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var\Documents\Documentos Min. Comercio, Industria y Turismo\Matriz y Guía\Monitoreo Riesgos de Corrupción\Seguimientos 2023\3° Seguimiento Matriz Corrupción - 30-12-2023\"/>
    </mc:Choice>
  </mc:AlternateContent>
  <xr:revisionPtr revIDLastSave="0" documentId="13_ncr:1_{F44993DD-AD5D-40B9-98F0-AD4E48AB7B64}"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Residual" sheetId="2" r:id="rId2"/>
  </sheets>
  <externalReferences>
    <externalReference r:id="rId3"/>
    <externalReference r:id="rId4"/>
    <externalReference r:id="rId5"/>
  </externalReferences>
  <definedNames>
    <definedName name="_xlnm._FilterDatabase" localSheetId="0" hidden="1">'Matriz Riesgos '!$A$13:$BG$77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7" i="1" l="1"/>
  <c r="W77" i="1"/>
  <c r="Y76" i="1"/>
  <c r="W76" i="1"/>
  <c r="Y75" i="1"/>
  <c r="W75" i="1"/>
  <c r="Y74" i="1"/>
  <c r="W74" i="1"/>
  <c r="O74" i="1"/>
  <c r="AH74" i="1" s="1"/>
  <c r="AG74" i="1" s="1"/>
  <c r="M74" i="1"/>
  <c r="AD77" i="1" l="1"/>
  <c r="AD76" i="1"/>
  <c r="AD74" i="1"/>
  <c r="AF74" i="1" s="1"/>
  <c r="AE74" i="1" s="1"/>
  <c r="AD75" i="1"/>
  <c r="AF75" i="1" l="1"/>
  <c r="AE75" i="1" s="1"/>
  <c r="AF76" i="1" l="1"/>
  <c r="AF77" i="1" s="1"/>
  <c r="AE77" i="1" s="1"/>
  <c r="AE76" i="1" l="1"/>
  <c r="AD51" i="1"/>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W22" i="1"/>
  <c r="O22" i="1"/>
  <c r="AH22" i="1" s="1"/>
  <c r="AG22" i="1" s="1"/>
  <c r="M22" i="1"/>
  <c r="Y21" i="1"/>
  <c r="W21" i="1"/>
  <c r="Y20" i="1"/>
  <c r="W20" i="1"/>
  <c r="Y19" i="1"/>
  <c r="W19" i="1"/>
  <c r="O19" i="1"/>
  <c r="AH19" i="1" s="1"/>
  <c r="AG19" i="1" s="1"/>
  <c r="M19" i="1"/>
  <c r="Y17" i="1"/>
  <c r="W17" i="1"/>
  <c r="Y16" i="1"/>
  <c r="W16" i="1"/>
  <c r="O16" i="1"/>
  <c r="AH16" i="1" s="1"/>
  <c r="AG16" i="1" s="1"/>
  <c r="M16" i="1"/>
  <c r="AD16" i="1" l="1"/>
  <c r="AF16" i="1" s="1"/>
  <c r="AD17" i="1"/>
  <c r="AD22" i="1"/>
  <c r="AF22" i="1" s="1"/>
  <c r="AE22" i="1" s="1"/>
  <c r="AD21" i="1"/>
  <c r="AD47" i="1"/>
  <c r="AD73" i="1"/>
  <c r="AF73" i="1" s="1"/>
  <c r="AE73" i="1" s="1"/>
  <c r="AD72" i="1"/>
  <c r="AD31" i="1"/>
  <c r="AF31" i="1" s="1"/>
  <c r="AE31" i="1" s="1"/>
  <c r="AD34" i="1"/>
  <c r="AF34" i="1" s="1"/>
  <c r="AD45" i="1"/>
  <c r="AD35" i="1"/>
  <c r="AD42" i="1"/>
  <c r="AF42" i="1" s="1"/>
  <c r="AE42" i="1" s="1"/>
  <c r="AD52" i="1"/>
  <c r="AD20" i="1"/>
  <c r="AD28" i="1"/>
  <c r="AD55" i="1"/>
  <c r="AD29" i="1"/>
  <c r="AD60" i="1"/>
  <c r="AF60" i="1" s="1"/>
  <c r="AE60" i="1" s="1"/>
  <c r="AD65" i="1"/>
  <c r="AF65" i="1" s="1"/>
  <c r="AD24" i="1"/>
  <c r="AD25" i="1"/>
  <c r="AF25" i="1" s="1"/>
  <c r="AE25" i="1" s="1"/>
  <c r="AD27" i="1"/>
  <c r="AD46" i="1"/>
  <c r="AF46" i="1" s="1"/>
  <c r="AD50" i="1"/>
  <c r="AF50" i="1" s="1"/>
  <c r="AD32" i="1"/>
  <c r="AD36" i="1"/>
  <c r="AD66" i="1"/>
  <c r="AD67" i="1"/>
  <c r="AF67" i="1" s="1"/>
  <c r="AE67" i="1" s="1"/>
  <c r="AD68" i="1"/>
  <c r="AF68" i="1" s="1"/>
  <c r="AD19" i="1"/>
  <c r="AF19" i="1" s="1"/>
  <c r="AD41" i="1"/>
  <c r="AD44" i="1"/>
  <c r="AD58" i="1"/>
  <c r="AF58" i="1" s="1"/>
  <c r="AE58" i="1" s="1"/>
  <c r="AD23" i="1"/>
  <c r="AD38" i="1"/>
  <c r="AD39" i="1"/>
  <c r="AF39" i="1" s="1"/>
  <c r="AE39" i="1" s="1"/>
  <c r="AD43" i="1"/>
  <c r="AD49" i="1"/>
  <c r="AD26" i="1"/>
  <c r="AD48" i="1"/>
  <c r="AF48" i="1" s="1"/>
  <c r="AD63" i="1"/>
  <c r="AD70" i="1"/>
  <c r="AD71" i="1"/>
  <c r="AF71" i="1" s="1"/>
  <c r="AE71" i="1" s="1"/>
  <c r="AD30" i="1"/>
  <c r="AD37" i="1"/>
  <c r="AD56" i="1"/>
  <c r="AF56" i="1" s="1"/>
  <c r="AE56" i="1" s="1"/>
  <c r="AD62" i="1"/>
  <c r="AF62" i="1" s="1"/>
  <c r="AD64" i="1"/>
  <c r="AF17" i="1" l="1"/>
  <c r="AE16" i="1"/>
  <c r="AE17" i="1"/>
  <c r="AF47" i="1"/>
  <c r="AE47" i="1" s="1"/>
  <c r="AF49" i="1"/>
  <c r="AE49" i="1" s="1"/>
  <c r="AE50" i="1"/>
  <c r="AF51" i="1"/>
  <c r="AF63" i="1"/>
  <c r="AF64" i="1" s="1"/>
  <c r="AE64" i="1" s="1"/>
  <c r="AF41" i="1"/>
  <c r="AE41" i="1" s="1"/>
  <c r="AF26" i="1"/>
  <c r="AE26" i="1" s="1"/>
  <c r="AF23" i="1"/>
  <c r="AE23" i="1" s="1"/>
  <c r="AF43" i="1"/>
  <c r="AF44" i="1" s="1"/>
  <c r="AE48" i="1"/>
  <c r="AE46" i="1"/>
  <c r="AF32" i="1"/>
  <c r="AE32" i="1" s="1"/>
  <c r="AE62" i="1"/>
  <c r="AF20" i="1"/>
  <c r="AE19" i="1"/>
  <c r="AF70" i="1"/>
  <c r="AE68" i="1"/>
  <c r="AF35" i="1"/>
  <c r="AE34" i="1"/>
  <c r="AF66" i="1"/>
  <c r="AE66" i="1" s="1"/>
  <c r="AE65" i="1"/>
  <c r="AE63" i="1" l="1"/>
  <c r="AE51" i="1"/>
  <c r="AF52" i="1"/>
  <c r="AF55" i="1" s="1"/>
  <c r="AE55" i="1" s="1"/>
  <c r="AF24" i="1"/>
  <c r="AE24" i="1" s="1"/>
  <c r="AF27" i="1"/>
  <c r="AE27" i="1" s="1"/>
  <c r="AE43" i="1"/>
  <c r="AE70" i="1"/>
  <c r="AF72" i="1"/>
  <c r="AE72" i="1" s="1"/>
  <c r="AF45" i="1"/>
  <c r="AE45" i="1" s="1"/>
  <c r="AE44" i="1"/>
  <c r="AF36" i="1"/>
  <c r="AE35" i="1"/>
  <c r="AF21" i="1"/>
  <c r="AE21" i="1" s="1"/>
  <c r="AE20" i="1"/>
  <c r="AE52" i="1" l="1"/>
  <c r="AF28" i="1"/>
  <c r="AF29" i="1" s="1"/>
  <c r="AF37" i="1"/>
  <c r="AE36" i="1"/>
  <c r="AE28" i="1" l="1"/>
  <c r="AF30" i="1"/>
  <c r="AE30" i="1" s="1"/>
  <c r="AE29" i="1"/>
  <c r="AE37" i="1"/>
  <c r="AF38" i="1"/>
  <c r="A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List>
</comments>
</file>

<file path=xl/sharedStrings.xml><?xml version="1.0" encoding="utf-8"?>
<sst xmlns="http://schemas.openxmlformats.org/spreadsheetml/2006/main" count="1379" uniqueCount="611">
  <si>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</si>
  <si>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</si>
  <si>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</si>
  <si>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</si>
  <si>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</si>
  <si>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</si>
  <si>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</si>
  <si>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</si>
  <si>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</si>
  <si>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</si>
  <si>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</si>
  <si>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</si>
  <si>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</si>
  <si>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</si>
  <si>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</si>
  <si>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</si>
  <si>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</si>
  <si>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</si>
  <si>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</si>
  <si>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</si>
  <si>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</si>
  <si>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</si>
  <si>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</si>
  <si>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</si>
  <si>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</si>
  <si>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</si>
  <si>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</si>
  <si>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</si>
  <si>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</si>
  <si>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</si>
  <si>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</si>
  <si>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</si>
  <si>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</si>
  <si>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</si>
  <si>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</si>
  <si>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</si>
  <si>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</si>
  <si>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</si>
  <si>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</si>
  <si>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</si>
  <si>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</si>
  <si>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</si>
  <si>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</si>
  <si>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</si>
  <si>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</si>
  <si>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</si>
  <si>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</si>
  <si>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</si>
  <si>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</si>
  <si>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</si>
  <si>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</si>
  <si>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</si>
  <si>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</si>
  <si>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</si>
  <si>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</si>
  <si>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</si>
  <si>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</si>
  <si>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</si>
  <si>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</si>
  <si>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</si>
  <si>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</si>
  <si>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</si>
  <si>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</si>
  <si>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</si>
  <si>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</si>
  <si>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</si>
  <si>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</si>
  <si>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</si>
  <si>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</si>
  <si>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</si>
  <si>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</si>
  <si>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</si>
  <si>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</si>
  <si>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</si>
  <si>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</si>
  <si>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</si>
  <si>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</si>
  <si>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</si>
  <si>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</si>
  <si>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</si>
  <si>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</si>
  <si>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</si>
  <si>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</si>
  <si>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</si>
  <si>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</si>
  <si>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</si>
  <si>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</si>
  <si>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</si>
  <si>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</si>
  <si>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</si>
  <si>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</si>
  <si>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</si>
  <si>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</si>
  <si>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</si>
  <si>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</si>
  <si>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</si>
  <si>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</si>
  <si>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</si>
  <si>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</si>
  <si>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</si>
  <si>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</si>
  <si>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</si>
  <si>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</si>
  <si>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</si>
  <si>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</si>
  <si>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</si>
  <si>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</si>
  <si>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</si>
  <si>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</si>
  <si>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</si>
  <si>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</si>
  <si>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</si>
  <si>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</si>
  <si>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</si>
  <si>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</si>
  <si>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</si>
  <si>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</si>
  <si>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</si>
  <si>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</si>
  <si>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</si>
  <si>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</si>
  <si>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</si>
  <si>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</si>
  <si>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</si>
  <si>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</si>
  <si>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</si>
  <si>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</si>
  <si>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</si>
  <si>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</si>
  <si>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</si>
  <si>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</si>
  <si>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</si>
  <si>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</si>
  <si>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</si>
  <si>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</si>
  <si>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</si>
  <si>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</si>
  <si>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</si>
  <si>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</si>
  <si>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</si>
  <si>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</si>
  <si>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</si>
  <si>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</si>
  <si>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</si>
  <si>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</si>
  <si>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</si>
  <si>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</si>
  <si>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</si>
  <si>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</si>
  <si>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</si>
  <si>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</si>
  <si>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</si>
  <si>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</si>
  <si>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</si>
  <si>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</si>
  <si>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</si>
  <si>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</si>
  <si>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</si>
  <si>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</si>
  <si>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</si>
  <si>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</si>
  <si>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</si>
  <si>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</si>
  <si>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</si>
  <si>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</si>
  <si>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</si>
  <si>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</si>
  <si>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</si>
  <si>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</si>
  <si>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</si>
  <si>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</si>
  <si>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</si>
  <si>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</si>
  <si>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</si>
  <si>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</si>
  <si>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</si>
  <si>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</si>
  <si>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</si>
  <si>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</si>
  <si>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</si>
  <si>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</si>
  <si>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</si>
  <si>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</si>
  <si>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</si>
  <si>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</si>
  <si>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</si>
  <si>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</si>
  <si>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</si>
  <si>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</si>
  <si>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</si>
  <si>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</si>
  <si>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</si>
  <si>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</si>
  <si>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</si>
  <si>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</si>
  <si>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</si>
  <si>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</si>
  <si>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</si>
  <si>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</si>
  <si>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</si>
  <si>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</si>
  <si>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</si>
  <si>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</si>
  <si>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</si>
  <si>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</si>
  <si>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</si>
  <si>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</si>
  <si>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</si>
  <si>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</si>
  <si>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</si>
  <si>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</si>
  <si>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</si>
  <si>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</si>
  <si>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</si>
  <si>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</si>
  <si>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</si>
  <si>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</si>
  <si>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</si>
  <si>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</si>
  <si>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</si>
  <si>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</si>
  <si>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</si>
  <si>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</si>
  <si>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</si>
  <si>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</si>
  <si>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</si>
  <si>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</si>
  <si>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</si>
  <si>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</si>
  <si>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</si>
  <si>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</si>
  <si>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</si>
  <si>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</si>
  <si>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</si>
  <si>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</si>
  <si>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</si>
  <si>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</si>
  <si>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</si>
  <si>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</si>
  <si>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</si>
  <si>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</si>
  <si>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</si>
  <si>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</si>
  <si>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</si>
  <si>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</si>
  <si>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</si>
  <si>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</si>
  <si>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</si>
  <si>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</si>
  <si>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</si>
  <si>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</si>
  <si>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</si>
  <si>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</si>
  <si>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</si>
  <si>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</si>
  <si>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</si>
  <si>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</si>
  <si>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</si>
  <si>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</si>
  <si>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</si>
  <si>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</si>
  <si>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</si>
  <si>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</si>
  <si>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</si>
  <si>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</si>
  <si>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</si>
  <si>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</si>
  <si>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</si>
  <si>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</si>
  <si>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</si>
  <si>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</si>
  <si>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</si>
  <si>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</si>
  <si>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</si>
  <si>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</si>
  <si>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</si>
  <si>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</si>
  <si>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</si>
  <si>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</si>
  <si>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</si>
  <si>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</si>
  <si>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</si>
  <si>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</si>
  <si>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</si>
  <si>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</si>
  <si>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</si>
  <si>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</si>
  <si>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</si>
  <si>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</si>
  <si>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</si>
  <si>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</si>
  <si>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</si>
  <si>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</si>
  <si>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</si>
  <si>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</si>
  <si>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</si>
  <si>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</si>
  <si>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</si>
  <si>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</si>
  <si>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</si>
  <si>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</si>
  <si>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</si>
  <si>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</si>
  <si>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</si>
  <si>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</si>
  <si>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</si>
  <si>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</si>
  <si>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</si>
  <si>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</si>
  <si>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</si>
  <si>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</si>
  <si>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</si>
  <si>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</si>
  <si>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</si>
  <si>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</si>
  <si>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</si>
  <si>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</si>
  <si>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</si>
  <si>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</si>
  <si>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</si>
  <si>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</si>
  <si>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</si>
  <si>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</si>
  <si>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</si>
  <si>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</si>
  <si>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</si>
  <si>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</si>
  <si>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</si>
  <si>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</si>
  <si>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</si>
  <si>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</si>
  <si>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</si>
  <si>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</si>
  <si>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</si>
  <si>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</si>
  <si>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</si>
  <si>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</si>
  <si>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</si>
  <si>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</si>
  <si>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</si>
  <si>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</si>
  <si>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</si>
  <si>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</si>
  <si>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</si>
  <si>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</si>
  <si>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</si>
  <si>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</si>
  <si>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</si>
  <si>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</si>
  <si>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</si>
  <si>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</si>
  <si>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</si>
  <si>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</si>
  <si>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</si>
  <si>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</si>
  <si>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</si>
  <si>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</si>
  <si>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</si>
  <si>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</si>
  <si>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</si>
  <si>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</si>
  <si>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</si>
  <si>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</si>
  <si>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</si>
  <si>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</si>
  <si>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</si>
  <si>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</si>
  <si>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</si>
  <si>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</si>
  <si>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</si>
  <si>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</si>
  <si>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</si>
  <si>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</si>
  <si>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</si>
  <si>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</si>
  <si>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</si>
  <si>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</si>
  <si>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</si>
  <si>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</si>
  <si>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</si>
  <si>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</si>
  <si>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</si>
  <si>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</si>
  <si>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</si>
  <si>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</si>
  <si>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</si>
  <si>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</si>
  <si>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</si>
  <si>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</si>
  <si>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</si>
  <si>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</si>
  <si>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</si>
  <si>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</si>
  <si>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</si>
  <si>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</si>
  <si>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</si>
  <si>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</si>
  <si>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</si>
  <si>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</si>
  <si>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</si>
  <si>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</si>
  <si>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</si>
  <si>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</si>
  <si>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</si>
  <si>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</si>
  <si>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</si>
  <si>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</si>
  <si>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</si>
  <si>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</si>
  <si>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</si>
  <si>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</si>
  <si>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t>Descriptor</t>
  </si>
  <si>
    <t>Nivel</t>
  </si>
  <si>
    <t xml:space="preserve">Nivel </t>
  </si>
  <si>
    <t>Muy Alta</t>
  </si>
  <si>
    <t>Alta</t>
  </si>
  <si>
    <t>Media</t>
  </si>
  <si>
    <t>Baja</t>
  </si>
  <si>
    <t>RC-19
RC-22</t>
  </si>
  <si>
    <t>Muy Baja</t>
  </si>
  <si>
    <t>RC-1
RC-2
RC-4
RC-5
RC-7
RC-12</t>
  </si>
  <si>
    <t>Leve</t>
  </si>
  <si>
    <t>Menor</t>
  </si>
  <si>
    <t>Mayor</t>
  </si>
  <si>
    <t>Catastrófico</t>
  </si>
  <si>
    <t>Se realiza seguimiento al 30 de abril de 2022</t>
  </si>
  <si>
    <t>Se realiza seguimiento al 31 de diciembre de 2021</t>
  </si>
  <si>
    <t>2 (H) Identificar y valorar el incidente de seguridad</t>
  </si>
  <si>
    <t>4(V) Realizar pruebas de aseguramiento</t>
  </si>
  <si>
    <t>3(V) Validar el Cambio</t>
  </si>
  <si>
    <t>6(V) Monitorear el registro de accesos</t>
  </si>
  <si>
    <t>Coordinador Grupo Ingeniería y Soporte Técnico</t>
  </si>
  <si>
    <t>Coordinador Grupo Desarrollo y Mantenimiento de Aplicaciones, Coordinador Grupo Ingeniería y Soporte Técnico</t>
  </si>
  <si>
    <t xml:space="preserve">GTI-PR-004 Gestión de Incidentes de Seguridad y Privacidad de la Información </t>
  </si>
  <si>
    <t>GTI-PR-005 Gestión de Cambios de Tecnologías de la Información</t>
  </si>
  <si>
    <t>GTI-PR-012 Control  accesos servicios TI</t>
  </si>
  <si>
    <t>Registro de Caso en la Herramienta de Mesa de Ayuda</t>
  </si>
  <si>
    <t>Formato Gestión de Cambios</t>
  </si>
  <si>
    <t xml:space="preserve"> Reporte</t>
  </si>
  <si>
    <t>Grupo Juzgamiento Disciplinario</t>
  </si>
  <si>
    <t>Coordinador
Grupo Juzgamiento Disciplinario</t>
  </si>
  <si>
    <t xml:space="preserve">
Coordinador(a) Grupo Juzgamiento Interno Disciplinario</t>
  </si>
  <si>
    <t xml:space="preserve">
Coordinador(a) Grupo Juzgamiento Disciplinario</t>
  </si>
  <si>
    <t>Posibilidad de pérdida reputacional por queja o reclamo de los grupos de valor por vinculación de personal donde se advierta conflicto de intereses y/o inhabilidades o incompatibilidades</t>
  </si>
  <si>
    <t>* En el riesgos RC-2 se elimina la palabra "adicionales" de la causa dos.
* Se actualizan los 4 controles asociados al riesgo RC-12, su documentación y su evidencia.
* Se reasigna el riesgo RC-17 al proceso Administración, profundización, aprovechamiento de acuerdos y relaciones comerciales del grupo de juzgamiento disciplinario.
* Se actualiza en el riesgo RC-17 el nombre del Grupo de Control Disciplinario al Grupo de Juzgamiento Disciplinario.
* Se actualiza la redacción del riesgo RC-20 de "Posibilidad de pérdida reputacional por queja o reclamo de los grupos de valor por vinculación de personal donde se advierta conflicto de intereses" a "Posibilidad de pérdida reputacional por queja o reclamo de los grupos de valor por vinculación de personal donde se advierta conflicto de intereses y/o inhabilidades o incompatibilidades"</t>
  </si>
  <si>
    <t>Exigencia de requisitos e insumos técnicos que restrinjan la pluralidad de oferentes.</t>
  </si>
  <si>
    <t>SI</t>
  </si>
  <si>
    <t>NO</t>
  </si>
  <si>
    <r>
      <t xml:space="preserve">ZONAS DE </t>
    </r>
    <r>
      <rPr>
        <b/>
        <u/>
        <sz val="11"/>
        <color theme="1"/>
        <rFont val="Arial"/>
        <family val="2"/>
      </rPr>
      <t xml:space="preserve">RIESGO DE CORRUPCIÓN </t>
    </r>
  </si>
  <si>
    <t>RC-8
RC-9
RC-10
RC-11
RC-16
RC-20
RC-21</t>
  </si>
  <si>
    <t>RC-3
RC-17</t>
  </si>
  <si>
    <t xml:space="preserve">Cuentadante de cada caja menor </t>
  </si>
  <si>
    <t>RIESGOS DE CORRUPCIÓN Y FRAUDE</t>
  </si>
  <si>
    <t>Relacionamiento con la Ciudadanía</t>
  </si>
  <si>
    <t>Coordinador Grupo Relación con el Ciudadano</t>
  </si>
  <si>
    <t>Externa</t>
  </si>
  <si>
    <t>Presiones externas</t>
  </si>
  <si>
    <t>RC-23</t>
  </si>
  <si>
    <t>Beneficio propio o de un tercero respecto a la atención de solicitudes de un  ciudadano</t>
  </si>
  <si>
    <t>EXTREMO</t>
  </si>
  <si>
    <t>Verificar que se cumplan con los principios y valores contenidos en el Código de integridad del MinCit</t>
  </si>
  <si>
    <t>Código de integridad del MinCit</t>
  </si>
  <si>
    <t>El coordinador verifica que el servidor responsable o contratista resuelva o de traslado correspondiente a la solicitud del ciudadano en los tiempos y con los soportes correspondientes</t>
  </si>
  <si>
    <t>Relacionamiento con la ciudadanía IC-PR-015 (Act.3)</t>
  </si>
  <si>
    <t>Ofrecimiento de dadivas o beneficios por parte de un tercero</t>
  </si>
  <si>
    <t>Se crea el riesgo RC-23 y se identifican cuatro conrtoles
Se realiza seguimiento al 31 de diciembre de 2022</t>
  </si>
  <si>
    <t>Se realiza seguimiento al primer cuatrimestre del año 2023 con corte al 30 de Abril.</t>
  </si>
  <si>
    <t xml:space="preserve">Rodrigo Jimenez - Asesor 
Mónica Vargas - Contratista </t>
  </si>
  <si>
    <t>Zulma Esther Chicuasuque Calderon - Jefe Of. Asesora de Planeación Sectorial</t>
  </si>
  <si>
    <t>RC-13
RC-14
RC-15
RC-23</t>
  </si>
  <si>
    <t>Código: DE-FM-022
Versión: 02
Fecha de Vigencia: 25/07/2023</t>
  </si>
  <si>
    <t>"MONITOREO Y REVISION" (Segunda Línea de Defensa)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</si>
  <si>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</si>
  <si>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</si>
  <si>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</si>
  <si>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</si>
  <si>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</si>
  <si>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</si>
  <si>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</si>
  <si>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</si>
  <si>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¿POR QUÉ?</t>
  </si>
  <si>
    <t>"MONITOREO Y REVISION" (Primera Línea de defensa)</t>
  </si>
  <si>
    <t>Responsable de la Dependencia de Riesgo de Corrupción</t>
  </si>
  <si>
    <t>Se realiza seguimiento al segundo cuatrimestre del año 2023 comprendido entre los meses de Mayo y Agosto.</t>
  </si>
  <si>
    <t>Profesional Universitario</t>
  </si>
  <si>
    <t>Se han realizado los controles correspondientes de acuerdo al procedimiento</t>
  </si>
  <si>
    <t xml:space="preserve">Lo controles que se tienen actualmente premiten realizar un seguimiento a las solicitudes de declaratorias </t>
  </si>
  <si>
    <t>x</t>
  </si>
  <si>
    <t xml:space="preserve">Los controles se pueden mejorar ya que desde el equipo de zonas francas se esta trabajando en el aplicativo de Zonas Francas </t>
  </si>
  <si>
    <t>Se han atendido las solicitudes presentadas por los inversionistas</t>
  </si>
  <si>
    <t>Por el momento no ha sido necesario modificar o actualizar el riesgo</t>
  </si>
  <si>
    <t>* Se requiere la revisión del indicador asociado al riesgo
* Se anexan las listas de chequeo y los oficios correpondientes al periodo reportado.
* Para el periodo reportado no se programaron visitas técnicas</t>
  </si>
  <si>
    <t>Durante este periodo no se han llevado a cabo sesiones del Comité de Estabilidad Jurídica</t>
  </si>
  <si>
    <t xml:space="preserve">Los controles actuales han permitido que nunca se haya materializado el riesgo </t>
  </si>
  <si>
    <t>Durante este periodo no se han llevado a cabo sesiones del Comité de Estabilidad Jurídica, por tanto no se han ejecutado los controles</t>
  </si>
  <si>
    <t>Por el momento no ha sido necesario mejorar los controles existentes.</t>
  </si>
  <si>
    <t xml:space="preserve">No aplica para el periodo reportado ya que no se han llevado a cabo Comités de Estabilidad Jurídica </t>
  </si>
  <si>
    <t>* Se requiere la revisión del indicador asociado al riesgo.
* Durante este periodo no se han llevado a cabo sesiones del Comité de Estabilidad Jurídica.</t>
  </si>
  <si>
    <t>En la revisión y emisión de observaciones para los conceptos sectoriales a proyectos de inversión financiados con recursos del SGR, han participado diversas áreas técnicas del Ministerio.</t>
  </si>
  <si>
    <t>Al realizar una revisión técnica por parte de diferentes profesionales, se asegura eliminar la subjetividad en la emisión de observaciones y/o favorecimiento de conceptos a proyectos que no cumplan los requisitos establecidos en el SGR</t>
  </si>
  <si>
    <t>Todas las solicitudes recibidas por el Ministerio han sido tramitadas para la revisión de las áreas técnicas correspondientes</t>
  </si>
  <si>
    <t>Se considera adecuado el control actual</t>
  </si>
  <si>
    <t>Se han atendido las solicitudes de concepto a proyectos de inversión financiados con recursos del SGR y han participado en la revisión y emisión de observaciones las áreas técnicas del Ministerio correspondientes a la temática de los mismos.</t>
  </si>
  <si>
    <t>Para denominar los pronunciamiento técnicos según lo que se tenía definido en la Ley 1530 de 2012; que fue derogada desde el 1 de enero de 2021 y reemplazarlos por conceptos de viabilidad, técnicos únicos sectoriales, integrados y a ajustes según lo definido en Ley 2056 de 2020 y el Acuerdo reglamentario de la Comisión Rectora del SGR); así: "Posibilidad de afectación reputacional debido al favorecimiento indebido de intereses propios o de terceros en la emisión de conceptos de viabilidad, técnicos únicos sectoriales, integrados y a ajustes a proyectos de inversión del sector Comercio Industria y Turismo suceptibles de financiación con recursos del SGR"</t>
  </si>
  <si>
    <t xml:space="preserve">Se anexan las solicitudes de concepto realizadas durante el periodo </t>
  </si>
  <si>
    <t xml:space="preserve">Director de Regulación </t>
  </si>
  <si>
    <t>Porque se verifica el contexto y probabilidad de ocurrencia de los riesgos frente al desarrollo de un reglamento técnico. (Cuenta con viabilidad jurídica y técnica).</t>
  </si>
  <si>
    <t>Porque se aplican rigurosamente  los controles  que  están bien diseñados</t>
  </si>
  <si>
    <t>Porque se sigue lo dispuesto en el proceso de Desarrollo Empresarial  y en la matriz de riesgos</t>
  </si>
  <si>
    <t xml:space="preserve">Porque toda gestión por procesos de la entidad  puede y de ser necesario, debe proceder la mejora continua. </t>
  </si>
  <si>
    <t xml:space="preserve">De acuerdo a lo relacionado en este documento, el riesgo no tiene indicador </t>
  </si>
  <si>
    <t>Porque  el riesgo no se ha materializado, ni hay cambios normativos o administrativos relacionados con el proceso de Desarrollo Empresarial ni de su documentación anexa que motive la modificación o actualización</t>
  </si>
  <si>
    <t xml:space="preserve">Las evidencias se encuentran en las gestiones relacionadas con el proceso y de los proyectos asociados. </t>
  </si>
  <si>
    <t xml:space="preserve">Porque se aplica el resultado determinado en el AIN, considerar las observaciones que contribuyan a minimizar el riesgo. </t>
  </si>
  <si>
    <t>Porque se Obtienen conceptos previos del MINCIT sobre los proyectos de reglamentos técnicos y de evaluación de la conformidad (cuenta con viabilidad jurídica y técnica).</t>
  </si>
  <si>
    <t>Porque se Obtienen conceptos de la SIC sobre abogacía de la Competencia (cuenta con viabilidad Jurídica y técnica).</t>
  </si>
  <si>
    <t>Porque se realiza la viabilidad jurídica del acto administrativo, Vo. Bo. del Viceministro de Desarrollo Empresarial y S.G (cuenta con viabilidad jurídica y técnica)</t>
  </si>
  <si>
    <t xml:space="preserve">Las evidencias se encuentran en las gestiones relacionadas con el proceso. Esta se ejecuta desde el viceministerio de Desarrollo. </t>
  </si>
  <si>
    <t xml:space="preserve">Porque se hace el diligenciamiento de la Matriz de Riesgos y se hacen  capacitaciones donde se socializa el riesgo. </t>
  </si>
  <si>
    <t xml:space="preserve">Porque el instrumento de la matriz de riesgo es eficaz para prevenir se modifique  el objetivo de un proyecto de inversión en beneficio de un grupo en particular. </t>
  </si>
  <si>
    <t>Porque se sigue lo establecido en el proyecto de inversión Fortalecimiento de los estándares de calidad en la infraestructura productiva nacional a partir del reconocimiento y desarrollo nacional e internacional del Subsistema Nacional de la Calidad Nacional</t>
  </si>
  <si>
    <t xml:space="preserve">Porque todo estándar, protocolo, proceso o gestión definida en la entidad   de ser  necesario procede la  mejora continua. </t>
  </si>
  <si>
    <t>porque  el riesgo no se ha materializado, ni hay cambios normativos, administrativos o en las condiciones del proyecto de inversión   que motive la modificación o actualización</t>
  </si>
  <si>
    <t>Se dio cumplimiento a los controles establecidos para evitar la materializacion del mismo</t>
  </si>
  <si>
    <t>No es posible verificar la eficacia del control, dado que:
* La información recibida de la primera línea no se encuenta, en el formato vigente enviado y por consiguiente la información es incompleta; adicionalmente la evidencia aportada no esta acorde a lo descrito como evidecia de aplicación del control. 
*  Se reitera lo sugerido en el segundo monitoreo cuatrimestral del corte Mayo - Agosto, en el sentido de revisar el riesgo en sus etapas de identificación y tratamiento, dado que no cumple con los parámetros definidos en la Política y Metodología para la administración de riesgos y la Guía del DAFP. En ese sentido una vez se revise el riesgo y dependiendo de la zona de clasificación del riesgo, se determinará la necesidad de formular o no el respectivo indicador.</t>
  </si>
  <si>
    <t>De acuerdo a correo recibido por parte de la primera línea de defensa el día 1 de diciembre, manifiesta que el monitoreo se realizará una vez se lleve a cabo el cierre definitivo de la vigencia 2023, la cual se efectúa el 20 de enero de 2024 – fecha en la que concluye la etapa de transición aprobada por el Ministerio de Hacienda y Crédito Público – SIIF Nación.</t>
  </si>
  <si>
    <t xml:space="preserve">
Negociador Internacional  
Despacho del Negociador Internacional 
Directora
Dirección de Inversión Extranjera y Servicios</t>
  </si>
  <si>
    <t xml:space="preserve">Para los procedimientos   AP-PR-001, AP-PR-006,  a cargo del GEN  y la DIES respectivamente ,los controles establecidos permiten contar con un seguimiento a los compromisos adquiridos en el marco de las negociaciones comerciales  antes , en el momento y al final de cada ronda de negociación  evitando  que el riesgo se materialice.  </t>
  </si>
  <si>
    <t xml:space="preserve">Para los procedimientos   AP-PR-001, AP-PR-006,  a cargo del GEN  y la DIES respectivamente, los controles establecidos en cada uno de los procedimientos permiten contar con un seguimiento a los compromisos adquiridos en el marco de las negociaciones comerciales . </t>
  </si>
  <si>
    <t>Para los procedimientos   AP-PR-001, AP-PR-006,  a cargo del GEN  y la DIES respectivamente  ,los controles establecidos en cada uno de los procedimientos permiten contar con un seguimiento a los compromisos adquiridos en el marco de las negociaciones .</t>
  </si>
  <si>
    <t>Para los procedimientos   AP-PR-001, AP-PR-006,  a cargo del GEN  y la DIES respectivamente , los controles establecidos para el riesgo  permiten contar con un seguimiento a los compromisos adquiridos en el marco de las negociaciones comerciales.</t>
  </si>
  <si>
    <t>Para los procedimientos   AP-PR-001, AP-PR-006,  a cargo del GEN  y la DIES respectivamente, el  riesgo  fue objeto de revisión  y actualizado en el  2021.</t>
  </si>
  <si>
    <t xml:space="preserve">Para los procedimientos   AP-PR-001, AP-PR-006,  a cargo del GEN  y la DIES respectivamente ,el riesgo de corrupción   no se materializo. Porque no se llevaron a cabo  nuevas negociaciones . 
AP- PR-001 y AP-PR-006: No aplica  el control establecido en la Guia NA-GU-002 porque no se realizaron rondas de negociaciónlo, lo que da lugar a la no activación de alguna medida preventiva a este riesgo.    </t>
  </si>
  <si>
    <t xml:space="preserve">La evidencia aportada por la primera línea, se encuentra acorde con lo dispuesto en la columna “evidencia del control”, por consiguiente, desde la segunda línea defensa no se advierte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de defensa para brindar el acompañamiento metodológico. </t>
  </si>
  <si>
    <t>Para el procedimiento   AP-PR-001, a cargo del GEN, no  se llevaron a cabo nuevas negociaciones en el periodo Septiembre - Diciembre.  Por lo tanto no se materializó el riesgo. 
Para el procedimiento AP-PR-006  Acuerdos de Promoción y Protección Recíproca de Inversiones – APPRI, a cargo de la DIES, durante el periodo evaluado (septiembre - diciembre de 2022), se compartió con Suiza el acuerdo modelo para la negociación de un nuevo acuerdo de inversión. El objetivo es sustituir el acuerdo anterior, este intercambio de información tuvo lugar el 29 de septiembre de 2023. La primera reunión de negociación está programada para el 14 de diciembre de 2023. Por lo anterior el riesgo no se materializo.</t>
  </si>
  <si>
    <t xml:space="preserve">De acuerdo con lo manifestado por la primera línea de defensa, las actividades que conllevan al riesgo, no fueron desarrolladas durante el último cuatrimestre.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</si>
  <si>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 xml:space="preserve">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En ese sentido una vez se revise el riesgo y dependiendo de la zona de clasificación del riesgo, se determinará la necesidad de formular o no el respectivo indicador </t>
  </si>
  <si>
    <t xml:space="preserve">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</si>
  <si>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En el periodo de evaluación y acorde con los requerimientos tecnológicos de seguridad informática, ciberseguridad y seguridad digital, mediante contratos GC109-2023 y GC363-2023 Monitoreo Plataforma Tecnológica se adelanta la gestión de incidentes a corte de este informe se han gestionado 1626, el TOP de las incidencias más representativas sonde tipo Device Down, Intermitencia, Almacenamiento, Malicious Websites, CPU, Antivirus y Web Attacks.</t>
  </si>
  <si>
    <t>En el periodo de evaluación y como parte de la ejecución de los contratos GC109-2023 y GC363-2023 se implementaron remediaciones preventivas a vulnerabilidades expuestas por el Proveedor del servicio de Internet.
Detección, análisis y remediación de vulnerabilidades por fallas de disponibilidad de URL de las aplicaciones web:https://escuelavirtual.mincit.gov.co/,  interoperabilidadsicoq.vuce.gov.co/IncommingWebApi/swagger/index.html y
aula.vuce.gov.co.  Adicionalmente se revisa el aseguramiento de desarrollos de aplicaciones de los sitios web regco.gov.co; dev.mincit.gov.co.</t>
  </si>
  <si>
    <t>En el periodo de evaluación y acorde con los requerimientos tecnológicos de seguridad informática, ciberseguridad y seguridad digital,mediante contratos:
- GC109-2023 y GC363-2023 Monitoreo Plataforma Tecnológica se implementa mejoras en los equipos de la Plataforma de Seguridad Digital para entornos On Premise y Nube.
- GC-117715-2023 Servicio de Impresión - Pull Printer
- GC-116226-2023 y OC-120113-2023: Canal de internet corporativo y canal de datos entre las dos sedes del Ministerio y canal dedicado de Internet para la VUCE</t>
  </si>
  <si>
    <t>En el periodo de evaluación se realizó la revisión de accesos a los diferentes servicios de TI.
Vee: Hoja Control Acceso Servicios TI</t>
  </si>
  <si>
    <t>JEFE OSI</t>
  </si>
  <si>
    <t>La Gestión de Incidentes mediante contratos GC109-2023 y GC363-2023 mediante la operación y funcionalidades los equipos de seguridad (WAF, FMAIL, FSIEM, entre otros) adelanta la identificación, detección y contección de posibles incidentes; coordinación de la respuesta para los incidentes con lnfraestructura Tecnológica , Desarrollo y Mantenimiento de Aplicaciones, Ingenieria y Soporte Técnico, y Proveedores; y Prot4ección con ajustes de los controles acorde conla políticas implementadas en la plataforma de seguridad digital.
A corte de este informe se han gestionado 1626, el TOP de las incidencias más representativas sonde tipo Device Down, Intermitencia, Almacenamiento, Malicious Websites, CPU, Antivirus y Web Attacks
Ver:En este Libro la hoja "Gestión Incidentes TOP 2023"</t>
  </si>
  <si>
    <t>Los controles implementados evitan la materialización del riesgo por debildiades en la programación de las apliaciones y sitios web, por acceso no autorizado, protección de campos de capctura de datos y de software requerido en el servidor en producción.</t>
  </si>
  <si>
    <t xml:space="preserve">Los controles implementados evitan la materializacion del riesgo por indisponibilidad de los servicios tecnológicos que soportan las aplicaciones y sitios web, plataformas corporativas y redes de comunicación, mediante la adquisición de bienes y servicios para el aseguramiento de la información y medios dispuestos para su gestión y salvaguarda. </t>
  </si>
  <si>
    <t>Los controles implementados evitan la materializacion del riesgo por acceso no autorizado a las diferentes aplicaciones y sitios web, plataformas corporativas y redes de comunicación.</t>
  </si>
  <si>
    <t>Se cumple acorde con los ANS - Acuerdos de Nivel de Servicio, definidos en los contratos GC109-2023 y GC363-2023.</t>
  </si>
  <si>
    <t>Los controles se ejecutan adecuadamente y permite remediar a nivel de software debilidades que permitan materizliación de riesgos sobre la información.</t>
  </si>
  <si>
    <t>Se cumple acorde al PETI y PAA para la vigencia 2023.</t>
  </si>
  <si>
    <t>El control se aplica y ejecuta acorde con los permisos otorgados a los usuarios institucionales en los diferentes servicios tecnologicos.</t>
  </si>
  <si>
    <t>Acorde con el entorno tecnológico institucional y los requerimientos de segurida digital de la infraestructura y plataformas tecnológicas del Ministerio.</t>
  </si>
  <si>
    <t>El Indicador del Riesgo relacionado con la cantidad de Incidentes de Seguridad de la Información gestionados a corte de este informe se han gestionado 1626, la grafíca acontinuacón muestra el TOP de las incidencias más importantes.</t>
  </si>
  <si>
    <t>La gestión de vulnerabilidades, para el periodo de evaluación reporta análisis de vulnerabiliades de las palicaciones y servicios web en proceso de publicación.
Ver: Hoja Control Accesos Servicios TI.</t>
  </si>
  <si>
    <t>La gestión del control de accesos a servicios de TI, para el periodo de evaluación se reportan por servicio los usuarios activos, inhabilitados o eliminados acorde al registro de accesos.
Ver: Hoja Control Accesos Servicios TI.</t>
  </si>
  <si>
    <t>Acorde con los cambios del entorno tecnológico y operacional del Ministerio.</t>
  </si>
  <si>
    <t xml:space="preserve">Acorde con los cambios en el entorno tecnológico y operacional del Ministerio, con el fin de asegurar los servicios de apliación y sitios web y los servidores en producción asociados. </t>
  </si>
  <si>
    <t xml:space="preserve">Acorde con los cambios del entorno tecnológico y operacional del Ministerio.
En el periodo de evalaución se ha venido trabajando con al OAPS - Equipo de Riesgos en la actualización de los riesgos del Proceso GTI-CP-001 Gestión de TI. </t>
  </si>
  <si>
    <t>MRC - SP DC</t>
  </si>
  <si>
    <t>La evidencia aportada por la primera línea, se encuentra acorde con lo dispuesto en la columna “evidencia del control”, por consiguiente, desde la segunda línea defensa no se advierte una posible materialización del riesgo. 
Es de resaltar que este riesgo está siendo revisado en cada una de sus etapas, y por consiguiente invitamos a la primera línea de defensa a continuar con el ejercicio para la reformulación del riesgo.</t>
  </si>
  <si>
    <t>Jefe OAJ</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</si>
  <si>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</si>
  <si>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Se realiza seguimiento a todos los procesos judiciales activos</t>
  </si>
  <si>
    <t>Se ha ejecutado satisfactoriamente acorde la periodicidad requerida</t>
  </si>
  <si>
    <t>Ya se cuenta con el aplicativo eKOGUI y la Base de Datos interna</t>
  </si>
  <si>
    <t>N/A</t>
  </si>
  <si>
    <t>Acorde la formulaciòn y tratamiento actuales, se ha evidenciado que el riesgo esta acorde las necesidades de control del proceso</t>
  </si>
  <si>
    <t>Coordinador Grupo de Cobro Coactivo</t>
  </si>
  <si>
    <t>Dentro del seguimiento realizado, se evidenció que se realizaron los impulsos requeridos a los procesos asignados a cada uno de los abogados del área de Cobro Coactivo, mediante oficios revisados y firmados por el Coordinador del Grupo de Cobro Coactivo</t>
  </si>
  <si>
    <t>Se han realizado los reportes requeridos, los cuales evidencian el seguimiento al recaudo y gestiones de todos los procesos</t>
  </si>
  <si>
    <t>Se ha ejecutado satisfactoriamente acorde la planeaciòn requerida</t>
  </si>
  <si>
    <t>Ya se implemento el aplicativo e cobro coactivo para hacer seguimiento detallado y consolidar informaciòn para los informes</t>
  </si>
  <si>
    <t>De acuerdo a las actividades realizadas, se evidención conocimiento y apropiación de los valores del código de integridad por parte de cada uno de los miembros de la Oficina Aesora Jurídica</t>
  </si>
  <si>
    <t>El control permite la correcta proyecciòn, revisiòn y emisiòn de actos administrativos</t>
  </si>
  <si>
    <t>Se ha ejecutado satisfactoriamente acorde las necesidades de producciòn normativa</t>
  </si>
  <si>
    <t>Es un mecanismo establecido por el marco normativo vigente</t>
  </si>
  <si>
    <t xml:space="preserve">La evidencia aportada por la primera línea, se encuentra acorde con lo dispuesto en la columna “evidencia del control”, por consiguiente, desde la segunda línea defensa no se advierte una posible materialización del riesgo.
Es importante considerar, la mejora frente a la descripción de los controles dado que no cumplen con los parámetros establecidos en la Política y Metodología para la gestión del riesgo, ni la Guía del DAFP,  dado que en el control debe ser claro, el responsable, la acción y el complemento; para lo cual los invitamos a concertar los espacios de trabajo con la segunda línea para brindar el acompañamiento metodológico. </t>
  </si>
  <si>
    <t xml:space="preserve">Coordinador Grupo Contratos </t>
  </si>
  <si>
    <t>En atención a que la Entidad ha puesto en consideración de los miembros de la Junta de Adquisiciones y Licitaciones los documentos de la etapa precontractual para la correspondiente verificación y revisión con anterioridad a la publicación de los procesos de selección que deben ser sometidos a esta junta de acuerdo con lo dispuesto en el Manual de Contratación del Ministerio.</t>
  </si>
  <si>
    <t xml:space="preserve">Los controles que se han generado fortalecen la verificación de requisitos y analisis de las observaciones presentadas que permiten revisar la información contenida en los documentos precontractuales antes de la publicación de los mismos. </t>
  </si>
  <si>
    <t>Desde el Grupo de Contratos se ha mantenido la verificación y cumplimiento de los puntos de control que permiten a su vez realizar verificaciones adicionales para la revisión y ajuste de los documentos que soportan el proceso de selección.</t>
  </si>
  <si>
    <t>Con el acompañamiento de la Oficina Asesora de Planeación Sectorial, el Grupo Contratos ha venido realizando una labor de  revisión de los riesgos de corrupción de los procesos que tienen a su cargo, reformulando los mismos junto con su valoración en aras de realizar las mejoras necesarias que contribuyan a promover la exigencias y los controles para la prevención de ocurrencia de riesgos que puedan afectar el Proceso de Adqquisición de Bienes y Servicios.</t>
  </si>
  <si>
    <t xml:space="preserve">Porque no se superó la probabilidad ni el impacto establecidos, manteniendose en zona baja. </t>
  </si>
  <si>
    <t xml:space="preserve">Continuamos en las mesas de trabajo con la Oficina Asesora de Planeación Sectorial para culminar las actividades de  Identificación  Valoración Tratamiento  de los riesgos de corrupción. </t>
  </si>
  <si>
    <t xml:space="preserve">No se ha materializado el riesgo, teniendo en cuenta que el Grupo Contratos ha generado la revisión de los estudios previos que soportan las diferentes contrataciones generando observaciones, recomendaciones y ajustes para que las dependencias internas responsables de la contratación ajusten los requisitos solicitados mitigando posibles riesgos de direccionamiento que favorezcan la escogencia de contratistas  </t>
  </si>
  <si>
    <t>Teniendo en cuenta que las observaciones allegadas a traves del link de los procesos de selección en SECOP II y TVEC han sido contestadas dentro de los términos establecidos en el cronograma de los procesos de selección de manera especifica y de fondo.</t>
  </si>
  <si>
    <t xml:space="preserve">Los controles que se han generado fortalecen los analisis de las observaciones presentadas que permiten verificar los requisitos establecidos en los documentos precontractual para analizar si es necesario ajustas los mismos para garantizar la pluralidad de ofertas.  </t>
  </si>
  <si>
    <t xml:space="preserve">Porque no se superó la probabilidad ni el impacto establecidos, manteniendose en zona muy baja. </t>
  </si>
  <si>
    <t>Profesional Especializado y/o Tecnico Equipo de Nomina</t>
  </si>
  <si>
    <t>Porque si en algún momento se ha incurrido en algun error, se ha subsanado en forma inmediata.</t>
  </si>
  <si>
    <t>Se han implementado mas controles que apunten al riesgo establecido</t>
  </si>
  <si>
    <t>Porque hemos ampliado los actuales</t>
  </si>
  <si>
    <t>En este momento se esta enviando un correo modificando el riesgo y los comtroles</t>
  </si>
  <si>
    <t>Se requiere modificar</t>
  </si>
  <si>
    <t>Si debe ser actualizado ya que no apunta a todo lo relacionado con nomina</t>
  </si>
  <si>
    <t>Hoy mediante correo se esta enviando a la OAPS la actualizacion del procedimiento de Nomina, de acuerdo con la Circular 006 de 2021 Pago Masivo de la Nomina a beneficiario final expedida por el SIIF Nacion del Ministerio de Hacienda y Credito Público y actuliazacion del riesgo y controles existentes.</t>
  </si>
  <si>
    <t xml:space="preserve">De acuerdo con la evidencia aportada por la primera línea, se observa que tanto las listas de chequeo, como los oficios estan acordes con lo descrito en la columna AC "Documentos evidencia", frente al documento actas de visita técnica, se menciona que para el periodo no se llevaron a cabo.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</si>
  <si>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 xml:space="preserve">De acuerdo con lo manifestado por la primera línea de defensa, las actividades que conllevan al riesgo, no fueron desarrolladas durante el último cuatrimestre. 
Adicionalmente se observa que el riesgo y/o controles no cumple con los parámetros establecidos en la Política y Metodología para la gestión del riesgo, ni la Guía del DAFP.  Por tanto, se sugiere una revisión de los riesgos en cada una de sus etapas, así como el indicador asociado, para lo cual los invitamos a concertar los espacios de trabajo con la segunda línea para brindar el acompañamiento metodológico.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</si>
  <si>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En ese sentido una vez se revise el riesgo y dependiendo de la zona de clasificación del riesgo, se determinará la necesidad de formular o no el respectivo indicador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</si>
  <si>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Se recibe memorando #GJD-2023000029 el 21 de diciembre, informando problemas de internet para el envio del monitoreo y sus respectivas evidencias.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</si>
  <si>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</si>
  <si>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En ese sentido una vez se revise el riesgo y dependiendo de la zona de clasificación del riesgo, se determinará la necesidad de formular o no el respectivo indicador </t>
  </si>
  <si>
    <t>Consolidada Riesgos de Corrupción</t>
  </si>
  <si>
    <t xml:space="preserve">La evidencia aportada por la primera línea, se encuentra acorde con lo dispuesto en la columna “evidencia del control”, por consiguiente, desde la segunda línea defensa no se advierte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así como el indicador asociado, para lo cual los invitamos a concertar los espacios de trabajo con la segunda línea para brindar el acompañamiento metodológico. </t>
  </si>
  <si>
    <t>Director Técnico de la Micro, Pequeña y Mediana Empresa</t>
  </si>
  <si>
    <t>Los controles actuales evitan que se materialice el riesgo, ya que el documento diseñado se ha sometido a varias revisiones y validaciones</t>
  </si>
  <si>
    <t>Si ya que a la fecha no se ha materializado el riesgo</t>
  </si>
  <si>
    <t>No se considera necesario ya que han cumplido el fin para el cual fueron creados</t>
  </si>
  <si>
    <t>El riesgo no se ha materializado</t>
  </si>
  <si>
    <t>No se considera necesario un cambio, ya que este ha funcionado</t>
  </si>
  <si>
    <t>Se realiza seguimiento al tercer cuatrimestre del año 2023 comprendido entre los meses de Septiembre y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</si>
</sst>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b/>
      <i/>
      <sz val="10"/>
      <name val="Arial"/>
      <family val="2"/>
    </font>
    <font>
      <u/>
      <sz val="10"/>
      <name val="Arial"/>
      <family val="2"/>
    </font>
    <font>
      <sz val="11"/>
      <name val="Arial"/>
      <family val="2"/>
    </font>
    <font>
      <b/>
      <sz val="16"/>
      <name val="Arial"/>
      <family val="2"/>
    </font>
    <font>
      <sz val="11"/>
      <color rgb="FF000000"/>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BEFEFE"/>
        <bgColor indexed="64"/>
      </patternFill>
    </fill>
    <fill>
      <patternFill patternType="solid">
        <fgColor rgb="FFFFFF00"/>
        <bgColor rgb="FF000000"/>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s>
  <cellStyleXfs count="3">
    <xf numFmtId="0" fontId="0" fillId="0" borderId="0"/>
    <xf numFmtId="9" fontId="1" fillId="0" borderId="0" applyFont="0" applyFill="0" applyBorder="0" applyAlignment="0" applyProtection="0"/>
    <xf numFmtId="0" fontId="10" fillId="0" borderId="0"/>
  </cellStyleXfs>
  <cellXfs count="308">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center" vertic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5" fillId="0" borderId="0" xfId="0" applyFont="1" applyAlignment="1">
      <alignment horizontal="left"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1" fillId="0" borderId="1" xfId="0" applyFont="1" applyBorder="1" applyAlignment="1" applyProtection="1">
      <alignment horizontal="left" vertical="center" wrapText="1"/>
      <protection locked="0"/>
    </xf>
    <xf numFmtId="0" fontId="5" fillId="0" borderId="1" xfId="0" applyFont="1" applyBorder="1" applyAlignment="1">
      <alignment horizontal="left" vertical="center"/>
    </xf>
    <xf numFmtId="0" fontId="10" fillId="0" borderId="1" xfId="0" applyFont="1" applyBorder="1" applyAlignment="1" applyProtection="1">
      <alignment horizontal="left" vertical="center" wrapText="1"/>
      <protection locked="0"/>
    </xf>
    <xf numFmtId="0" fontId="5" fillId="0" borderId="1" xfId="0" applyFont="1" applyBorder="1" applyAlignment="1">
      <alignment vertical="center" wrapText="1"/>
    </xf>
    <xf numFmtId="9" fontId="2" fillId="0" borderId="0" xfId="1" applyFont="1" applyFill="1" applyAlignment="1">
      <alignment horizontal="center"/>
    </xf>
    <xf numFmtId="0" fontId="13"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5" fillId="2" borderId="10" xfId="0" applyFont="1" applyFill="1" applyBorder="1" applyAlignment="1">
      <alignment horizontal="center" vertical="center" wrapText="1"/>
    </xf>
    <xf numFmtId="14" fontId="25" fillId="2" borderId="1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6"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4" borderId="1" xfId="0" applyFont="1" applyFill="1" applyBorder="1" applyAlignment="1">
      <alignment horizontal="justify" vertical="center" wrapText="1"/>
    </xf>
    <xf numFmtId="0" fontId="4" fillId="17" borderId="22"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26" xfId="0" applyFont="1" applyFill="1" applyBorder="1" applyAlignment="1">
      <alignment horizontal="justify" vertical="center" wrapText="1"/>
    </xf>
    <xf numFmtId="0" fontId="4" fillId="17" borderId="27" xfId="0" applyFont="1" applyFill="1" applyBorder="1" applyAlignment="1">
      <alignment horizontal="center" vertical="center" wrapText="1"/>
    </xf>
    <xf numFmtId="0" fontId="4" fillId="17" borderId="30" xfId="0" applyFont="1" applyFill="1" applyBorder="1" applyAlignment="1">
      <alignment horizontal="center" vertical="center" wrapText="1"/>
    </xf>
    <xf numFmtId="9" fontId="4" fillId="17" borderId="14"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32" xfId="0" applyFont="1" applyFill="1" applyBorder="1" applyAlignment="1">
      <alignment horizontal="center" vertical="center" wrapText="1"/>
    </xf>
    <xf numFmtId="0" fontId="26" fillId="16" borderId="33" xfId="0" applyFont="1" applyFill="1" applyBorder="1" applyAlignment="1">
      <alignment horizontal="center" vertical="center" wrapText="1"/>
    </xf>
    <xf numFmtId="0" fontId="26" fillId="6" borderId="34" xfId="0" applyFont="1" applyFill="1" applyBorder="1" applyAlignment="1">
      <alignment horizontal="center" vertical="center" wrapText="1"/>
    </xf>
    <xf numFmtId="0" fontId="26" fillId="6" borderId="35" xfId="0" applyFont="1" applyFill="1" applyBorder="1" applyAlignment="1">
      <alignment horizontal="center" vertical="center" wrapText="1"/>
    </xf>
    <xf numFmtId="0" fontId="26" fillId="13" borderId="35"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4"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13" borderId="35" xfId="0" applyFont="1" applyFill="1" applyBorder="1" applyAlignment="1">
      <alignment horizontal="center" vertical="center" wrapText="1"/>
    </xf>
    <xf numFmtId="0" fontId="7" fillId="16" borderId="36" xfId="0" applyFont="1" applyFill="1" applyBorder="1" applyAlignment="1">
      <alignment horizontal="center" vertical="center" wrapText="1"/>
    </xf>
    <xf numFmtId="0" fontId="26" fillId="14" borderId="37" xfId="0" applyFont="1" applyFill="1" applyBorder="1" applyAlignment="1">
      <alignment horizontal="center" vertical="center" wrapText="1"/>
    </xf>
    <xf numFmtId="0" fontId="26" fillId="14" borderId="38"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26" fillId="16" borderId="39"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6" borderId="39" xfId="0" applyFont="1" applyFill="1" applyBorder="1" applyAlignment="1">
      <alignment horizontal="center" vertical="center" wrapText="1"/>
    </xf>
    <xf numFmtId="9" fontId="2" fillId="17" borderId="23" xfId="0" applyNumberFormat="1" applyFont="1" applyFill="1" applyBorder="1" applyAlignment="1">
      <alignment horizontal="center" vertical="center" wrapText="1"/>
    </xf>
    <xf numFmtId="0" fontId="10" fillId="0" borderId="1" xfId="0" applyFont="1" applyBorder="1" applyAlignment="1">
      <alignment vertical="center" wrapText="1"/>
    </xf>
    <xf numFmtId="9" fontId="10" fillId="0" borderId="1" xfId="1" applyFont="1" applyFill="1" applyBorder="1" applyAlignment="1" applyProtection="1">
      <alignment vertical="center" wrapText="1"/>
      <protection locked="0"/>
    </xf>
    <xf numFmtId="0" fontId="10" fillId="0" borderId="1" xfId="0" applyFont="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9" fontId="7"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0" fillId="0" borderId="1" xfId="0" applyFont="1" applyBorder="1" applyAlignment="1" applyProtection="1">
      <alignment horizontal="justify" vertical="center" wrapText="1"/>
      <protection locked="0"/>
    </xf>
    <xf numFmtId="0" fontId="10" fillId="11" borderId="1" xfId="0" applyFont="1" applyFill="1" applyBorder="1" applyAlignment="1">
      <alignment horizontal="justify" vertical="center" wrapText="1"/>
    </xf>
    <xf numFmtId="0" fontId="5" fillId="2" borderId="1" xfId="0" applyFont="1" applyFill="1" applyBorder="1" applyAlignment="1">
      <alignment horizontal="center" vertical="center"/>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9" fontId="11" fillId="2"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xf>
    <xf numFmtId="0" fontId="10" fillId="0" borderId="1" xfId="0" applyFont="1" applyBorder="1" applyAlignment="1">
      <alignment horizontal="left" vertical="center"/>
    </xf>
    <xf numFmtId="0" fontId="5" fillId="0" borderId="1" xfId="0" applyFont="1" applyBorder="1" applyAlignment="1">
      <alignment vertical="center"/>
    </xf>
    <xf numFmtId="0" fontId="2" fillId="0" borderId="1" xfId="0" applyFont="1" applyBorder="1" applyAlignment="1">
      <alignment horizontal="center" vertical="center"/>
    </xf>
    <xf numFmtId="0" fontId="10" fillId="0" borderId="1" xfId="0" applyFont="1" applyBorder="1" applyAlignment="1" applyProtection="1">
      <alignment vertical="center"/>
      <protection locked="0"/>
    </xf>
    <xf numFmtId="0" fontId="21" fillId="0" borderId="1" xfId="0" applyFont="1" applyBorder="1" applyAlignment="1" applyProtection="1">
      <alignment vertical="center" wrapText="1"/>
      <protection locked="0"/>
    </xf>
    <xf numFmtId="0" fontId="7" fillId="0" borderId="1" xfId="0" applyFont="1" applyBorder="1" applyAlignment="1">
      <alignment horizontal="center" vertical="center"/>
    </xf>
    <xf numFmtId="0" fontId="23" fillId="2" borderId="1" xfId="0" applyFont="1" applyFill="1" applyBorder="1" applyAlignment="1">
      <alignment horizontal="justify" vertical="center" wrapText="1"/>
    </xf>
    <xf numFmtId="0" fontId="5" fillId="0" borderId="1" xfId="0" applyFont="1" applyBorder="1" applyAlignment="1" applyProtection="1">
      <alignment vertical="center" wrapText="1"/>
      <protection locked="0"/>
    </xf>
    <xf numFmtId="9" fontId="10" fillId="0" borderId="1" xfId="0" applyNumberFormat="1" applyFont="1" applyBorder="1" applyAlignment="1">
      <alignment horizontal="center" vertical="center"/>
    </xf>
    <xf numFmtId="0" fontId="25" fillId="2" borderId="9" xfId="0" applyFont="1" applyFill="1" applyBorder="1" applyAlignment="1">
      <alignment horizontal="center" vertical="center" wrapText="1"/>
    </xf>
    <xf numFmtId="14" fontId="25" fillId="2" borderId="9"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5" fillId="0" borderId="1" xfId="0" applyFont="1" applyBorder="1" applyAlignment="1">
      <alignment horizontal="justify" vertical="center"/>
    </xf>
    <xf numFmtId="0" fontId="32" fillId="0" borderId="1" xfId="0" applyFont="1" applyBorder="1" applyAlignment="1">
      <alignment horizontal="center" vertical="center" wrapText="1"/>
    </xf>
    <xf numFmtId="0" fontId="32" fillId="0" borderId="1" xfId="0" applyFont="1" applyBorder="1" applyAlignment="1">
      <alignment horizontal="justify" vertical="center" wrapText="1"/>
    </xf>
    <xf numFmtId="14" fontId="32" fillId="0" borderId="1" xfId="0" applyNumberFormat="1" applyFont="1" applyBorder="1" applyAlignment="1">
      <alignment horizontal="justify" vertical="center" wrapText="1"/>
    </xf>
    <xf numFmtId="14" fontId="3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0" xfId="0" applyFont="1" applyAlignment="1">
      <alignment vertical="center"/>
    </xf>
    <xf numFmtId="0" fontId="2" fillId="0" borderId="0" xfId="0" applyFont="1" applyAlignment="1">
      <alignment horizontal="justify" vertical="center"/>
    </xf>
    <xf numFmtId="0" fontId="5" fillId="0" borderId="0" xfId="0" applyFont="1" applyAlignment="1">
      <alignment horizontal="justify" vertical="center"/>
    </xf>
    <xf numFmtId="0" fontId="2" fillId="2" borderId="1" xfId="0" applyFont="1" applyFill="1" applyBorder="1" applyAlignment="1">
      <alignment horizontal="justify" vertical="center" wrapText="1"/>
    </xf>
    <xf numFmtId="0" fontId="2" fillId="0" borderId="0" xfId="0" applyFont="1" applyAlignment="1">
      <alignment wrapText="1"/>
    </xf>
    <xf numFmtId="0" fontId="5" fillId="0" borderId="0" xfId="0" applyFont="1" applyAlignment="1">
      <alignment wrapText="1"/>
    </xf>
    <xf numFmtId="0" fontId="5" fillId="0" borderId="0" xfId="0" applyFont="1" applyAlignment="1">
      <alignment horizontal="center" vertical="center" wrapText="1"/>
    </xf>
    <xf numFmtId="0" fontId="34" fillId="0" borderId="1" xfId="0" applyFont="1" applyBorder="1"/>
    <xf numFmtId="0" fontId="34" fillId="0" borderId="1" xfId="0" applyFont="1" applyBorder="1" applyAlignment="1">
      <alignment horizontal="center" vertical="center"/>
    </xf>
    <xf numFmtId="9" fontId="10" fillId="0" borderId="1" xfId="1" applyFont="1" applyFill="1" applyBorder="1" applyAlignment="1" applyProtection="1">
      <alignment horizontal="justify" vertical="center" wrapText="1"/>
      <protection locked="0"/>
    </xf>
    <xf numFmtId="9" fontId="11" fillId="0" borderId="1" xfId="0" applyNumberFormat="1" applyFont="1" applyBorder="1" applyAlignment="1">
      <alignment horizontal="justify" vertical="center" wrapText="1"/>
    </xf>
    <xf numFmtId="9" fontId="5" fillId="0" borderId="1" xfId="0" applyNumberFormat="1" applyFont="1" applyBorder="1" applyAlignment="1">
      <alignment horizontal="justify" vertical="center"/>
    </xf>
    <xf numFmtId="9" fontId="8" fillId="0" borderId="1" xfId="0" applyNumberFormat="1" applyFont="1" applyBorder="1" applyAlignment="1">
      <alignment horizontal="justify" vertical="center"/>
    </xf>
    <xf numFmtId="0" fontId="33" fillId="0" borderId="0" xfId="0" applyFont="1" applyAlignment="1">
      <alignment horizontal="center" vertical="center"/>
    </xf>
    <xf numFmtId="0" fontId="34" fillId="0" borderId="1" xfId="0" applyFont="1" applyBorder="1" applyAlignment="1">
      <alignment vertical="center" wrapText="1"/>
    </xf>
    <xf numFmtId="0" fontId="34" fillId="0" borderId="1" xfId="0" applyFont="1" applyBorder="1" applyAlignment="1">
      <alignment horizontal="justify" vertical="center" wrapText="1"/>
    </xf>
    <xf numFmtId="0" fontId="32" fillId="2" borderId="1" xfId="0" applyFont="1" applyFill="1" applyBorder="1" applyAlignment="1">
      <alignment horizontal="justify" vertical="center" wrapText="1"/>
    </xf>
    <xf numFmtId="0" fontId="10" fillId="19" borderId="1" xfId="0" applyFont="1" applyFill="1" applyBorder="1" applyAlignment="1">
      <alignment horizontal="center" vertical="center" wrapText="1"/>
    </xf>
    <xf numFmtId="14" fontId="3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2" fillId="2"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0" fillId="0" borderId="1" xfId="0"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justify"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2" fillId="2"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34" fillId="2" borderId="1" xfId="0" applyFont="1" applyFill="1" applyBorder="1" applyAlignment="1">
      <alignment horizontal="justify" vertical="center" wrapText="1"/>
    </xf>
    <xf numFmtId="0" fontId="25" fillId="0" borderId="4" xfId="0" applyFont="1" applyBorder="1" applyAlignment="1">
      <alignment horizontal="justify" vertical="center" wrapText="1"/>
    </xf>
    <xf numFmtId="0" fontId="25" fillId="0" borderId="1" xfId="0" applyFont="1" applyBorder="1" applyAlignment="1">
      <alignment horizontal="justify" vertical="center" wrapText="1"/>
    </xf>
    <xf numFmtId="0" fontId="7" fillId="2" borderId="1" xfId="0"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9" fontId="5"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9" fontId="10" fillId="0" borderId="1" xfId="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9" fontId="17"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0" fontId="4" fillId="8" borderId="1" xfId="0" applyFont="1" applyFill="1" applyBorder="1" applyAlignment="1">
      <alignment horizontal="center" vertical="center"/>
    </xf>
    <xf numFmtId="0" fontId="15"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8" fillId="0" borderId="0" xfId="0" applyFont="1" applyAlignment="1">
      <alignment horizontal="center" vertical="center" wrapText="1"/>
    </xf>
    <xf numFmtId="0" fontId="9" fillId="0" borderId="0" xfId="0" applyFont="1" applyAlignment="1" applyProtection="1">
      <alignment horizontal="right" vertical="center"/>
      <protection locked="0"/>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center" vertical="center"/>
    </xf>
    <xf numFmtId="0" fontId="7" fillId="0" borderId="0" xfId="0" applyFont="1" applyAlignment="1">
      <alignment horizontal="right"/>
    </xf>
    <xf numFmtId="0" fontId="7" fillId="0" borderId="7" xfId="0" applyFont="1" applyBorder="1" applyAlignment="1">
      <alignment horizontal="left" vertical="center" wrapText="1"/>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9" fontId="14" fillId="4" borderId="1" xfId="1" applyFont="1" applyFill="1" applyBorder="1" applyAlignment="1">
      <alignment horizontal="center" vertical="center" wrapText="1"/>
    </xf>
    <xf numFmtId="0" fontId="15" fillId="9"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10" fillId="0" borderId="1" xfId="0" applyFont="1" applyBorder="1" applyAlignment="1" applyProtection="1">
      <alignment horizontal="center" vertical="center"/>
      <protection locked="0"/>
    </xf>
    <xf numFmtId="0" fontId="5" fillId="0" borderId="1" xfId="0" applyFont="1" applyBorder="1" applyAlignment="1">
      <alignment horizontal="justify" vertical="center" wrapText="1"/>
    </xf>
    <xf numFmtId="9" fontId="7" fillId="0" borderId="1" xfId="0" applyNumberFormat="1" applyFont="1" applyBorder="1" applyAlignment="1">
      <alignment horizontal="center" vertical="center"/>
    </xf>
    <xf numFmtId="0" fontId="21" fillId="0" borderId="1" xfId="0" applyFont="1" applyBorder="1" applyAlignment="1" applyProtection="1">
      <alignment horizontal="justify" vertical="center" wrapText="1"/>
      <protection locked="0"/>
    </xf>
    <xf numFmtId="0" fontId="10" fillId="0" borderId="1" xfId="0" applyFont="1" applyBorder="1" applyAlignment="1">
      <alignment horizontal="left" vertical="center" wrapText="1"/>
    </xf>
    <xf numFmtId="0" fontId="5" fillId="0" borderId="1" xfId="0" applyFont="1" applyBorder="1" applyAlignment="1">
      <alignment horizontal="justify" vertical="center"/>
    </xf>
    <xf numFmtId="0" fontId="10" fillId="2" borderId="1" xfId="0" applyFont="1" applyFill="1" applyBorder="1" applyAlignment="1">
      <alignment horizontal="justify" vertical="center" wrapText="1"/>
    </xf>
    <xf numFmtId="0" fontId="10"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protection locked="0"/>
    </xf>
    <xf numFmtId="0" fontId="10" fillId="11"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7" fillId="2" borderId="1" xfId="0" applyFont="1" applyFill="1" applyBorder="1" applyAlignment="1">
      <alignment horizontal="justify" vertical="center"/>
    </xf>
    <xf numFmtId="9" fontId="10" fillId="0" borderId="1" xfId="1" applyFont="1" applyFill="1" applyBorder="1" applyAlignment="1" applyProtection="1">
      <alignment horizontal="justify" vertical="center" wrapText="1"/>
      <protection locked="0"/>
    </xf>
    <xf numFmtId="0" fontId="10" fillId="2" borderId="1" xfId="2" applyFill="1" applyBorder="1" applyAlignment="1" applyProtection="1">
      <alignment horizontal="justify" vertical="center" wrapText="1"/>
      <protection locked="0"/>
    </xf>
    <xf numFmtId="9" fontId="10" fillId="0" borderId="1" xfId="1" applyFont="1" applyFill="1" applyBorder="1" applyAlignment="1" applyProtection="1">
      <alignment horizontal="justify" vertical="center" wrapText="1"/>
    </xf>
    <xf numFmtId="0" fontId="8" fillId="0" borderId="1" xfId="0" applyFont="1" applyBorder="1" applyAlignment="1">
      <alignment horizontal="justify" vertical="center" wrapText="1"/>
    </xf>
    <xf numFmtId="9" fontId="5" fillId="0" borderId="1" xfId="0" applyNumberFormat="1" applyFont="1" applyBorder="1" applyAlignment="1">
      <alignment horizontal="justify" vertical="center"/>
    </xf>
    <xf numFmtId="14" fontId="10"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21" fillId="0" borderId="1" xfId="0" applyFont="1" applyBorder="1" applyAlignment="1" applyProtection="1">
      <alignment horizontal="left" vertical="center" wrapText="1"/>
      <protection locked="0"/>
    </xf>
    <xf numFmtId="0" fontId="5" fillId="20" borderId="1"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10" fillId="0" borderId="0" xfId="0" applyFont="1" applyAlignment="1">
      <alignment horizontal="center" vertical="center" wrapText="1"/>
    </xf>
    <xf numFmtId="0" fontId="7" fillId="18" borderId="1" xfId="0" applyFont="1" applyFill="1" applyBorder="1" applyAlignment="1">
      <alignment horizontal="center" vertical="center" wrapText="1"/>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14" fontId="2" fillId="0" borderId="1" xfId="0" applyNumberFormat="1" applyFont="1" applyBorder="1" applyAlignment="1">
      <alignment horizontal="center" vertical="center"/>
    </xf>
    <xf numFmtId="0" fontId="4" fillId="17" borderId="30"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40"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4" fillId="0" borderId="0" xfId="0" applyFont="1" applyAlignment="1">
      <alignment horizontal="center"/>
    </xf>
    <xf numFmtId="0" fontId="4" fillId="17" borderId="12"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4" fillId="17" borderId="0" xfId="0" applyFont="1" applyFill="1" applyAlignment="1">
      <alignment horizontal="center" vertical="center" wrapText="1"/>
    </xf>
    <xf numFmtId="0" fontId="4" fillId="17" borderId="29" xfId="0" applyFont="1" applyFill="1" applyBorder="1" applyAlignment="1">
      <alignment horizontal="center" vertical="center" wrapText="1"/>
    </xf>
    <xf numFmtId="164" fontId="32" fillId="0" borderId="1" xfId="0" applyNumberFormat="1" applyFont="1" applyBorder="1" applyAlignment="1" applyProtection="1">
      <alignment horizontal="center" vertical="center"/>
      <protection locked="0"/>
    </xf>
    <xf numFmtId="0" fontId="32"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2" fillId="0" borderId="1" xfId="0" applyFont="1" applyFill="1" applyBorder="1" applyAlignment="1">
      <alignment horizontal="justify" vertical="center" wrapText="1"/>
    </xf>
    <xf numFmtId="0" fontId="8" fillId="19" borderId="1" xfId="0" applyFont="1" applyFill="1" applyBorder="1" applyAlignment="1">
      <alignment horizontal="center" vertical="center" wrapText="1"/>
    </xf>
    <xf numFmtId="164" fontId="10" fillId="19" borderId="1" xfId="0" applyNumberFormat="1" applyFont="1" applyFill="1" applyBorder="1" applyAlignment="1">
      <alignment horizontal="center" vertical="center" wrapText="1"/>
    </xf>
    <xf numFmtId="14" fontId="34" fillId="0" borderId="1" xfId="0" applyNumberFormat="1" applyFont="1" applyBorder="1" applyAlignment="1">
      <alignment horizontal="center" vertical="center"/>
    </xf>
    <xf numFmtId="0" fontId="34" fillId="0" borderId="1" xfId="0" applyFont="1" applyBorder="1" applyAlignment="1">
      <alignment horizontal="justify" vertical="center" wrapText="1"/>
    </xf>
    <xf numFmtId="0" fontId="2" fillId="0" borderId="1" xfId="0" applyFont="1" applyBorder="1" applyAlignment="1">
      <alignment horizontal="center" wrapText="1"/>
    </xf>
    <xf numFmtId="0" fontId="30" fillId="0" borderId="1" xfId="0" applyFont="1" applyBorder="1" applyAlignment="1" applyProtection="1">
      <alignment horizontal="center" vertical="center" wrapText="1"/>
      <protection locked="0"/>
    </xf>
    <xf numFmtId="0" fontId="32" fillId="0" borderId="1" xfId="0" applyFont="1" applyBorder="1" applyAlignment="1" applyProtection="1">
      <alignment horizontal="justify" vertical="center" wrapText="1"/>
      <protection locked="0"/>
    </xf>
    <xf numFmtId="14"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cellXfs>
  <cellStyles count="3">
    <cellStyle name="Normal" xfId="0" builtinId="0"/>
    <cellStyle name="Normal 2" xfId="2" xr:uid="{00000000-0005-0000-0000-000002000000}"/>
    <cellStyle name="Porcentaje" xfId="1" builtinId="5"/>
  </cellStyles>
  <dxfs count="645">
    <dxf>
      <fill>
        <patternFill>
          <bgColor rgb="FF00B050"/>
        </patternFill>
      </fill>
    </dxf>
    <dxf>
      <fill>
        <patternFill>
          <bgColor rgb="FF92D050"/>
        </patternFill>
      </fill>
    </dxf>
    <dxf>
      <fill>
        <patternFill>
          <bgColor rgb="FFFFFFCC"/>
        </patternFill>
      </fill>
    </dxf>
    <dxf>
      <fill>
        <patternFill>
          <bgColor rgb="FF92D05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C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FFCC"/>
        </patternFill>
      </fill>
    </dxf>
    <dxf>
      <fill>
        <patternFill>
          <bgColor rgb="FF00B050"/>
        </patternFill>
      </fill>
    </dxf>
    <dxf>
      <fill>
        <patternFill>
          <bgColor rgb="FF92D050"/>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theme="1"/>
        </patternFill>
      </fill>
    </dxf>
    <dxf>
      <font>
        <color rgb="FF9C0006"/>
      </font>
      <fill>
        <patternFill>
          <bgColor rgb="FFFFC7CE"/>
        </patternFill>
      </fill>
    </dxf>
    <dxf>
      <font>
        <color theme="1"/>
      </font>
      <fill>
        <patternFill>
          <bgColor rgb="FFFFC000"/>
        </patternFill>
      </fill>
    </dxf>
    <dxf>
      <fill>
        <patternFill>
          <bgColor rgb="FFFFFFCC"/>
        </patternFill>
      </fill>
    </dxf>
    <dxf>
      <fill>
        <patternFill>
          <bgColor rgb="FF92D050"/>
        </patternFill>
      </fill>
    </dxf>
    <dxf>
      <font>
        <color rgb="FF9C0006"/>
      </font>
      <fill>
        <patternFill>
          <bgColor rgb="FFFFC7CE"/>
        </patternFill>
      </fill>
    </dxf>
    <dxf>
      <fill>
        <patternFill>
          <bgColor rgb="FFFFFFCC"/>
        </patternFill>
      </fill>
    </dxf>
    <dxf>
      <fill>
        <patternFill>
          <bgColor rgb="FF00B050"/>
        </patternFill>
      </fill>
    </dxf>
    <dxf>
      <font>
        <color theme="1"/>
      </font>
      <fill>
        <patternFill>
          <bgColor rgb="FFFFFF99"/>
        </patternFill>
      </fill>
    </dxf>
    <dxf>
      <fill>
        <patternFill>
          <bgColor rgb="FF92D05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ill>
        <patternFill>
          <bgColor rgb="FFFFFF99"/>
        </patternFill>
      </fill>
    </dxf>
    <dxf>
      <font>
        <color auto="1"/>
      </font>
      <fill>
        <patternFill>
          <bgColor rgb="FFFF0000"/>
        </patternFill>
      </fill>
    </dxf>
    <dxf>
      <fill>
        <patternFill>
          <bgColor rgb="FFFF0000"/>
        </patternFill>
      </fill>
    </dxf>
    <dxf>
      <fill>
        <patternFill>
          <bgColor rgb="FFFFFFCC"/>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CC"/>
        </patternFill>
      </fill>
    </dxf>
    <dxf>
      <font>
        <color auto="1"/>
      </font>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92D050"/>
        </patternFill>
      </fill>
    </dxf>
    <dxf>
      <fill>
        <patternFill>
          <bgColor rgb="FFFFFFCC"/>
        </patternFill>
      </fill>
    </dxf>
    <dxf>
      <fill>
        <patternFill>
          <bgColor rgb="FFFFFF99"/>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00B050"/>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0000"/>
        </patternFill>
      </fill>
    </dxf>
    <dxf>
      <font>
        <color rgb="FF9C0006"/>
      </font>
      <fill>
        <patternFill>
          <bgColor rgb="FFFFC7CE"/>
        </patternFill>
      </fill>
    </dxf>
    <dxf>
      <fill>
        <patternFill>
          <bgColor theme="1"/>
        </patternFill>
      </fill>
    </dxf>
    <dxf>
      <fill>
        <patternFill>
          <bgColor rgb="FF00B050"/>
        </patternFill>
      </fill>
    </dxf>
    <dxf>
      <fill>
        <patternFill>
          <bgColor rgb="FF92D050"/>
        </patternFill>
      </fill>
    </dxf>
    <dxf>
      <fill>
        <patternFill>
          <bgColor rgb="FFFFFFCC"/>
        </patternFill>
      </fill>
    </dxf>
    <dxf>
      <fill>
        <patternFill>
          <bgColor rgb="FFFFFFCC"/>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99"/>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0000"/>
        </patternFill>
      </fill>
    </dxf>
    <dxf>
      <font>
        <color auto="1"/>
      </font>
      <fill>
        <patternFill>
          <bgColor rgb="FFFF0000"/>
        </patternFill>
      </fill>
    </dxf>
    <dxf>
      <fill>
        <patternFill>
          <bgColor rgb="FFFFFF99"/>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99"/>
        </patternFill>
      </fill>
    </dxf>
    <dxf>
      <fill>
        <patternFill>
          <bgColor rgb="FFFF000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FF99"/>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ont>
        <color auto="1"/>
      </font>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ont>
        <color auto="1"/>
      </font>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CC"/>
        </patternFill>
      </fill>
    </dxf>
    <dxf>
      <font>
        <color theme="1"/>
      </font>
      <fill>
        <patternFill>
          <bgColor rgb="FFFFFF99"/>
        </patternFill>
      </fill>
    </dxf>
    <dxf>
      <fill>
        <patternFill>
          <bgColor theme="1"/>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auto="1"/>
      </font>
      <fill>
        <patternFill>
          <bgColor rgb="FFFF0000"/>
        </patternFill>
      </fill>
    </dxf>
    <dxf>
      <fill>
        <patternFill>
          <bgColor rgb="FF00B050"/>
        </patternFill>
      </fill>
    </dxf>
    <dxf>
      <fill>
        <patternFill>
          <bgColor rgb="FFFFFFCC"/>
        </patternFill>
      </fill>
    </dxf>
    <dxf>
      <fill>
        <patternFill>
          <bgColor rgb="FFFF0000"/>
        </patternFill>
      </fill>
    </dxf>
    <dxf>
      <fill>
        <patternFill>
          <bgColor theme="1"/>
        </patternFill>
      </fill>
    </dxf>
    <dxf>
      <font>
        <color theme="1"/>
      </font>
      <fill>
        <patternFill>
          <bgColor rgb="FFFFFF99"/>
        </patternFill>
      </fill>
    </dxf>
    <dxf>
      <fill>
        <patternFill>
          <bgColor rgb="FF92D05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FFFFCC"/>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0000"/>
        </patternFill>
      </fill>
    </dxf>
    <dxf>
      <fill>
        <patternFill>
          <bgColor rgb="FFFFFF99"/>
        </patternFill>
      </fill>
    </dxf>
    <dxf>
      <font>
        <color theme="1"/>
      </font>
      <fill>
        <patternFill>
          <bgColor rgb="FFFFC000"/>
        </patternFill>
      </fill>
    </dxf>
    <dxf>
      <fill>
        <patternFill>
          <bgColor rgb="FFFFFF99"/>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CC"/>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ill>
        <patternFill>
          <bgColor theme="1"/>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0000"/>
        </patternFill>
      </fill>
    </dxf>
    <dxf>
      <font>
        <color auto="1"/>
      </font>
      <fill>
        <patternFill>
          <bgColor rgb="FFFF0000"/>
        </patternFill>
      </fill>
    </dxf>
    <dxf>
      <font>
        <color theme="1"/>
      </font>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rgb="FFFF0000"/>
        </patternFill>
      </fill>
    </dxf>
    <dxf>
      <font>
        <color auto="1"/>
      </font>
      <fill>
        <patternFill>
          <bgColor rgb="FFFF000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92D050"/>
        </patternFill>
      </fill>
    </dxf>
    <dxf>
      <fill>
        <patternFill>
          <bgColor rgb="FFFFC00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99"/>
        </patternFill>
      </fill>
    </dxf>
    <dxf>
      <font>
        <color rgb="FF9C0006"/>
      </font>
      <fill>
        <patternFill>
          <bgColor rgb="FFFFC7CE"/>
        </patternFill>
      </fill>
    </dxf>
    <dxf>
      <fill>
        <patternFill>
          <bgColor rgb="FF92D050"/>
        </patternFill>
      </fill>
    </dxf>
    <dxf>
      <fill>
        <patternFill>
          <bgColor rgb="FF00B05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99"/>
        </patternFill>
      </fill>
    </dxf>
    <dxf>
      <font>
        <color rgb="FF9C0006"/>
      </font>
      <fill>
        <patternFill>
          <bgColor rgb="FFFFC7CE"/>
        </patternFill>
      </fill>
    </dxf>
    <dxf>
      <fill>
        <patternFill>
          <bgColor rgb="FFFF0000"/>
        </patternFill>
      </fill>
    </dxf>
    <dxf>
      <fill>
        <patternFill>
          <bgColor rgb="FFFF0000"/>
        </patternFill>
      </fill>
    </dxf>
    <dxf>
      <fill>
        <patternFill>
          <bgColor rgb="FFFFC000"/>
        </patternFill>
      </fill>
    </dxf>
    <dxf>
      <fill>
        <patternFill>
          <bgColor rgb="FFFFFF99"/>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00B05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ont>
        <color rgb="FF9C0006"/>
      </font>
      <fill>
        <patternFill>
          <bgColor rgb="FFFFC7CE"/>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99"/>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92D050"/>
        </patternFill>
      </fill>
    </dxf>
    <dxf>
      <fill>
        <patternFill>
          <bgColor rgb="FF92D050"/>
        </patternFill>
      </fill>
    </dxf>
    <dxf>
      <fill>
        <patternFill>
          <bgColor rgb="FFFFFF99"/>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0</xdr:row>
      <xdr:rowOff>158750</xdr:rowOff>
    </xdr:from>
    <xdr:to>
      <xdr:col>3</xdr:col>
      <xdr:colOff>867835</xdr:colOff>
      <xdr:row>0</xdr:row>
      <xdr:rowOff>841374</xdr:rowOff>
    </xdr:to>
    <xdr:pic>
      <xdr:nvPicPr>
        <xdr:cNvPr id="2" name="Imagen 2">
          <a:extLst>
            <a:ext uri="{FF2B5EF4-FFF2-40B4-BE49-F238E27FC236}">
              <a16:creationId xmlns:a16="http://schemas.microsoft.com/office/drawing/2014/main" id="{709B5BEF-9FFC-4B11-94E6-98D9DBF347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158750"/>
          <a:ext cx="3460750" cy="682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U97"/>
  <sheetViews>
    <sheetView showGridLines="0" tabSelected="1" showRuler="0" showWhiteSpace="0" zoomScale="40" zoomScaleNormal="40" zoomScaleSheetLayoutView="110" workbookViewId="0">
      <pane xSplit="9" ySplit="15" topLeftCell="BF79" activePane="bottomRight" state="frozen"/>
      <selection pane="topRight" activeCell="J1" sqref="J1"/>
      <selection pane="bottomLeft" activeCell="A16" sqref="A16"/>
      <selection pane="bottomRight" activeCell="C97" sqref="C97"/>
    </sheetView>
  </sheetViews>
  <sheetFormatPr baseColWidth="10" defaultColWidth="11.453125" defaultRowHeight="14" x14ac:dyDescent="0.3"/>
  <cols>
    <col min="1" max="1" width="6.54296875" style="2" customWidth="1"/>
    <col min="2" max="2" width="11.08984375" style="2" customWidth="1"/>
    <col min="3" max="3" width="28.08984375" style="2" customWidth="1"/>
    <col min="4" max="4" width="24.54296875" style="2" customWidth="1"/>
    <col min="5" max="5" width="29.08984375" style="2" customWidth="1"/>
    <col min="6" max="6" width="15.453125" style="1" customWidth="1"/>
    <col min="7" max="7" width="49.1796875" style="2" customWidth="1"/>
    <col min="8" max="8" width="8.54296875" style="2" customWidth="1"/>
    <col min="9" max="9" width="50.90625" style="2" customWidth="1"/>
    <col min="10" max="10" width="25.54296875" style="1" customWidth="1"/>
    <col min="11" max="11" width="43.81640625" style="2" customWidth="1"/>
    <col min="12" max="12" width="34.08984375" style="1" customWidth="1"/>
    <col min="13" max="13" width="18.81640625" style="3" customWidth="1"/>
    <col min="14" max="14" width="13.7265625" style="1" customWidth="1"/>
    <col min="15" max="15" width="15.1796875" style="58" customWidth="1"/>
    <col min="16" max="16" width="39.54296875" style="2" customWidth="1"/>
    <col min="17" max="17" width="18.36328125" style="1" customWidth="1"/>
    <col min="18" max="18" width="68.1796875" style="2" customWidth="1"/>
    <col min="19" max="19" width="19.1796875" style="2" customWidth="1"/>
    <col min="20" max="20" width="33.453125" style="2" customWidth="1"/>
    <col min="21" max="21" width="26" style="2" customWidth="1"/>
    <col min="22" max="22" width="17.81640625" style="2" customWidth="1"/>
    <col min="23" max="23" width="6.26953125" style="3" customWidth="1"/>
    <col min="24" max="24" width="14" style="2" customWidth="1"/>
    <col min="25" max="25" width="5.1796875" style="3" customWidth="1"/>
    <col min="26" max="26" width="19.90625" style="2" customWidth="1"/>
    <col min="27" max="27" width="68.7265625" style="2" customWidth="1"/>
    <col min="28" max="28" width="15.81640625" style="1" customWidth="1"/>
    <col min="29" max="29" width="59.81640625" style="2" customWidth="1"/>
    <col min="30" max="30" width="18.81640625" style="2" customWidth="1"/>
    <col min="31" max="31" width="19.36328125" style="1" customWidth="1"/>
    <col min="32" max="32" width="18.81640625" style="2" customWidth="1"/>
    <col min="33" max="33" width="15.54296875" style="2" customWidth="1"/>
    <col min="34" max="34" width="16.1796875" style="2" customWidth="1"/>
    <col min="35" max="35" width="17" style="2" customWidth="1"/>
    <col min="36" max="36" width="27.81640625" style="2" customWidth="1"/>
    <col min="37" max="37" width="17.81640625" style="1" hidden="1" customWidth="1"/>
    <col min="38" max="38" width="37.54296875" style="2" hidden="1" customWidth="1"/>
    <col min="39" max="39" width="22.7265625" style="2" customWidth="1"/>
    <col min="40" max="40" width="37.54296875" style="144" customWidth="1"/>
    <col min="41" max="42" width="6.7265625" style="2" customWidth="1"/>
    <col min="43" max="43" width="55.7265625" style="2" customWidth="1"/>
    <col min="44" max="45" width="7.1796875" style="2" customWidth="1"/>
    <col min="46" max="46" width="55.7265625" style="2" customWidth="1"/>
    <col min="47" max="48" width="7.453125" style="2" customWidth="1"/>
    <col min="49" max="49" width="55.7265625" style="2" customWidth="1"/>
    <col min="50" max="51" width="7" style="2" customWidth="1"/>
    <col min="52" max="52" width="55.7265625" style="2" customWidth="1"/>
    <col min="53" max="54" width="7" style="2" customWidth="1"/>
    <col min="55" max="55" width="55.7265625" style="2" customWidth="1"/>
    <col min="56" max="57" width="7.6328125" style="2" customWidth="1"/>
    <col min="58" max="58" width="55.7265625" style="2" customWidth="1"/>
    <col min="59" max="59" width="59.36328125" style="2" customWidth="1"/>
    <col min="60" max="60" width="74.453125" style="141" customWidth="1"/>
    <col min="61" max="16384" width="11.453125" style="2"/>
  </cols>
  <sheetData>
    <row r="1" spans="1:73" ht="76" customHeight="1" x14ac:dyDescent="0.3">
      <c r="A1" s="213"/>
      <c r="B1" s="213"/>
      <c r="C1" s="213"/>
      <c r="D1" s="213"/>
      <c r="E1" s="214" t="s">
        <v>0</v>
      </c>
      <c r="F1" s="215"/>
      <c r="G1" s="215"/>
      <c r="H1" s="215"/>
      <c r="I1" s="215"/>
      <c r="J1" s="215"/>
      <c r="K1" s="215"/>
      <c r="L1" s="216"/>
      <c r="M1" s="217" t="s">
        <v>470</v>
      </c>
      <c r="N1" s="218"/>
      <c r="O1" s="218"/>
      <c r="P1" s="219"/>
      <c r="AF1" s="203"/>
      <c r="AG1" s="203"/>
    </row>
    <row r="3" spans="1:73" s="5" customFormat="1" ht="13" thickBot="1" x14ac:dyDescent="0.3">
      <c r="D3" s="204"/>
      <c r="E3" s="204"/>
      <c r="F3" s="204"/>
      <c r="G3" s="204"/>
      <c r="H3" s="204"/>
      <c r="J3" s="6"/>
      <c r="L3" s="6"/>
      <c r="M3" s="7"/>
      <c r="N3" s="6"/>
      <c r="O3" s="8"/>
      <c r="Q3" s="6"/>
      <c r="W3" s="7"/>
      <c r="X3" s="205"/>
      <c r="Y3" s="205"/>
      <c r="Z3" s="205"/>
      <c r="AA3" s="205"/>
      <c r="AB3" s="205"/>
      <c r="AC3" s="205"/>
      <c r="AD3" s="205"/>
      <c r="AE3" s="205"/>
      <c r="AF3" s="205"/>
      <c r="AG3" s="205"/>
      <c r="AH3" s="205"/>
      <c r="AI3" s="205"/>
      <c r="AJ3" s="205"/>
      <c r="AK3" s="6"/>
      <c r="AN3" s="145"/>
      <c r="BH3" s="142"/>
    </row>
    <row r="4" spans="1:73" s="5" customFormat="1" ht="12.75" customHeight="1" thickBot="1" x14ac:dyDescent="0.3">
      <c r="C4" s="206" t="s">
        <v>1</v>
      </c>
      <c r="D4" s="207" t="s">
        <v>2</v>
      </c>
      <c r="E4" s="207"/>
      <c r="F4" s="9"/>
      <c r="G4" s="208" t="s">
        <v>4</v>
      </c>
      <c r="H4" s="209"/>
      <c r="I4" s="210" t="s">
        <v>602</v>
      </c>
      <c r="J4" s="210"/>
      <c r="K4" s="210"/>
      <c r="L4" s="10"/>
      <c r="M4" s="11"/>
      <c r="N4" s="10"/>
      <c r="O4" s="12"/>
      <c r="P4" s="13"/>
      <c r="Q4" s="10"/>
      <c r="R4" s="13"/>
      <c r="T4" s="13"/>
      <c r="U4" s="13"/>
      <c r="V4" s="14"/>
      <c r="W4" s="15"/>
      <c r="X4" s="16"/>
      <c r="Y4" s="17"/>
      <c r="Z4" s="16"/>
      <c r="AA4" s="16"/>
      <c r="AB4" s="18"/>
      <c r="AC4" s="16"/>
      <c r="AD4" s="16"/>
      <c r="AE4" s="6"/>
      <c r="AF4" s="13"/>
      <c r="AG4" s="13"/>
      <c r="AH4" s="13"/>
      <c r="AI4" s="13"/>
      <c r="AJ4" s="16"/>
      <c r="AK4" s="19"/>
      <c r="AL4" s="19"/>
      <c r="AM4" s="19"/>
      <c r="AN4" s="146"/>
      <c r="AO4" s="19"/>
      <c r="AP4" s="19"/>
      <c r="AQ4" s="19"/>
      <c r="AR4" s="19"/>
      <c r="AS4" s="19"/>
      <c r="AT4" s="19"/>
      <c r="AU4" s="19"/>
      <c r="AV4" s="19"/>
      <c r="AW4" s="19"/>
      <c r="AX4" s="19"/>
      <c r="AY4" s="19"/>
      <c r="AZ4" s="19"/>
      <c r="BA4" s="19"/>
      <c r="BB4" s="19"/>
      <c r="BC4" s="19"/>
      <c r="BD4" s="19"/>
      <c r="BE4" s="19"/>
      <c r="BF4" s="19"/>
      <c r="BG4" s="19"/>
      <c r="BH4" s="142"/>
    </row>
    <row r="5" spans="1:73" s="5" customFormat="1" ht="34.5" customHeight="1" x14ac:dyDescent="0.3">
      <c r="C5" s="206"/>
      <c r="D5" s="20"/>
      <c r="E5" s="20"/>
      <c r="F5" s="21"/>
      <c r="G5" s="211" t="s">
        <v>5</v>
      </c>
      <c r="H5" s="211"/>
      <c r="I5" s="212"/>
      <c r="J5" s="212"/>
      <c r="K5" s="212"/>
      <c r="L5" s="212"/>
      <c r="M5" s="212"/>
      <c r="N5" s="212"/>
      <c r="O5" s="212"/>
      <c r="P5" s="212"/>
      <c r="Q5" s="10"/>
      <c r="R5" s="13"/>
      <c r="T5" s="13"/>
      <c r="U5" s="13"/>
      <c r="V5" s="14"/>
      <c r="W5" s="15"/>
      <c r="X5" s="22"/>
      <c r="Y5" s="23"/>
      <c r="Z5" s="22"/>
      <c r="AA5" s="22"/>
      <c r="AB5" s="18"/>
      <c r="AC5" s="22"/>
      <c r="AD5" s="22"/>
      <c r="AE5" s="18"/>
      <c r="AF5" s="22"/>
      <c r="AH5" s="13"/>
      <c r="AI5" s="13"/>
      <c r="AJ5" s="22"/>
      <c r="AK5" s="19"/>
      <c r="AL5" s="19"/>
      <c r="AM5" s="19"/>
      <c r="AN5" s="146"/>
      <c r="AO5" s="19"/>
      <c r="AP5" s="19"/>
      <c r="AQ5" s="19"/>
      <c r="AR5" s="19"/>
      <c r="AS5" s="19"/>
      <c r="AT5" s="19"/>
      <c r="AU5" s="19"/>
      <c r="AV5" s="19"/>
      <c r="AW5" s="19"/>
      <c r="AX5" s="19"/>
      <c r="AY5" s="19"/>
      <c r="AZ5" s="19"/>
      <c r="BA5" s="19"/>
      <c r="BB5" s="19"/>
      <c r="BC5" s="19"/>
      <c r="BD5" s="19"/>
      <c r="BE5" s="19"/>
      <c r="BF5" s="19"/>
      <c r="BG5" s="19"/>
      <c r="BH5" s="265"/>
      <c r="BI5" s="265"/>
      <c r="BJ5" s="265"/>
      <c r="BK5" s="265"/>
      <c r="BL5" s="265"/>
      <c r="BM5" s="265"/>
      <c r="BN5" s="265"/>
      <c r="BO5" s="265"/>
      <c r="BP5" s="265"/>
      <c r="BQ5" s="265"/>
      <c r="BR5" s="265"/>
      <c r="BS5" s="265"/>
      <c r="BT5" s="265"/>
      <c r="BU5" s="265"/>
    </row>
    <row r="6" spans="1:73" s="5" customFormat="1" ht="32.5" customHeight="1" thickBot="1" x14ac:dyDescent="0.3">
      <c r="C6" s="206"/>
      <c r="D6" s="20"/>
      <c r="E6" s="20"/>
      <c r="F6" s="21"/>
      <c r="G6" s="16"/>
      <c r="H6" s="24"/>
      <c r="I6" s="6"/>
      <c r="J6" s="6"/>
      <c r="K6" s="13"/>
      <c r="L6" s="10"/>
      <c r="M6" s="11"/>
      <c r="N6" s="10"/>
      <c r="O6" s="12"/>
      <c r="P6" s="13"/>
      <c r="Q6" s="10"/>
      <c r="R6" s="13"/>
      <c r="T6" s="13"/>
      <c r="U6" s="13"/>
      <c r="V6" s="14"/>
      <c r="W6" s="15"/>
      <c r="X6" s="22"/>
      <c r="Y6" s="23"/>
      <c r="Z6" s="22"/>
      <c r="AA6" s="22"/>
      <c r="AB6" s="18"/>
      <c r="AC6" s="22"/>
      <c r="AD6" s="22"/>
      <c r="AE6" s="6"/>
      <c r="AF6" s="13"/>
      <c r="AG6" s="13"/>
      <c r="AH6" s="13"/>
      <c r="AI6" s="13"/>
      <c r="AJ6" s="22"/>
      <c r="AK6" s="19"/>
      <c r="AL6" s="19"/>
      <c r="AM6" s="19"/>
      <c r="AN6" s="146"/>
      <c r="AO6" s="19"/>
      <c r="AP6" s="19"/>
      <c r="AQ6" s="19"/>
      <c r="AR6" s="19"/>
      <c r="AS6" s="19"/>
      <c r="AT6" s="19"/>
      <c r="AU6" s="19"/>
      <c r="AV6" s="19"/>
      <c r="AW6" s="19"/>
      <c r="AX6" s="19"/>
      <c r="AY6" s="19"/>
      <c r="AZ6" s="19"/>
      <c r="BA6" s="19"/>
      <c r="BB6" s="19"/>
      <c r="BC6" s="19"/>
      <c r="BD6" s="19"/>
      <c r="BE6" s="19"/>
      <c r="BF6" s="19"/>
      <c r="BG6" s="19"/>
      <c r="BH6" s="32"/>
      <c r="BI6" s="265"/>
      <c r="BJ6" s="265"/>
      <c r="BK6" s="265"/>
      <c r="BL6" s="265"/>
      <c r="BM6" s="265"/>
      <c r="BN6" s="265"/>
      <c r="BO6" s="265"/>
      <c r="BP6" s="265"/>
      <c r="BQ6" s="265"/>
      <c r="BR6" s="265"/>
      <c r="BS6" s="265"/>
      <c r="BT6" s="265"/>
      <c r="BU6" s="265"/>
    </row>
    <row r="7" spans="1:73" s="5" customFormat="1" ht="13.5" thickBot="1" x14ac:dyDescent="0.3">
      <c r="C7" s="206"/>
      <c r="D7" s="207" t="s">
        <v>6</v>
      </c>
      <c r="E7" s="207"/>
      <c r="F7" s="9"/>
      <c r="G7" s="16"/>
      <c r="H7" s="25"/>
      <c r="I7" s="26"/>
      <c r="J7" s="10"/>
      <c r="K7" s="26"/>
      <c r="L7" s="10"/>
      <c r="M7" s="27"/>
      <c r="N7" s="10"/>
      <c r="O7" s="12"/>
      <c r="P7" s="26"/>
      <c r="Q7" s="10"/>
      <c r="R7" s="26"/>
      <c r="T7" s="26"/>
      <c r="U7" s="26"/>
      <c r="V7" s="14"/>
      <c r="W7" s="15"/>
      <c r="X7" s="16"/>
      <c r="Y7" s="17"/>
      <c r="Z7" s="16"/>
      <c r="AA7" s="16"/>
      <c r="AB7" s="18"/>
      <c r="AC7" s="16"/>
      <c r="AD7" s="16"/>
      <c r="AE7" s="18"/>
      <c r="AF7" s="16"/>
      <c r="AG7" s="16"/>
      <c r="AH7" s="16"/>
      <c r="AI7" s="16"/>
      <c r="AJ7" s="16"/>
      <c r="AK7" s="28"/>
      <c r="AL7" s="28"/>
      <c r="AM7" s="28"/>
      <c r="AN7" s="28"/>
      <c r="AO7" s="28"/>
      <c r="AP7" s="28"/>
      <c r="AQ7" s="28"/>
      <c r="AR7" s="28"/>
      <c r="AS7" s="28"/>
      <c r="AT7" s="28"/>
      <c r="AU7" s="28"/>
      <c r="AV7" s="28"/>
      <c r="AW7" s="28"/>
      <c r="AX7" s="28"/>
      <c r="AY7" s="28"/>
      <c r="AZ7" s="28"/>
      <c r="BA7" s="28"/>
      <c r="BB7" s="28"/>
      <c r="BC7" s="28"/>
      <c r="BD7" s="28"/>
      <c r="BE7" s="28"/>
      <c r="BF7" s="28"/>
      <c r="BG7" s="28"/>
      <c r="BH7" s="32"/>
      <c r="BI7" s="28"/>
      <c r="BJ7" s="28"/>
      <c r="BK7" s="28"/>
      <c r="BL7" s="28"/>
      <c r="BM7" s="28"/>
      <c r="BN7" s="28"/>
      <c r="BO7" s="28"/>
      <c r="BP7" s="28"/>
      <c r="BQ7" s="28"/>
      <c r="BR7" s="28"/>
      <c r="BS7" s="28"/>
      <c r="BT7" s="28"/>
      <c r="BU7" s="265"/>
    </row>
    <row r="8" spans="1:73" s="5" customFormat="1" ht="13.5" thickBot="1" x14ac:dyDescent="0.3">
      <c r="C8" s="29"/>
      <c r="D8" s="20"/>
      <c r="E8" s="20"/>
      <c r="F8" s="21"/>
      <c r="G8" s="16"/>
      <c r="H8" s="25"/>
      <c r="I8" s="26"/>
      <c r="J8" s="10"/>
      <c r="K8" s="26"/>
      <c r="L8" s="10"/>
      <c r="M8" s="27"/>
      <c r="N8" s="10"/>
      <c r="O8" s="12"/>
      <c r="P8" s="26"/>
      <c r="Q8" s="10"/>
      <c r="R8" s="26"/>
      <c r="T8" s="26"/>
      <c r="U8" s="26"/>
      <c r="V8" s="14"/>
      <c r="W8" s="15"/>
      <c r="X8" s="16"/>
      <c r="Y8" s="17"/>
      <c r="Z8" s="16"/>
      <c r="AA8" s="16"/>
      <c r="AB8" s="18"/>
      <c r="AC8" s="16"/>
      <c r="AD8" s="16"/>
      <c r="AE8" s="18"/>
      <c r="AF8" s="16"/>
      <c r="AG8" s="16"/>
      <c r="AH8" s="16"/>
      <c r="AI8" s="16"/>
      <c r="AJ8" s="16"/>
      <c r="AK8" s="28"/>
      <c r="AL8" s="28"/>
      <c r="AM8" s="28"/>
      <c r="AN8" s="28"/>
      <c r="AO8" s="28"/>
      <c r="AP8" s="28"/>
      <c r="AQ8" s="28"/>
      <c r="AR8" s="28"/>
      <c r="AS8" s="28"/>
      <c r="AT8" s="28"/>
      <c r="AU8" s="28"/>
      <c r="AV8" s="28"/>
      <c r="AW8" s="28"/>
      <c r="AX8" s="28"/>
      <c r="AY8" s="28"/>
      <c r="AZ8" s="28"/>
      <c r="BA8" s="28"/>
      <c r="BB8" s="28"/>
      <c r="BC8" s="28"/>
      <c r="BD8" s="28"/>
      <c r="BE8" s="28"/>
      <c r="BF8" s="28"/>
      <c r="BG8" s="28"/>
      <c r="BH8" s="142"/>
    </row>
    <row r="9" spans="1:73" s="5" customFormat="1" ht="13.5" thickBot="1" x14ac:dyDescent="0.3">
      <c r="C9" s="29"/>
      <c r="D9" s="207" t="s">
        <v>7</v>
      </c>
      <c r="E9" s="220"/>
      <c r="F9" s="9" t="s">
        <v>3</v>
      </c>
      <c r="G9" s="30" t="s">
        <v>452</v>
      </c>
      <c r="H9" s="16"/>
      <c r="I9" s="26"/>
      <c r="J9" s="10"/>
      <c r="K9" s="26"/>
      <c r="L9" s="10"/>
      <c r="M9" s="27"/>
      <c r="N9" s="10"/>
      <c r="O9" s="12"/>
      <c r="P9" s="26"/>
      <c r="Q9" s="10"/>
      <c r="R9" s="26"/>
      <c r="T9" s="26"/>
      <c r="U9" s="26"/>
      <c r="V9" s="14"/>
      <c r="W9" s="15"/>
      <c r="X9" s="16"/>
      <c r="Y9" s="17"/>
      <c r="Z9" s="16"/>
      <c r="AA9" s="16"/>
      <c r="AB9" s="18"/>
      <c r="AC9" s="16"/>
      <c r="AD9" s="16"/>
      <c r="AE9" s="18"/>
      <c r="AF9" s="16"/>
      <c r="AG9" s="16"/>
      <c r="AH9" s="16"/>
      <c r="AI9" s="16"/>
      <c r="AJ9" s="16"/>
      <c r="AK9" s="28"/>
      <c r="AL9" s="28"/>
      <c r="AM9" s="28"/>
      <c r="AN9" s="28"/>
      <c r="AO9" s="28"/>
      <c r="AP9" s="28"/>
      <c r="AQ9" s="28"/>
      <c r="AR9" s="28"/>
      <c r="AS9" s="28"/>
      <c r="AT9" s="28"/>
      <c r="AU9" s="28"/>
      <c r="AV9" s="28"/>
      <c r="AW9" s="28"/>
      <c r="AX9" s="28"/>
      <c r="AY9" s="28"/>
      <c r="AZ9" s="28"/>
      <c r="BA9" s="28"/>
      <c r="BB9" s="28"/>
      <c r="BC9" s="28"/>
      <c r="BD9" s="28"/>
      <c r="BE9" s="28"/>
      <c r="BF9" s="28"/>
      <c r="BG9" s="28"/>
      <c r="BH9" s="142"/>
    </row>
    <row r="10" spans="1:73" s="5" customFormat="1" ht="15.75" customHeight="1" x14ac:dyDescent="0.25">
      <c r="C10" s="31"/>
      <c r="D10" s="16"/>
      <c r="E10" s="16"/>
      <c r="F10" s="18"/>
      <c r="G10" s="16"/>
      <c r="H10" s="16"/>
      <c r="I10" s="25"/>
      <c r="J10" s="29"/>
      <c r="K10" s="32"/>
      <c r="L10" s="28"/>
      <c r="M10" s="33"/>
      <c r="N10" s="28"/>
      <c r="O10" s="34"/>
      <c r="P10" s="32"/>
      <c r="Q10" s="28"/>
      <c r="R10" s="32"/>
      <c r="S10" s="32"/>
      <c r="T10" s="32"/>
      <c r="U10" s="32"/>
      <c r="V10" s="28"/>
      <c r="W10" s="34"/>
      <c r="X10" s="16"/>
      <c r="Y10" s="17"/>
      <c r="Z10" s="16"/>
      <c r="AA10" s="16"/>
      <c r="AB10" s="18"/>
      <c r="AC10" s="16"/>
      <c r="AD10" s="16"/>
      <c r="AE10" s="28"/>
      <c r="AF10" s="32"/>
      <c r="AG10" s="32"/>
      <c r="AH10" s="32"/>
      <c r="AI10" s="32"/>
      <c r="AJ10" s="16"/>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142"/>
    </row>
    <row r="11" spans="1:73" s="5" customFormat="1" ht="12.75" customHeight="1" x14ac:dyDescent="0.3">
      <c r="C11" s="35" t="s">
        <v>8</v>
      </c>
      <c r="D11" s="35"/>
      <c r="E11" s="35"/>
      <c r="F11" s="36">
        <v>45288</v>
      </c>
      <c r="G11" s="221" t="s">
        <v>9</v>
      </c>
      <c r="H11" s="221"/>
      <c r="I11" s="37">
        <v>15</v>
      </c>
      <c r="J11" s="6"/>
      <c r="K11" s="38"/>
      <c r="L11" s="28"/>
      <c r="M11" s="39"/>
      <c r="N11" s="28"/>
      <c r="O11" s="34"/>
      <c r="P11" s="38"/>
      <c r="Q11" s="28"/>
      <c r="R11" s="38"/>
      <c r="S11" s="32"/>
      <c r="T11" s="32"/>
      <c r="U11" s="28"/>
      <c r="V11" s="222"/>
      <c r="W11" s="222"/>
      <c r="X11" s="222"/>
      <c r="Y11" s="222"/>
      <c r="Z11" s="222"/>
      <c r="AA11" s="222"/>
      <c r="AB11" s="222"/>
      <c r="AC11" s="222"/>
      <c r="AD11" s="222"/>
      <c r="AE11" s="222"/>
      <c r="AF11" s="222"/>
      <c r="AG11" s="222"/>
      <c r="AH11" s="222"/>
      <c r="AI11" s="222"/>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142"/>
    </row>
    <row r="12" spans="1:73" s="5" customFormat="1" ht="13" x14ac:dyDescent="0.25">
      <c r="C12" s="35"/>
      <c r="D12" s="40"/>
      <c r="E12" s="28"/>
      <c r="F12" s="28"/>
      <c r="G12" s="28"/>
      <c r="H12" s="28"/>
      <c r="I12" s="28"/>
      <c r="J12" s="28"/>
      <c r="K12" s="28"/>
      <c r="L12" s="28"/>
      <c r="M12" s="34"/>
      <c r="N12" s="28"/>
      <c r="O12" s="34"/>
      <c r="P12" s="28"/>
      <c r="Q12" s="28"/>
      <c r="R12" s="28"/>
      <c r="S12" s="28"/>
      <c r="T12" s="28"/>
      <c r="U12" s="28"/>
      <c r="V12" s="28"/>
      <c r="W12" s="34"/>
      <c r="X12" s="28"/>
      <c r="Y12" s="34"/>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142"/>
    </row>
    <row r="13" spans="1:73" ht="31.5" customHeight="1" x14ac:dyDescent="0.3">
      <c r="A13" s="223" t="s">
        <v>10</v>
      </c>
      <c r="B13" s="223"/>
      <c r="C13" s="223"/>
      <c r="D13" s="223"/>
      <c r="E13" s="223"/>
      <c r="F13" s="223"/>
      <c r="G13" s="223"/>
      <c r="H13" s="223"/>
      <c r="I13" s="223"/>
      <c r="J13" s="223"/>
      <c r="K13" s="223"/>
      <c r="L13" s="224" t="s">
        <v>11</v>
      </c>
      <c r="M13" s="224"/>
      <c r="N13" s="224"/>
      <c r="O13" s="224"/>
      <c r="P13" s="224"/>
      <c r="Q13" s="224"/>
      <c r="R13" s="225" t="s">
        <v>12</v>
      </c>
      <c r="S13" s="225"/>
      <c r="T13" s="225"/>
      <c r="U13" s="225"/>
      <c r="V13" s="225"/>
      <c r="W13" s="225"/>
      <c r="X13" s="225"/>
      <c r="Y13" s="225"/>
      <c r="Z13" s="225"/>
      <c r="AA13" s="225"/>
      <c r="AB13" s="225"/>
      <c r="AC13" s="225"/>
      <c r="AD13" s="225"/>
      <c r="AE13" s="226" t="s">
        <v>13</v>
      </c>
      <c r="AF13" s="226"/>
      <c r="AG13" s="226"/>
      <c r="AH13" s="226"/>
      <c r="AI13" s="226"/>
      <c r="AJ13" s="226"/>
      <c r="AK13" s="187" t="s">
        <v>14</v>
      </c>
      <c r="AL13" s="228" t="s">
        <v>15</v>
      </c>
      <c r="AM13" s="299" t="s">
        <v>481</v>
      </c>
      <c r="AN13" s="260"/>
      <c r="AO13" s="260"/>
      <c r="AP13" s="260"/>
      <c r="AQ13" s="260"/>
      <c r="AR13" s="260"/>
      <c r="AS13" s="260"/>
      <c r="AT13" s="260"/>
      <c r="AU13" s="260"/>
      <c r="AV13" s="260"/>
      <c r="AW13" s="260"/>
      <c r="AX13" s="260"/>
      <c r="AY13" s="260"/>
      <c r="AZ13" s="260"/>
      <c r="BA13" s="260"/>
      <c r="BB13" s="260"/>
      <c r="BC13" s="260"/>
      <c r="BD13" s="260"/>
      <c r="BE13" s="260"/>
      <c r="BF13" s="260"/>
      <c r="BG13" s="260"/>
      <c r="BH13" s="266" t="s">
        <v>471</v>
      </c>
    </row>
    <row r="14" spans="1:73" ht="50.5" customHeight="1" x14ac:dyDescent="0.3">
      <c r="A14" s="184" t="s">
        <v>16</v>
      </c>
      <c r="B14" s="184"/>
      <c r="C14" s="185" t="s">
        <v>17</v>
      </c>
      <c r="D14" s="186" t="s">
        <v>18</v>
      </c>
      <c r="E14" s="186" t="s">
        <v>19</v>
      </c>
      <c r="F14" s="186" t="s">
        <v>20</v>
      </c>
      <c r="G14" s="186" t="s">
        <v>21</v>
      </c>
      <c r="H14" s="193" t="s">
        <v>22</v>
      </c>
      <c r="I14" s="186" t="s">
        <v>23</v>
      </c>
      <c r="J14" s="186" t="s">
        <v>24</v>
      </c>
      <c r="K14" s="186" t="s">
        <v>25</v>
      </c>
      <c r="L14" s="199" t="s">
        <v>26</v>
      </c>
      <c r="M14" s="229" t="s">
        <v>27</v>
      </c>
      <c r="N14" s="199" t="s">
        <v>28</v>
      </c>
      <c r="O14" s="229" t="s">
        <v>29</v>
      </c>
      <c r="P14" s="199" t="s">
        <v>30</v>
      </c>
      <c r="Q14" s="230" t="s">
        <v>31</v>
      </c>
      <c r="R14" s="195" t="s">
        <v>32</v>
      </c>
      <c r="S14" s="232" t="s">
        <v>33</v>
      </c>
      <c r="T14" s="232"/>
      <c r="U14" s="195" t="s">
        <v>34</v>
      </c>
      <c r="V14" s="195" t="s">
        <v>35</v>
      </c>
      <c r="W14" s="195"/>
      <c r="X14" s="195" t="s">
        <v>36</v>
      </c>
      <c r="Y14" s="195"/>
      <c r="Z14" s="195" t="s">
        <v>37</v>
      </c>
      <c r="AA14" s="195"/>
      <c r="AB14" s="195" t="s">
        <v>38</v>
      </c>
      <c r="AC14" s="195"/>
      <c r="AD14" s="195" t="s">
        <v>39</v>
      </c>
      <c r="AE14" s="196" t="s">
        <v>26</v>
      </c>
      <c r="AF14" s="197" t="s">
        <v>27</v>
      </c>
      <c r="AG14" s="196" t="s">
        <v>28</v>
      </c>
      <c r="AH14" s="197" t="s">
        <v>29</v>
      </c>
      <c r="AI14" s="198" t="s">
        <v>40</v>
      </c>
      <c r="AJ14" s="194" t="s">
        <v>41</v>
      </c>
      <c r="AK14" s="187"/>
      <c r="AL14" s="228"/>
      <c r="AM14" s="300" t="s">
        <v>385</v>
      </c>
      <c r="AN14" s="260" t="s">
        <v>472</v>
      </c>
      <c r="AO14" s="260" t="s">
        <v>473</v>
      </c>
      <c r="AP14" s="260"/>
      <c r="AQ14" s="260"/>
      <c r="AR14" s="260" t="s">
        <v>474</v>
      </c>
      <c r="AS14" s="260"/>
      <c r="AT14" s="260"/>
      <c r="AU14" s="260" t="s">
        <v>475</v>
      </c>
      <c r="AV14" s="260"/>
      <c r="AW14" s="260"/>
      <c r="AX14" s="260" t="s">
        <v>476</v>
      </c>
      <c r="AY14" s="260"/>
      <c r="AZ14" s="260"/>
      <c r="BA14" s="260" t="s">
        <v>477</v>
      </c>
      <c r="BB14" s="260"/>
      <c r="BC14" s="260"/>
      <c r="BD14" s="260" t="s">
        <v>478</v>
      </c>
      <c r="BE14" s="260"/>
      <c r="BF14" s="260"/>
      <c r="BG14" s="260" t="s">
        <v>479</v>
      </c>
      <c r="BH14" s="266"/>
    </row>
    <row r="15" spans="1:73" s="4" customFormat="1" ht="86" customHeight="1" x14ac:dyDescent="0.35">
      <c r="A15" s="112" t="s">
        <v>42</v>
      </c>
      <c r="B15" s="112" t="s">
        <v>43</v>
      </c>
      <c r="C15" s="185"/>
      <c r="D15" s="186"/>
      <c r="E15" s="186"/>
      <c r="F15" s="186"/>
      <c r="G15" s="186"/>
      <c r="H15" s="193"/>
      <c r="I15" s="186"/>
      <c r="J15" s="186"/>
      <c r="K15" s="186"/>
      <c r="L15" s="199"/>
      <c r="M15" s="229"/>
      <c r="N15" s="199"/>
      <c r="O15" s="229"/>
      <c r="P15" s="199"/>
      <c r="Q15" s="230"/>
      <c r="R15" s="195"/>
      <c r="S15" s="113" t="s">
        <v>44</v>
      </c>
      <c r="T15" s="113" t="s">
        <v>45</v>
      </c>
      <c r="U15" s="195"/>
      <c r="V15" s="231" t="s">
        <v>46</v>
      </c>
      <c r="W15" s="231"/>
      <c r="X15" s="231" t="s">
        <v>47</v>
      </c>
      <c r="Y15" s="231"/>
      <c r="Z15" s="113" t="s">
        <v>48</v>
      </c>
      <c r="AA15" s="113" t="s">
        <v>49</v>
      </c>
      <c r="AB15" s="113" t="s">
        <v>50</v>
      </c>
      <c r="AC15" s="113" t="s">
        <v>51</v>
      </c>
      <c r="AD15" s="195"/>
      <c r="AE15" s="196"/>
      <c r="AF15" s="197"/>
      <c r="AG15" s="196"/>
      <c r="AH15" s="197"/>
      <c r="AI15" s="198"/>
      <c r="AJ15" s="194"/>
      <c r="AK15" s="187"/>
      <c r="AL15" s="228"/>
      <c r="AM15" s="300" t="s">
        <v>385</v>
      </c>
      <c r="AN15" s="260"/>
      <c r="AO15" s="157" t="s">
        <v>446</v>
      </c>
      <c r="AP15" s="157" t="s">
        <v>447</v>
      </c>
      <c r="AQ15" s="157" t="s">
        <v>480</v>
      </c>
      <c r="AR15" s="157" t="s">
        <v>446</v>
      </c>
      <c r="AS15" s="157" t="s">
        <v>447</v>
      </c>
      <c r="AT15" s="157" t="s">
        <v>480</v>
      </c>
      <c r="AU15" s="157" t="s">
        <v>446</v>
      </c>
      <c r="AV15" s="157" t="s">
        <v>447</v>
      </c>
      <c r="AW15" s="157" t="s">
        <v>480</v>
      </c>
      <c r="AX15" s="157" t="s">
        <v>446</v>
      </c>
      <c r="AY15" s="157" t="s">
        <v>447</v>
      </c>
      <c r="AZ15" s="157" t="s">
        <v>480</v>
      </c>
      <c r="BA15" s="157" t="s">
        <v>446</v>
      </c>
      <c r="BB15" s="157" t="s">
        <v>447</v>
      </c>
      <c r="BC15" s="157" t="s">
        <v>480</v>
      </c>
      <c r="BD15" s="157" t="s">
        <v>446</v>
      </c>
      <c r="BE15" s="157" t="s">
        <v>447</v>
      </c>
      <c r="BF15" s="157" t="s">
        <v>480</v>
      </c>
      <c r="BG15" s="260"/>
      <c r="BH15" s="266"/>
    </row>
    <row r="16" spans="1:73" ht="90" customHeight="1" x14ac:dyDescent="0.3">
      <c r="A16" s="175" t="s">
        <v>3</v>
      </c>
      <c r="B16" s="176"/>
      <c r="C16" s="234" t="s">
        <v>52</v>
      </c>
      <c r="D16" s="178" t="s">
        <v>53</v>
      </c>
      <c r="E16" s="178" t="s">
        <v>54</v>
      </c>
      <c r="F16" s="41" t="s">
        <v>55</v>
      </c>
      <c r="G16" s="42" t="s">
        <v>56</v>
      </c>
      <c r="H16" s="178" t="s">
        <v>57</v>
      </c>
      <c r="I16" s="177" t="s">
        <v>58</v>
      </c>
      <c r="J16" s="178" t="s">
        <v>59</v>
      </c>
      <c r="K16" s="177" t="s">
        <v>60</v>
      </c>
      <c r="L16" s="178" t="s">
        <v>61</v>
      </c>
      <c r="M16" s="189">
        <f>VLOOKUP(L16,'[2]Datos Validacion'!$C$6:$D$10,2,0)</f>
        <v>0.4</v>
      </c>
      <c r="N16" s="201" t="s">
        <v>62</v>
      </c>
      <c r="O16" s="202">
        <f>VLOOKUP(N16,'[2]Datos Validacion'!$E$6:$F$15,2,0)</f>
        <v>0.8</v>
      </c>
      <c r="P16" s="177" t="s">
        <v>63</v>
      </c>
      <c r="Q16" s="171" t="s">
        <v>64</v>
      </c>
      <c r="R16" s="102" t="s">
        <v>65</v>
      </c>
      <c r="S16" s="45" t="s">
        <v>66</v>
      </c>
      <c r="T16" s="100" t="s">
        <v>54</v>
      </c>
      <c r="U16" s="45" t="s">
        <v>67</v>
      </c>
      <c r="V16" s="45" t="s">
        <v>68</v>
      </c>
      <c r="W16" s="47">
        <f>VLOOKUP(V16,'[2]Datos Validacion'!$K$6:$L$8,2,0)</f>
        <v>0.25</v>
      </c>
      <c r="X16" s="46" t="s">
        <v>69</v>
      </c>
      <c r="Y16" s="47">
        <f>VLOOKUP(X16,'[2]Datos Validacion'!$M$6:$N$7,2,0)</f>
        <v>0.15</v>
      </c>
      <c r="Z16" s="45" t="s">
        <v>70</v>
      </c>
      <c r="AA16" s="52" t="s">
        <v>71</v>
      </c>
      <c r="AB16" s="45" t="s">
        <v>72</v>
      </c>
      <c r="AC16" s="100" t="s">
        <v>73</v>
      </c>
      <c r="AD16" s="49">
        <f>+W16+Y16</f>
        <v>0.4</v>
      </c>
      <c r="AE16" s="50" t="str">
        <f>IF(AF16&lt;=20%,"MUY BAJA",IF(AF16&lt;=40%,"BAJA",IF(AF16&lt;=60%,"MEDIA",IF(AF16&lt;=80%,"ALTA","MUY ALTA"))))</f>
        <v>BAJA</v>
      </c>
      <c r="AF16" s="50">
        <f>IF(OR(V16="prevenir",V16="detectar"),(M16-(M16*AD16)), M16)</f>
        <v>0.24</v>
      </c>
      <c r="AG16" s="183" t="str">
        <f>IF(AH16&lt;=20%,"LEVE",IF(AH16&lt;=40%,"MENOR",IF(AH16&lt;=60%,"MODERADO",IF(AH16&lt;=80%,"MAYOR","CATASTROFICO"))))</f>
        <v>MAYOR</v>
      </c>
      <c r="AH16" s="183">
        <f t="shared" ref="AH16:AH50" si="0">IF(V16="corregir",(O16-(O16*AD16)), O16)</f>
        <v>0.8</v>
      </c>
      <c r="AI16" s="171" t="s">
        <v>74</v>
      </c>
      <c r="AJ16" s="178" t="s">
        <v>75</v>
      </c>
      <c r="AK16" s="200" t="s">
        <v>76</v>
      </c>
      <c r="AL16" s="237"/>
      <c r="AM16" s="167">
        <v>45275</v>
      </c>
      <c r="AN16" s="164" t="s">
        <v>526</v>
      </c>
      <c r="AO16" s="168"/>
      <c r="AP16" s="168" t="s">
        <v>3</v>
      </c>
      <c r="AQ16" s="162" t="s">
        <v>534</v>
      </c>
      <c r="AR16" s="168" t="s">
        <v>3</v>
      </c>
      <c r="AS16" s="168"/>
      <c r="AT16" s="162" t="s">
        <v>527</v>
      </c>
      <c r="AU16" s="164" t="s">
        <v>3</v>
      </c>
      <c r="AV16" s="164"/>
      <c r="AW16" s="162" t="s">
        <v>528</v>
      </c>
      <c r="AX16" s="168"/>
      <c r="AY16" s="164" t="s">
        <v>3</v>
      </c>
      <c r="AZ16" s="162" t="s">
        <v>529</v>
      </c>
      <c r="BA16" s="164" t="s">
        <v>3</v>
      </c>
      <c r="BB16" s="168"/>
      <c r="BC16" s="162" t="s">
        <v>530</v>
      </c>
      <c r="BD16" s="164"/>
      <c r="BE16" s="164" t="s">
        <v>3</v>
      </c>
      <c r="BF16" s="162" t="s">
        <v>531</v>
      </c>
      <c r="BG16" s="162" t="s">
        <v>532</v>
      </c>
      <c r="BH16" s="162" t="s">
        <v>535</v>
      </c>
    </row>
    <row r="17" spans="1:60" ht="90" customHeight="1" x14ac:dyDescent="0.3">
      <c r="A17" s="175"/>
      <c r="B17" s="176"/>
      <c r="C17" s="234"/>
      <c r="D17" s="178"/>
      <c r="E17" s="178"/>
      <c r="F17" s="41" t="s">
        <v>77</v>
      </c>
      <c r="G17" s="42" t="s">
        <v>78</v>
      </c>
      <c r="H17" s="178"/>
      <c r="I17" s="177"/>
      <c r="J17" s="178"/>
      <c r="K17" s="177"/>
      <c r="L17" s="178"/>
      <c r="M17" s="189"/>
      <c r="N17" s="201"/>
      <c r="O17" s="202"/>
      <c r="P17" s="177"/>
      <c r="Q17" s="171"/>
      <c r="R17" s="188" t="s">
        <v>79</v>
      </c>
      <c r="S17" s="176" t="s">
        <v>66</v>
      </c>
      <c r="T17" s="177" t="s">
        <v>54</v>
      </c>
      <c r="U17" s="176" t="s">
        <v>67</v>
      </c>
      <c r="V17" s="176" t="s">
        <v>68</v>
      </c>
      <c r="W17" s="189">
        <f>VLOOKUP(V17,'[2]Datos Validacion'!$K$6:$L$8,2,0)</f>
        <v>0.25</v>
      </c>
      <c r="X17" s="190" t="s">
        <v>69</v>
      </c>
      <c r="Y17" s="189">
        <f>VLOOKUP(X17,'[2]Datos Validacion'!$M$6:$N$7,2,0)</f>
        <v>0.15</v>
      </c>
      <c r="Z17" s="176" t="s">
        <v>70</v>
      </c>
      <c r="AA17" s="192" t="s">
        <v>80</v>
      </c>
      <c r="AB17" s="176" t="s">
        <v>72</v>
      </c>
      <c r="AC17" s="177" t="s">
        <v>81</v>
      </c>
      <c r="AD17" s="227">
        <f>+W17+Y17</f>
        <v>0.4</v>
      </c>
      <c r="AE17" s="183" t="str">
        <f t="shared" ref="AE17:AE51" si="1">IF(AF17&lt;=20%,"MUY BAJA",IF(AF17&lt;=40%,"BAJA",IF(AF17&lt;=60%,"MEDIA",IF(AF17&lt;=80%,"ALTA","MUY ALTA"))))</f>
        <v>MUY BAJA</v>
      </c>
      <c r="AF17" s="191">
        <f>+AF16-(AF16*AD17)</f>
        <v>0.14399999999999999</v>
      </c>
      <c r="AG17" s="183"/>
      <c r="AH17" s="183"/>
      <c r="AI17" s="171"/>
      <c r="AJ17" s="178"/>
      <c r="AK17" s="200"/>
      <c r="AL17" s="237"/>
      <c r="AM17" s="165"/>
      <c r="AN17" s="165"/>
      <c r="AO17" s="169"/>
      <c r="AP17" s="168"/>
      <c r="AQ17" s="163"/>
      <c r="AR17" s="169"/>
      <c r="AS17" s="169"/>
      <c r="AT17" s="163"/>
      <c r="AU17" s="165"/>
      <c r="AV17" s="165"/>
      <c r="AW17" s="163"/>
      <c r="AX17" s="169"/>
      <c r="AY17" s="165"/>
      <c r="AZ17" s="163"/>
      <c r="BA17" s="165"/>
      <c r="BB17" s="169"/>
      <c r="BC17" s="163"/>
      <c r="BD17" s="165"/>
      <c r="BE17" s="165"/>
      <c r="BF17" s="163"/>
      <c r="BG17" s="163"/>
      <c r="BH17" s="162"/>
    </row>
    <row r="18" spans="1:60" ht="90" customHeight="1" x14ac:dyDescent="0.3">
      <c r="A18" s="175"/>
      <c r="B18" s="176"/>
      <c r="C18" s="234"/>
      <c r="D18" s="178"/>
      <c r="E18" s="178"/>
      <c r="F18" s="41" t="s">
        <v>55</v>
      </c>
      <c r="G18" s="42" t="s">
        <v>82</v>
      </c>
      <c r="H18" s="178"/>
      <c r="I18" s="177"/>
      <c r="J18" s="178"/>
      <c r="K18" s="177"/>
      <c r="L18" s="178"/>
      <c r="M18" s="189"/>
      <c r="N18" s="201"/>
      <c r="O18" s="202"/>
      <c r="P18" s="177"/>
      <c r="Q18" s="171"/>
      <c r="R18" s="188"/>
      <c r="S18" s="176"/>
      <c r="T18" s="177"/>
      <c r="U18" s="176"/>
      <c r="V18" s="176"/>
      <c r="W18" s="189"/>
      <c r="X18" s="190"/>
      <c r="Y18" s="189"/>
      <c r="Z18" s="176"/>
      <c r="AA18" s="192"/>
      <c r="AB18" s="176"/>
      <c r="AC18" s="177"/>
      <c r="AD18" s="227"/>
      <c r="AE18" s="183"/>
      <c r="AF18" s="191"/>
      <c r="AG18" s="183"/>
      <c r="AH18" s="183"/>
      <c r="AI18" s="171"/>
      <c r="AJ18" s="178"/>
      <c r="AK18" s="200"/>
      <c r="AL18" s="237"/>
      <c r="AM18" s="165"/>
      <c r="AN18" s="165"/>
      <c r="AO18" s="169"/>
      <c r="AP18" s="168"/>
      <c r="AQ18" s="163"/>
      <c r="AR18" s="169"/>
      <c r="AS18" s="169"/>
      <c r="AT18" s="163"/>
      <c r="AU18" s="165"/>
      <c r="AV18" s="165"/>
      <c r="AW18" s="163"/>
      <c r="AX18" s="169"/>
      <c r="AY18" s="165"/>
      <c r="AZ18" s="163"/>
      <c r="BA18" s="165"/>
      <c r="BB18" s="169"/>
      <c r="BC18" s="163"/>
      <c r="BD18" s="165"/>
      <c r="BE18" s="165"/>
      <c r="BF18" s="163"/>
      <c r="BG18" s="163"/>
      <c r="BH18" s="162"/>
    </row>
    <row r="19" spans="1:60" ht="136.5" customHeight="1" x14ac:dyDescent="0.3">
      <c r="A19" s="175" t="s">
        <v>3</v>
      </c>
      <c r="B19" s="176"/>
      <c r="C19" s="233" t="s">
        <v>83</v>
      </c>
      <c r="D19" s="190" t="s">
        <v>84</v>
      </c>
      <c r="E19" s="190" t="s">
        <v>85</v>
      </c>
      <c r="F19" s="41" t="s">
        <v>55</v>
      </c>
      <c r="G19" s="43" t="s">
        <v>86</v>
      </c>
      <c r="H19" s="178" t="s">
        <v>87</v>
      </c>
      <c r="I19" s="200" t="s">
        <v>88</v>
      </c>
      <c r="J19" s="178" t="s">
        <v>59</v>
      </c>
      <c r="K19" s="178" t="s">
        <v>89</v>
      </c>
      <c r="L19" s="178" t="s">
        <v>90</v>
      </c>
      <c r="M19" s="189">
        <f>VLOOKUP(L19,'[2]Datos Validacion'!$C$6:$D$10,2,0)</f>
        <v>0.6</v>
      </c>
      <c r="N19" s="201" t="s">
        <v>62</v>
      </c>
      <c r="O19" s="202">
        <f>VLOOKUP(N19,'[2]Datos Validacion'!$E$6:$F$15,2,0)</f>
        <v>0.8</v>
      </c>
      <c r="P19" s="177" t="s">
        <v>63</v>
      </c>
      <c r="Q19" s="171" t="s">
        <v>64</v>
      </c>
      <c r="R19" s="44" t="s">
        <v>91</v>
      </c>
      <c r="S19" s="45" t="s">
        <v>66</v>
      </c>
      <c r="T19" s="46" t="s">
        <v>92</v>
      </c>
      <c r="U19" s="45" t="s">
        <v>67</v>
      </c>
      <c r="V19" s="45" t="s">
        <v>68</v>
      </c>
      <c r="W19" s="47">
        <f>VLOOKUP(V19,'[2]Datos Validacion'!$K$6:$L$8,2,0)</f>
        <v>0.25</v>
      </c>
      <c r="X19" s="46" t="s">
        <v>69</v>
      </c>
      <c r="Y19" s="47">
        <f>VLOOKUP(X19,'[2]Datos Validacion'!$M$6:$N$7,2,0)</f>
        <v>0.15</v>
      </c>
      <c r="Z19" s="45" t="s">
        <v>70</v>
      </c>
      <c r="AA19" s="238" t="s">
        <v>93</v>
      </c>
      <c r="AB19" s="45" t="s">
        <v>72</v>
      </c>
      <c r="AC19" s="48" t="s">
        <v>94</v>
      </c>
      <c r="AD19" s="49">
        <f t="shared" ref="AD19:AD51" si="2">+W19+Y19</f>
        <v>0.4</v>
      </c>
      <c r="AE19" s="50" t="str">
        <f t="shared" si="1"/>
        <v>BAJA</v>
      </c>
      <c r="AF19" s="50">
        <f t="shared" ref="AF19:AF50" si="3">IF(OR(V19="prevenir",V19="detectar"),(M19-(M19*AD19)), M19)</f>
        <v>0.36</v>
      </c>
      <c r="AG19" s="183" t="str">
        <f t="shared" ref="AG19:AG50" si="4">IF(AH19&lt;=20%,"LEVE",IF(AH19&lt;=40%,"MENOR",IF(AH19&lt;=60%,"MODERADO",IF(AH19&lt;=80%,"MAYOR","CATASTROFICO"))))</f>
        <v>MAYOR</v>
      </c>
      <c r="AH19" s="183">
        <f t="shared" si="0"/>
        <v>0.8</v>
      </c>
      <c r="AI19" s="171" t="s">
        <v>74</v>
      </c>
      <c r="AJ19" s="178" t="s">
        <v>75</v>
      </c>
      <c r="AK19" s="200" t="s">
        <v>95</v>
      </c>
      <c r="AL19" s="237"/>
      <c r="AM19" s="301">
        <v>45275</v>
      </c>
      <c r="AN19" s="154" t="s">
        <v>577</v>
      </c>
      <c r="AO19" s="147"/>
      <c r="AP19" s="148" t="s">
        <v>3</v>
      </c>
      <c r="AQ19" s="155" t="s">
        <v>578</v>
      </c>
      <c r="AR19" s="148" t="s">
        <v>3</v>
      </c>
      <c r="AS19" s="147"/>
      <c r="AT19" s="155" t="s">
        <v>579</v>
      </c>
      <c r="AU19" s="148" t="s">
        <v>3</v>
      </c>
      <c r="AV19" s="147"/>
      <c r="AW19" s="155" t="s">
        <v>580</v>
      </c>
      <c r="AX19" s="148" t="s">
        <v>3</v>
      </c>
      <c r="AY19" s="147"/>
      <c r="AZ19" s="155" t="s">
        <v>581</v>
      </c>
      <c r="BA19" s="148" t="s">
        <v>3</v>
      </c>
      <c r="BB19" s="147"/>
      <c r="BC19" s="155" t="s">
        <v>582</v>
      </c>
      <c r="BD19" s="148" t="s">
        <v>3</v>
      </c>
      <c r="BE19" s="147"/>
      <c r="BF19" s="155" t="s">
        <v>581</v>
      </c>
      <c r="BG19" s="155" t="s">
        <v>583</v>
      </c>
      <c r="BH19" s="302" t="s">
        <v>559</v>
      </c>
    </row>
    <row r="20" spans="1:60" ht="108.75" customHeight="1" x14ac:dyDescent="0.3">
      <c r="A20" s="175"/>
      <c r="B20" s="176"/>
      <c r="C20" s="233"/>
      <c r="D20" s="190"/>
      <c r="E20" s="190"/>
      <c r="F20" s="41" t="s">
        <v>55</v>
      </c>
      <c r="G20" s="43" t="s">
        <v>445</v>
      </c>
      <c r="H20" s="178"/>
      <c r="I20" s="200"/>
      <c r="J20" s="178"/>
      <c r="K20" s="178"/>
      <c r="L20" s="178"/>
      <c r="M20" s="189"/>
      <c r="N20" s="201"/>
      <c r="O20" s="202"/>
      <c r="P20" s="177"/>
      <c r="Q20" s="171"/>
      <c r="R20" s="44" t="s">
        <v>96</v>
      </c>
      <c r="S20" s="45" t="s">
        <v>66</v>
      </c>
      <c r="T20" s="46" t="s">
        <v>97</v>
      </c>
      <c r="U20" s="45" t="s">
        <v>67</v>
      </c>
      <c r="V20" s="45" t="s">
        <v>68</v>
      </c>
      <c r="W20" s="47">
        <f>VLOOKUP(V20,'[2]Datos Validacion'!$K$6:$L$8,2,0)</f>
        <v>0.25</v>
      </c>
      <c r="X20" s="46" t="s">
        <v>69</v>
      </c>
      <c r="Y20" s="47">
        <f>VLOOKUP(X20,'[2]Datos Validacion'!$M$6:$N$7,2,0)</f>
        <v>0.15</v>
      </c>
      <c r="Z20" s="45" t="s">
        <v>70</v>
      </c>
      <c r="AA20" s="238"/>
      <c r="AB20" s="45" t="s">
        <v>72</v>
      </c>
      <c r="AC20" s="48" t="s">
        <v>94</v>
      </c>
      <c r="AD20" s="49">
        <f t="shared" si="2"/>
        <v>0.4</v>
      </c>
      <c r="AE20" s="50" t="str">
        <f t="shared" si="1"/>
        <v>BAJA</v>
      </c>
      <c r="AF20" s="50">
        <f>+AF19-(AF19*AD20)</f>
        <v>0.216</v>
      </c>
      <c r="AG20" s="183"/>
      <c r="AH20" s="183"/>
      <c r="AI20" s="171"/>
      <c r="AJ20" s="178"/>
      <c r="AK20" s="200"/>
      <c r="AL20" s="237"/>
      <c r="AM20" s="301"/>
      <c r="AN20" s="154" t="s">
        <v>577</v>
      </c>
      <c r="AO20" s="147"/>
      <c r="AP20" s="148" t="s">
        <v>3</v>
      </c>
      <c r="AQ20" s="155" t="s">
        <v>584</v>
      </c>
      <c r="AR20" s="148" t="s">
        <v>3</v>
      </c>
      <c r="AS20" s="147"/>
      <c r="AT20" s="155" t="s">
        <v>579</v>
      </c>
      <c r="AU20" s="148" t="s">
        <v>3</v>
      </c>
      <c r="AV20" s="147"/>
      <c r="AW20" s="155" t="s">
        <v>580</v>
      </c>
      <c r="AX20" s="148" t="s">
        <v>3</v>
      </c>
      <c r="AY20" s="147"/>
      <c r="AZ20" s="155" t="s">
        <v>581</v>
      </c>
      <c r="BA20" s="148" t="s">
        <v>3</v>
      </c>
      <c r="BB20" s="147"/>
      <c r="BC20" s="155" t="s">
        <v>582</v>
      </c>
      <c r="BD20" s="148" t="s">
        <v>3</v>
      </c>
      <c r="BE20" s="147"/>
      <c r="BF20" s="155" t="s">
        <v>581</v>
      </c>
      <c r="BG20" s="155" t="s">
        <v>583</v>
      </c>
      <c r="BH20" s="302"/>
    </row>
    <row r="21" spans="1:60" ht="169.5" customHeight="1" x14ac:dyDescent="0.3">
      <c r="A21" s="175"/>
      <c r="B21" s="176"/>
      <c r="C21" s="233"/>
      <c r="D21" s="190"/>
      <c r="E21" s="190"/>
      <c r="F21" s="41" t="s">
        <v>55</v>
      </c>
      <c r="G21" s="51" t="s">
        <v>98</v>
      </c>
      <c r="H21" s="178"/>
      <c r="I21" s="200"/>
      <c r="J21" s="178"/>
      <c r="K21" s="178"/>
      <c r="L21" s="178"/>
      <c r="M21" s="189"/>
      <c r="N21" s="201"/>
      <c r="O21" s="202"/>
      <c r="P21" s="177"/>
      <c r="Q21" s="171"/>
      <c r="R21" s="44" t="s">
        <v>99</v>
      </c>
      <c r="S21" s="45" t="s">
        <v>66</v>
      </c>
      <c r="T21" s="46" t="s">
        <v>97</v>
      </c>
      <c r="U21" s="45" t="s">
        <v>67</v>
      </c>
      <c r="V21" s="45" t="s">
        <v>68</v>
      </c>
      <c r="W21" s="47">
        <f>VLOOKUP(V21,'[2]Datos Validacion'!$K$6:$L$8,2,0)</f>
        <v>0.25</v>
      </c>
      <c r="X21" s="46" t="s">
        <v>69</v>
      </c>
      <c r="Y21" s="47">
        <f>VLOOKUP(X21,'[2]Datos Validacion'!$M$6:$N$7,2,0)</f>
        <v>0.15</v>
      </c>
      <c r="Z21" s="45" t="s">
        <v>70</v>
      </c>
      <c r="AA21" s="53" t="s">
        <v>100</v>
      </c>
      <c r="AB21" s="45" t="s">
        <v>72</v>
      </c>
      <c r="AC21" s="48" t="s">
        <v>101</v>
      </c>
      <c r="AD21" s="49">
        <f t="shared" si="2"/>
        <v>0.4</v>
      </c>
      <c r="AE21" s="50" t="str">
        <f>IF(AF21&lt;=20%,"MUY BAJA",IF(AF21&lt;=40%,"BAJA",IF(AF21&lt;=60%,"MEDIA",IF(AF21&lt;=80%,"ALTA","MUY ALTA"))))</f>
        <v>MUY BAJA</v>
      </c>
      <c r="AF21" s="108">
        <f>+AF20-(AF20*AD21)</f>
        <v>0.12959999999999999</v>
      </c>
      <c r="AG21" s="183"/>
      <c r="AH21" s="183"/>
      <c r="AI21" s="171"/>
      <c r="AJ21" s="178"/>
      <c r="AK21" s="200"/>
      <c r="AL21" s="237"/>
      <c r="AM21" s="301"/>
      <c r="AN21" s="154" t="s">
        <v>577</v>
      </c>
      <c r="AO21" s="147"/>
      <c r="AP21" s="148" t="s">
        <v>3</v>
      </c>
      <c r="AQ21" s="155" t="s">
        <v>585</v>
      </c>
      <c r="AR21" s="148" t="s">
        <v>3</v>
      </c>
      <c r="AS21" s="147"/>
      <c r="AT21" s="155" t="s">
        <v>586</v>
      </c>
      <c r="AU21" s="148" t="s">
        <v>3</v>
      </c>
      <c r="AV21" s="147"/>
      <c r="AW21" s="155" t="s">
        <v>580</v>
      </c>
      <c r="AX21" s="148" t="s">
        <v>3</v>
      </c>
      <c r="AY21" s="147"/>
      <c r="AZ21" s="155" t="s">
        <v>581</v>
      </c>
      <c r="BA21" s="148" t="s">
        <v>3</v>
      </c>
      <c r="BB21" s="147"/>
      <c r="BC21" s="155" t="s">
        <v>587</v>
      </c>
      <c r="BD21" s="148" t="s">
        <v>3</v>
      </c>
      <c r="BE21" s="147"/>
      <c r="BF21" s="155" t="s">
        <v>581</v>
      </c>
      <c r="BG21" s="155" t="s">
        <v>583</v>
      </c>
      <c r="BH21" s="302"/>
    </row>
    <row r="22" spans="1:60" ht="154" customHeight="1" x14ac:dyDescent="0.3">
      <c r="A22" s="175" t="s">
        <v>3</v>
      </c>
      <c r="B22" s="176"/>
      <c r="C22" s="233" t="s">
        <v>83</v>
      </c>
      <c r="D22" s="178" t="s">
        <v>102</v>
      </c>
      <c r="E22" s="178" t="s">
        <v>451</v>
      </c>
      <c r="F22" s="41" t="s">
        <v>55</v>
      </c>
      <c r="G22" s="51" t="s">
        <v>103</v>
      </c>
      <c r="H22" s="178" t="s">
        <v>104</v>
      </c>
      <c r="I22" s="178" t="s">
        <v>105</v>
      </c>
      <c r="J22" s="178" t="s">
        <v>106</v>
      </c>
      <c r="K22" s="178" t="s">
        <v>107</v>
      </c>
      <c r="L22" s="178" t="s">
        <v>108</v>
      </c>
      <c r="M22" s="189">
        <f>VLOOKUP(L22,'[2]Datos Validacion'!$C$6:$D$10,2,0)</f>
        <v>0.8</v>
      </c>
      <c r="N22" s="201" t="s">
        <v>109</v>
      </c>
      <c r="O22" s="202">
        <f>VLOOKUP(N22,'[2]Datos Validacion'!$E$6:$F$15,2,0)</f>
        <v>0.6</v>
      </c>
      <c r="P22" s="177" t="s">
        <v>110</v>
      </c>
      <c r="Q22" s="171" t="s">
        <v>74</v>
      </c>
      <c r="R22" s="52" t="s">
        <v>111</v>
      </c>
      <c r="S22" s="45" t="s">
        <v>66</v>
      </c>
      <c r="T22" s="46" t="s">
        <v>112</v>
      </c>
      <c r="U22" s="45" t="s">
        <v>67</v>
      </c>
      <c r="V22" s="45" t="s">
        <v>68</v>
      </c>
      <c r="W22" s="47">
        <f>VLOOKUP(V22,'[2]Datos Validacion'!$K$6:$L$8,2,0)</f>
        <v>0.25</v>
      </c>
      <c r="X22" s="46" t="s">
        <v>69</v>
      </c>
      <c r="Y22" s="47">
        <f>VLOOKUP(X22,'[2]Datos Validacion'!$M$6:$N$7,2,0)</f>
        <v>0.15</v>
      </c>
      <c r="Z22" s="45" t="s">
        <v>70</v>
      </c>
      <c r="AA22" s="53" t="s">
        <v>113</v>
      </c>
      <c r="AB22" s="45" t="s">
        <v>72</v>
      </c>
      <c r="AC22" s="46" t="s">
        <v>114</v>
      </c>
      <c r="AD22" s="49">
        <f t="shared" si="2"/>
        <v>0.4</v>
      </c>
      <c r="AE22" s="50" t="str">
        <f t="shared" si="1"/>
        <v>MEDIA</v>
      </c>
      <c r="AF22" s="50">
        <f t="shared" si="3"/>
        <v>0.48</v>
      </c>
      <c r="AG22" s="183" t="str">
        <f t="shared" si="4"/>
        <v>MODERADO</v>
      </c>
      <c r="AH22" s="183">
        <f t="shared" si="0"/>
        <v>0.6</v>
      </c>
      <c r="AI22" s="171" t="s">
        <v>115</v>
      </c>
      <c r="AJ22" s="178" t="s">
        <v>75</v>
      </c>
      <c r="AK22" s="237"/>
      <c r="AL22" s="237"/>
      <c r="AM22" s="269"/>
      <c r="AN22" s="164"/>
      <c r="AO22" s="164"/>
      <c r="AP22" s="164"/>
      <c r="AQ22" s="164"/>
      <c r="AR22" s="164"/>
      <c r="AS22" s="164"/>
      <c r="AT22" s="164"/>
      <c r="AU22" s="164"/>
      <c r="AV22" s="164"/>
      <c r="AW22" s="164"/>
      <c r="AX22" s="164"/>
      <c r="AY22" s="164"/>
      <c r="AZ22" s="164"/>
      <c r="BA22" s="164"/>
      <c r="BB22" s="164"/>
      <c r="BC22" s="164"/>
      <c r="BD22" s="164"/>
      <c r="BE22" s="164"/>
      <c r="BF22" s="164"/>
      <c r="BG22" s="164"/>
      <c r="BH22" s="162" t="s">
        <v>537</v>
      </c>
    </row>
    <row r="23" spans="1:60" ht="154" customHeight="1" x14ac:dyDescent="0.3">
      <c r="A23" s="175"/>
      <c r="B23" s="176"/>
      <c r="C23" s="233"/>
      <c r="D23" s="178"/>
      <c r="E23" s="178"/>
      <c r="F23" s="41" t="s">
        <v>55</v>
      </c>
      <c r="G23" s="51" t="s">
        <v>116</v>
      </c>
      <c r="H23" s="178"/>
      <c r="I23" s="178"/>
      <c r="J23" s="178"/>
      <c r="K23" s="178"/>
      <c r="L23" s="178"/>
      <c r="M23" s="189"/>
      <c r="N23" s="201"/>
      <c r="O23" s="202"/>
      <c r="P23" s="177"/>
      <c r="Q23" s="171"/>
      <c r="R23" s="52" t="s">
        <v>117</v>
      </c>
      <c r="S23" s="45" t="s">
        <v>66</v>
      </c>
      <c r="T23" s="46" t="s">
        <v>112</v>
      </c>
      <c r="U23" s="45" t="s">
        <v>67</v>
      </c>
      <c r="V23" s="45" t="s">
        <v>118</v>
      </c>
      <c r="W23" s="47">
        <f>VLOOKUP(V23,'[2]Datos Validacion'!$K$6:$L$8,2,0)</f>
        <v>0.15</v>
      </c>
      <c r="X23" s="46" t="s">
        <v>69</v>
      </c>
      <c r="Y23" s="47">
        <f>VLOOKUP(X23,'[2]Datos Validacion'!$M$6:$N$7,2,0)</f>
        <v>0.15</v>
      </c>
      <c r="Z23" s="45" t="s">
        <v>70</v>
      </c>
      <c r="AA23" s="53" t="s">
        <v>113</v>
      </c>
      <c r="AB23" s="45" t="s">
        <v>72</v>
      </c>
      <c r="AC23" s="46" t="s">
        <v>119</v>
      </c>
      <c r="AD23" s="49">
        <f t="shared" si="2"/>
        <v>0.3</v>
      </c>
      <c r="AE23" s="50" t="str">
        <f t="shared" si="1"/>
        <v>BAJA</v>
      </c>
      <c r="AF23" s="50">
        <f>+AF22-(AF22*AD23)</f>
        <v>0.33599999999999997</v>
      </c>
      <c r="AG23" s="183"/>
      <c r="AH23" s="183"/>
      <c r="AI23" s="171"/>
      <c r="AJ23" s="178"/>
      <c r="AK23" s="237"/>
      <c r="AL23" s="237"/>
      <c r="AM23" s="269"/>
      <c r="AN23" s="164"/>
      <c r="AO23" s="164"/>
      <c r="AP23" s="164"/>
      <c r="AQ23" s="164"/>
      <c r="AR23" s="164"/>
      <c r="AS23" s="164"/>
      <c r="AT23" s="164"/>
      <c r="AU23" s="164"/>
      <c r="AV23" s="164"/>
      <c r="AW23" s="164"/>
      <c r="AX23" s="164"/>
      <c r="AY23" s="164"/>
      <c r="AZ23" s="164"/>
      <c r="BA23" s="164"/>
      <c r="BB23" s="164"/>
      <c r="BC23" s="164"/>
      <c r="BD23" s="164"/>
      <c r="BE23" s="164"/>
      <c r="BF23" s="164"/>
      <c r="BG23" s="164"/>
      <c r="BH23" s="162"/>
    </row>
    <row r="24" spans="1:60" ht="154" customHeight="1" x14ac:dyDescent="0.3">
      <c r="A24" s="175"/>
      <c r="B24" s="176"/>
      <c r="C24" s="233"/>
      <c r="D24" s="178"/>
      <c r="E24" s="178"/>
      <c r="F24" s="41" t="s">
        <v>120</v>
      </c>
      <c r="G24" s="51" t="s">
        <v>121</v>
      </c>
      <c r="H24" s="178"/>
      <c r="I24" s="178"/>
      <c r="J24" s="178"/>
      <c r="K24" s="178"/>
      <c r="L24" s="178"/>
      <c r="M24" s="189"/>
      <c r="N24" s="201"/>
      <c r="O24" s="202"/>
      <c r="P24" s="177"/>
      <c r="Q24" s="171"/>
      <c r="R24" s="52" t="s">
        <v>122</v>
      </c>
      <c r="S24" s="45" t="s">
        <v>66</v>
      </c>
      <c r="T24" s="46" t="s">
        <v>112</v>
      </c>
      <c r="U24" s="45" t="s">
        <v>67</v>
      </c>
      <c r="V24" s="45" t="s">
        <v>118</v>
      </c>
      <c r="W24" s="47">
        <f>VLOOKUP(V24,'[2]Datos Validacion'!$K$6:$L$8,2,0)</f>
        <v>0.15</v>
      </c>
      <c r="X24" s="46" t="s">
        <v>69</v>
      </c>
      <c r="Y24" s="47">
        <f>VLOOKUP(X24,'[2]Datos Validacion'!$M$6:$N$7,2,0)</f>
        <v>0.15</v>
      </c>
      <c r="Z24" s="45" t="s">
        <v>70</v>
      </c>
      <c r="AA24" s="53" t="s">
        <v>113</v>
      </c>
      <c r="AB24" s="45" t="s">
        <v>72</v>
      </c>
      <c r="AC24" s="46" t="s">
        <v>123</v>
      </c>
      <c r="AD24" s="49">
        <f t="shared" si="2"/>
        <v>0.3</v>
      </c>
      <c r="AE24" s="50" t="str">
        <f t="shared" si="1"/>
        <v>BAJA</v>
      </c>
      <c r="AF24" s="108">
        <f>+AF23-(AF23*AD24)</f>
        <v>0.23519999999999996</v>
      </c>
      <c r="AG24" s="183"/>
      <c r="AH24" s="183"/>
      <c r="AI24" s="171"/>
      <c r="AJ24" s="178"/>
      <c r="AK24" s="237"/>
      <c r="AL24" s="237"/>
      <c r="AM24" s="269"/>
      <c r="AN24" s="164"/>
      <c r="AO24" s="164"/>
      <c r="AP24" s="164"/>
      <c r="AQ24" s="164"/>
      <c r="AR24" s="164"/>
      <c r="AS24" s="164"/>
      <c r="AT24" s="164"/>
      <c r="AU24" s="164"/>
      <c r="AV24" s="164"/>
      <c r="AW24" s="164"/>
      <c r="AX24" s="164"/>
      <c r="AY24" s="164"/>
      <c r="AZ24" s="164"/>
      <c r="BA24" s="164"/>
      <c r="BB24" s="164"/>
      <c r="BC24" s="164"/>
      <c r="BD24" s="164"/>
      <c r="BE24" s="164"/>
      <c r="BF24" s="164"/>
      <c r="BG24" s="164"/>
      <c r="BH24" s="162"/>
    </row>
    <row r="25" spans="1:60" ht="33.5" customHeight="1" x14ac:dyDescent="0.3">
      <c r="A25" s="175" t="s">
        <v>3</v>
      </c>
      <c r="B25" s="176"/>
      <c r="C25" s="233" t="s">
        <v>124</v>
      </c>
      <c r="D25" s="178" t="s">
        <v>125</v>
      </c>
      <c r="E25" s="178" t="s">
        <v>126</v>
      </c>
      <c r="F25" s="178" t="s">
        <v>55</v>
      </c>
      <c r="G25" s="236" t="s">
        <v>127</v>
      </c>
      <c r="H25" s="178" t="s">
        <v>128</v>
      </c>
      <c r="I25" s="178" t="s">
        <v>129</v>
      </c>
      <c r="J25" s="178" t="s">
        <v>59</v>
      </c>
      <c r="K25" s="178" t="s">
        <v>130</v>
      </c>
      <c r="L25" s="178" t="s">
        <v>61</v>
      </c>
      <c r="M25" s="189">
        <f>VLOOKUP(L25,'[2]Datos Validacion'!$C$6:$D$10,2,0)</f>
        <v>0.4</v>
      </c>
      <c r="N25" s="201" t="s">
        <v>62</v>
      </c>
      <c r="O25" s="202">
        <f>VLOOKUP(N25,'[2]Datos Validacion'!$E$6:$F$15,2,0)</f>
        <v>0.8</v>
      </c>
      <c r="P25" s="177" t="s">
        <v>63</v>
      </c>
      <c r="Q25" s="171" t="s">
        <v>74</v>
      </c>
      <c r="R25" s="54" t="s">
        <v>131</v>
      </c>
      <c r="S25" s="45" t="s">
        <v>66</v>
      </c>
      <c r="T25" s="46" t="s">
        <v>132</v>
      </c>
      <c r="U25" s="45" t="s">
        <v>67</v>
      </c>
      <c r="V25" s="45" t="s">
        <v>68</v>
      </c>
      <c r="W25" s="47">
        <f>VLOOKUP(V25,'[2]Datos Validacion'!$K$6:$L$8,2,0)</f>
        <v>0.25</v>
      </c>
      <c r="X25" s="46" t="s">
        <v>69</v>
      </c>
      <c r="Y25" s="47">
        <f>VLOOKUP(X25,'[2]Datos Validacion'!$M$6:$N$7,2,0)</f>
        <v>0.15</v>
      </c>
      <c r="Z25" s="45" t="s">
        <v>70</v>
      </c>
      <c r="AA25" s="53" t="s">
        <v>133</v>
      </c>
      <c r="AB25" s="45" t="s">
        <v>72</v>
      </c>
      <c r="AC25" s="43" t="s">
        <v>134</v>
      </c>
      <c r="AD25" s="49">
        <f t="shared" si="2"/>
        <v>0.4</v>
      </c>
      <c r="AE25" s="50" t="str">
        <f t="shared" si="1"/>
        <v>BAJA</v>
      </c>
      <c r="AF25" s="50">
        <f t="shared" si="3"/>
        <v>0.24</v>
      </c>
      <c r="AG25" s="183" t="str">
        <f t="shared" si="4"/>
        <v>MAYOR</v>
      </c>
      <c r="AH25" s="183">
        <f t="shared" si="0"/>
        <v>0.8</v>
      </c>
      <c r="AI25" s="171" t="s">
        <v>74</v>
      </c>
      <c r="AJ25" s="178" t="s">
        <v>75</v>
      </c>
      <c r="AK25" s="200" t="s">
        <v>135</v>
      </c>
      <c r="AL25" s="237"/>
      <c r="AM25" s="167">
        <v>45280</v>
      </c>
      <c r="AN25" s="164" t="s">
        <v>484</v>
      </c>
      <c r="AO25" s="164"/>
      <c r="AP25" s="164" t="s">
        <v>3</v>
      </c>
      <c r="AQ25" s="162" t="s">
        <v>485</v>
      </c>
      <c r="AR25" s="164" t="s">
        <v>3</v>
      </c>
      <c r="AS25" s="164"/>
      <c r="AT25" s="162" t="s">
        <v>486</v>
      </c>
      <c r="AU25" s="164" t="s">
        <v>487</v>
      </c>
      <c r="AV25" s="164"/>
      <c r="AW25" s="162" t="s">
        <v>485</v>
      </c>
      <c r="AX25" s="164" t="s">
        <v>3</v>
      </c>
      <c r="AY25" s="164"/>
      <c r="AZ25" s="162" t="s">
        <v>488</v>
      </c>
      <c r="BA25" s="164" t="s">
        <v>3</v>
      </c>
      <c r="BB25" s="164"/>
      <c r="BC25" s="162" t="s">
        <v>489</v>
      </c>
      <c r="BD25" s="164"/>
      <c r="BE25" s="164" t="s">
        <v>3</v>
      </c>
      <c r="BF25" s="162" t="s">
        <v>490</v>
      </c>
      <c r="BG25" s="162" t="s">
        <v>491</v>
      </c>
      <c r="BH25" s="162" t="s">
        <v>596</v>
      </c>
    </row>
    <row r="26" spans="1:60" ht="33.5" customHeight="1" x14ac:dyDescent="0.3">
      <c r="A26" s="175"/>
      <c r="B26" s="176"/>
      <c r="C26" s="233"/>
      <c r="D26" s="178"/>
      <c r="E26" s="178"/>
      <c r="F26" s="178"/>
      <c r="G26" s="236"/>
      <c r="H26" s="178"/>
      <c r="I26" s="178"/>
      <c r="J26" s="178"/>
      <c r="K26" s="178"/>
      <c r="L26" s="178"/>
      <c r="M26" s="189"/>
      <c r="N26" s="201"/>
      <c r="O26" s="202"/>
      <c r="P26" s="177"/>
      <c r="Q26" s="171"/>
      <c r="R26" s="54" t="s">
        <v>136</v>
      </c>
      <c r="S26" s="45" t="s">
        <v>66</v>
      </c>
      <c r="T26" s="46" t="s">
        <v>137</v>
      </c>
      <c r="U26" s="45" t="s">
        <v>67</v>
      </c>
      <c r="V26" s="45" t="s">
        <v>68</v>
      </c>
      <c r="W26" s="47">
        <f>VLOOKUP(V26,'[2]Datos Validacion'!$K$6:$L$8,2,0)</f>
        <v>0.25</v>
      </c>
      <c r="X26" s="46" t="s">
        <v>69</v>
      </c>
      <c r="Y26" s="47">
        <f>VLOOKUP(X26,'[2]Datos Validacion'!$M$6:$N$7,2,0)</f>
        <v>0.15</v>
      </c>
      <c r="Z26" s="45" t="s">
        <v>70</v>
      </c>
      <c r="AA26" s="53" t="s">
        <v>133</v>
      </c>
      <c r="AB26" s="45" t="s">
        <v>72</v>
      </c>
      <c r="AC26" s="55" t="s">
        <v>138</v>
      </c>
      <c r="AD26" s="49">
        <f t="shared" si="2"/>
        <v>0.4</v>
      </c>
      <c r="AE26" s="50" t="str">
        <f t="shared" si="1"/>
        <v>MUY BAJA</v>
      </c>
      <c r="AF26" s="50">
        <f>+AF25-(AF25*AD26)</f>
        <v>0.14399999999999999</v>
      </c>
      <c r="AG26" s="183"/>
      <c r="AH26" s="183"/>
      <c r="AI26" s="171"/>
      <c r="AJ26" s="178"/>
      <c r="AK26" s="235"/>
      <c r="AL26" s="237"/>
      <c r="AM26" s="167"/>
      <c r="AN26" s="164"/>
      <c r="AO26" s="164"/>
      <c r="AP26" s="164"/>
      <c r="AQ26" s="162"/>
      <c r="AR26" s="164"/>
      <c r="AS26" s="164"/>
      <c r="AT26" s="162"/>
      <c r="AU26" s="164"/>
      <c r="AV26" s="164"/>
      <c r="AW26" s="162"/>
      <c r="AX26" s="164"/>
      <c r="AY26" s="164"/>
      <c r="AZ26" s="162"/>
      <c r="BA26" s="164"/>
      <c r="BB26" s="164"/>
      <c r="BC26" s="162"/>
      <c r="BD26" s="164"/>
      <c r="BE26" s="164"/>
      <c r="BF26" s="162"/>
      <c r="BG26" s="162"/>
      <c r="BH26" s="162"/>
    </row>
    <row r="27" spans="1:60" ht="33.5" customHeight="1" x14ac:dyDescent="0.3">
      <c r="A27" s="175"/>
      <c r="B27" s="176"/>
      <c r="C27" s="233"/>
      <c r="D27" s="178"/>
      <c r="E27" s="178"/>
      <c r="F27" s="178"/>
      <c r="G27" s="236"/>
      <c r="H27" s="178"/>
      <c r="I27" s="178"/>
      <c r="J27" s="178"/>
      <c r="K27" s="178"/>
      <c r="L27" s="178"/>
      <c r="M27" s="189"/>
      <c r="N27" s="201"/>
      <c r="O27" s="202"/>
      <c r="P27" s="177"/>
      <c r="Q27" s="171"/>
      <c r="R27" s="54" t="s">
        <v>139</v>
      </c>
      <c r="S27" s="45" t="s">
        <v>66</v>
      </c>
      <c r="T27" s="46" t="s">
        <v>140</v>
      </c>
      <c r="U27" s="45" t="s">
        <v>67</v>
      </c>
      <c r="V27" s="45" t="s">
        <v>68</v>
      </c>
      <c r="W27" s="47">
        <f>VLOOKUP(V27,'[2]Datos Validacion'!$K$6:$L$8,2,0)</f>
        <v>0.25</v>
      </c>
      <c r="X27" s="46" t="s">
        <v>69</v>
      </c>
      <c r="Y27" s="47">
        <f>VLOOKUP(X27,'[2]Datos Validacion'!$M$6:$N$7,2,0)</f>
        <v>0.15</v>
      </c>
      <c r="Z27" s="45" t="s">
        <v>70</v>
      </c>
      <c r="AA27" s="53" t="s">
        <v>141</v>
      </c>
      <c r="AB27" s="45" t="s">
        <v>72</v>
      </c>
      <c r="AC27" s="43" t="s">
        <v>142</v>
      </c>
      <c r="AD27" s="49">
        <f t="shared" si="2"/>
        <v>0.4</v>
      </c>
      <c r="AE27" s="50" t="str">
        <f t="shared" si="1"/>
        <v>MUY BAJA</v>
      </c>
      <c r="AF27" s="50">
        <f t="shared" ref="AF27:AF30" si="5">+AF26-(AF26*AD27)</f>
        <v>8.6399999999999991E-2</v>
      </c>
      <c r="AG27" s="183"/>
      <c r="AH27" s="183"/>
      <c r="AI27" s="171"/>
      <c r="AJ27" s="178"/>
      <c r="AK27" s="235"/>
      <c r="AL27" s="237"/>
      <c r="AM27" s="167"/>
      <c r="AN27" s="164"/>
      <c r="AO27" s="164"/>
      <c r="AP27" s="164"/>
      <c r="AQ27" s="162"/>
      <c r="AR27" s="164"/>
      <c r="AS27" s="164"/>
      <c r="AT27" s="162"/>
      <c r="AU27" s="164"/>
      <c r="AV27" s="164"/>
      <c r="AW27" s="162"/>
      <c r="AX27" s="164"/>
      <c r="AY27" s="164"/>
      <c r="AZ27" s="162"/>
      <c r="BA27" s="164"/>
      <c r="BB27" s="164"/>
      <c r="BC27" s="162"/>
      <c r="BD27" s="164"/>
      <c r="BE27" s="164"/>
      <c r="BF27" s="162"/>
      <c r="BG27" s="162"/>
      <c r="BH27" s="162"/>
    </row>
    <row r="28" spans="1:60" ht="33.5" customHeight="1" x14ac:dyDescent="0.3">
      <c r="A28" s="175"/>
      <c r="B28" s="176"/>
      <c r="C28" s="233"/>
      <c r="D28" s="178"/>
      <c r="E28" s="178"/>
      <c r="F28" s="178" t="s">
        <v>55</v>
      </c>
      <c r="G28" s="236" t="s">
        <v>143</v>
      </c>
      <c r="H28" s="178"/>
      <c r="I28" s="178"/>
      <c r="J28" s="178"/>
      <c r="K28" s="178"/>
      <c r="L28" s="178"/>
      <c r="M28" s="189"/>
      <c r="N28" s="201"/>
      <c r="O28" s="202"/>
      <c r="P28" s="177"/>
      <c r="Q28" s="171"/>
      <c r="R28" s="54" t="s">
        <v>144</v>
      </c>
      <c r="S28" s="45" t="s">
        <v>66</v>
      </c>
      <c r="T28" s="46" t="s">
        <v>145</v>
      </c>
      <c r="U28" s="45" t="s">
        <v>67</v>
      </c>
      <c r="V28" s="45" t="s">
        <v>68</v>
      </c>
      <c r="W28" s="47">
        <f>VLOOKUP(V28,'[2]Datos Validacion'!$K$6:$L$8,2,0)</f>
        <v>0.25</v>
      </c>
      <c r="X28" s="46" t="s">
        <v>69</v>
      </c>
      <c r="Y28" s="47">
        <f>VLOOKUP(X28,'[2]Datos Validacion'!$M$6:$N$7,2,0)</f>
        <v>0.15</v>
      </c>
      <c r="Z28" s="45" t="s">
        <v>70</v>
      </c>
      <c r="AA28" s="53" t="s">
        <v>133</v>
      </c>
      <c r="AB28" s="45" t="s">
        <v>72</v>
      </c>
      <c r="AC28" s="55" t="s">
        <v>146</v>
      </c>
      <c r="AD28" s="49">
        <f t="shared" si="2"/>
        <v>0.4</v>
      </c>
      <c r="AE28" s="50" t="str">
        <f t="shared" si="1"/>
        <v>MUY BAJA</v>
      </c>
      <c r="AF28" s="50">
        <f t="shared" si="5"/>
        <v>5.183999999999999E-2</v>
      </c>
      <c r="AG28" s="183"/>
      <c r="AH28" s="183"/>
      <c r="AI28" s="171"/>
      <c r="AJ28" s="178"/>
      <c r="AK28" s="235"/>
      <c r="AL28" s="237"/>
      <c r="AM28" s="167"/>
      <c r="AN28" s="164"/>
      <c r="AO28" s="164"/>
      <c r="AP28" s="164"/>
      <c r="AQ28" s="162"/>
      <c r="AR28" s="164"/>
      <c r="AS28" s="164"/>
      <c r="AT28" s="162"/>
      <c r="AU28" s="164"/>
      <c r="AV28" s="164"/>
      <c r="AW28" s="162"/>
      <c r="AX28" s="164"/>
      <c r="AY28" s="164"/>
      <c r="AZ28" s="162"/>
      <c r="BA28" s="164"/>
      <c r="BB28" s="164"/>
      <c r="BC28" s="162"/>
      <c r="BD28" s="164"/>
      <c r="BE28" s="164"/>
      <c r="BF28" s="162"/>
      <c r="BG28" s="162"/>
      <c r="BH28" s="162"/>
    </row>
    <row r="29" spans="1:60" ht="33.5" customHeight="1" x14ac:dyDescent="0.3">
      <c r="A29" s="175"/>
      <c r="B29" s="176"/>
      <c r="C29" s="233"/>
      <c r="D29" s="178"/>
      <c r="E29" s="178"/>
      <c r="F29" s="178"/>
      <c r="G29" s="236"/>
      <c r="H29" s="178"/>
      <c r="I29" s="178"/>
      <c r="J29" s="178"/>
      <c r="K29" s="178"/>
      <c r="L29" s="178"/>
      <c r="M29" s="189"/>
      <c r="N29" s="201"/>
      <c r="O29" s="202"/>
      <c r="P29" s="177"/>
      <c r="Q29" s="171"/>
      <c r="R29" s="54" t="s">
        <v>147</v>
      </c>
      <c r="S29" s="45" t="s">
        <v>66</v>
      </c>
      <c r="T29" s="46" t="s">
        <v>140</v>
      </c>
      <c r="U29" s="45" t="s">
        <v>67</v>
      </c>
      <c r="V29" s="45" t="s">
        <v>68</v>
      </c>
      <c r="W29" s="47">
        <f>VLOOKUP(V29,'[2]Datos Validacion'!$K$6:$L$8,2,0)</f>
        <v>0.25</v>
      </c>
      <c r="X29" s="46" t="s">
        <v>69</v>
      </c>
      <c r="Y29" s="47">
        <f>VLOOKUP(X29,'[2]Datos Validacion'!$M$6:$N$7,2,0)</f>
        <v>0.15</v>
      </c>
      <c r="Z29" s="45" t="s">
        <v>70</v>
      </c>
      <c r="AA29" s="53" t="s">
        <v>133</v>
      </c>
      <c r="AB29" s="45" t="s">
        <v>72</v>
      </c>
      <c r="AC29" s="55" t="s">
        <v>148</v>
      </c>
      <c r="AD29" s="49">
        <f t="shared" si="2"/>
        <v>0.4</v>
      </c>
      <c r="AE29" s="50" t="str">
        <f t="shared" si="1"/>
        <v>MUY BAJA</v>
      </c>
      <c r="AF29" s="50">
        <f t="shared" si="5"/>
        <v>3.1103999999999993E-2</v>
      </c>
      <c r="AG29" s="183"/>
      <c r="AH29" s="183"/>
      <c r="AI29" s="171"/>
      <c r="AJ29" s="178"/>
      <c r="AK29" s="235"/>
      <c r="AL29" s="237"/>
      <c r="AM29" s="167"/>
      <c r="AN29" s="164"/>
      <c r="AO29" s="164"/>
      <c r="AP29" s="164"/>
      <c r="AQ29" s="162"/>
      <c r="AR29" s="164"/>
      <c r="AS29" s="164"/>
      <c r="AT29" s="162"/>
      <c r="AU29" s="164"/>
      <c r="AV29" s="164"/>
      <c r="AW29" s="162"/>
      <c r="AX29" s="164"/>
      <c r="AY29" s="164"/>
      <c r="AZ29" s="162"/>
      <c r="BA29" s="164"/>
      <c r="BB29" s="164"/>
      <c r="BC29" s="162"/>
      <c r="BD29" s="164"/>
      <c r="BE29" s="164"/>
      <c r="BF29" s="162"/>
      <c r="BG29" s="162"/>
      <c r="BH29" s="162"/>
    </row>
    <row r="30" spans="1:60" ht="33.5" customHeight="1" x14ac:dyDescent="0.3">
      <c r="A30" s="175"/>
      <c r="B30" s="176"/>
      <c r="C30" s="233"/>
      <c r="D30" s="178"/>
      <c r="E30" s="178"/>
      <c r="F30" s="178"/>
      <c r="G30" s="236"/>
      <c r="H30" s="178"/>
      <c r="I30" s="178"/>
      <c r="J30" s="178"/>
      <c r="K30" s="178"/>
      <c r="L30" s="178"/>
      <c r="M30" s="189"/>
      <c r="N30" s="201"/>
      <c r="O30" s="202"/>
      <c r="P30" s="177"/>
      <c r="Q30" s="171"/>
      <c r="R30" s="54" t="s">
        <v>149</v>
      </c>
      <c r="S30" s="45" t="s">
        <v>66</v>
      </c>
      <c r="T30" s="46" t="s">
        <v>140</v>
      </c>
      <c r="U30" s="45" t="s">
        <v>67</v>
      </c>
      <c r="V30" s="45" t="s">
        <v>68</v>
      </c>
      <c r="W30" s="47">
        <f>VLOOKUP(V30,'[2]Datos Validacion'!$K$6:$L$8,2,0)</f>
        <v>0.25</v>
      </c>
      <c r="X30" s="46" t="s">
        <v>69</v>
      </c>
      <c r="Y30" s="47">
        <f>VLOOKUP(X30,'[2]Datos Validacion'!$M$6:$N$7,2,0)</f>
        <v>0.15</v>
      </c>
      <c r="Z30" s="45" t="s">
        <v>70</v>
      </c>
      <c r="AA30" s="53" t="s">
        <v>133</v>
      </c>
      <c r="AB30" s="45" t="s">
        <v>72</v>
      </c>
      <c r="AC30" s="55" t="s">
        <v>148</v>
      </c>
      <c r="AD30" s="49">
        <f t="shared" si="2"/>
        <v>0.4</v>
      </c>
      <c r="AE30" s="50" t="str">
        <f t="shared" si="1"/>
        <v>MUY BAJA</v>
      </c>
      <c r="AF30" s="108">
        <f t="shared" si="5"/>
        <v>1.8662399999999996E-2</v>
      </c>
      <c r="AG30" s="183"/>
      <c r="AH30" s="183"/>
      <c r="AI30" s="171"/>
      <c r="AJ30" s="178"/>
      <c r="AK30" s="235"/>
      <c r="AL30" s="237"/>
      <c r="AM30" s="167"/>
      <c r="AN30" s="164"/>
      <c r="AO30" s="164"/>
      <c r="AP30" s="164"/>
      <c r="AQ30" s="162"/>
      <c r="AR30" s="164"/>
      <c r="AS30" s="164"/>
      <c r="AT30" s="162"/>
      <c r="AU30" s="164"/>
      <c r="AV30" s="164"/>
      <c r="AW30" s="162"/>
      <c r="AX30" s="164"/>
      <c r="AY30" s="164"/>
      <c r="AZ30" s="162"/>
      <c r="BA30" s="164"/>
      <c r="BB30" s="164"/>
      <c r="BC30" s="162"/>
      <c r="BD30" s="164"/>
      <c r="BE30" s="164"/>
      <c r="BF30" s="162"/>
      <c r="BG30" s="162"/>
      <c r="BH30" s="162"/>
    </row>
    <row r="31" spans="1:60" ht="52.5" customHeight="1" x14ac:dyDescent="0.3">
      <c r="A31" s="175" t="s">
        <v>3</v>
      </c>
      <c r="B31" s="176"/>
      <c r="C31" s="233" t="s">
        <v>124</v>
      </c>
      <c r="D31" s="178" t="s">
        <v>125</v>
      </c>
      <c r="E31" s="178" t="s">
        <v>126</v>
      </c>
      <c r="F31" s="178" t="s">
        <v>55</v>
      </c>
      <c r="G31" s="190" t="s">
        <v>150</v>
      </c>
      <c r="H31" s="178" t="s">
        <v>151</v>
      </c>
      <c r="I31" s="178" t="s">
        <v>152</v>
      </c>
      <c r="J31" s="178" t="s">
        <v>59</v>
      </c>
      <c r="K31" s="178" t="s">
        <v>153</v>
      </c>
      <c r="L31" s="178" t="s">
        <v>154</v>
      </c>
      <c r="M31" s="189">
        <f>VLOOKUP(L31,'[2]Datos Validacion'!$C$6:$D$10,2,0)</f>
        <v>0.2</v>
      </c>
      <c r="N31" s="201" t="s">
        <v>62</v>
      </c>
      <c r="O31" s="202">
        <f>VLOOKUP(N31,'[2]Datos Validacion'!$E$6:$F$15,2,0)</f>
        <v>0.8</v>
      </c>
      <c r="P31" s="177" t="s">
        <v>63</v>
      </c>
      <c r="Q31" s="171" t="s">
        <v>74</v>
      </c>
      <c r="R31" s="54" t="s">
        <v>155</v>
      </c>
      <c r="S31" s="45" t="s">
        <v>66</v>
      </c>
      <c r="T31" s="45" t="s">
        <v>156</v>
      </c>
      <c r="U31" s="45" t="s">
        <v>67</v>
      </c>
      <c r="V31" s="45" t="s">
        <v>68</v>
      </c>
      <c r="W31" s="47">
        <f>VLOOKUP(V31,'[2]Datos Validacion'!$K$6:$L$8,2,0)</f>
        <v>0.25</v>
      </c>
      <c r="X31" s="46" t="s">
        <v>69</v>
      </c>
      <c r="Y31" s="47">
        <f>VLOOKUP(X31,'[2]Datos Validacion'!$M$6:$N$7,2,0)</f>
        <v>0.15</v>
      </c>
      <c r="Z31" s="45" t="s">
        <v>70</v>
      </c>
      <c r="AA31" s="53" t="s">
        <v>157</v>
      </c>
      <c r="AB31" s="45" t="s">
        <v>72</v>
      </c>
      <c r="AC31" s="43" t="s">
        <v>158</v>
      </c>
      <c r="AD31" s="49">
        <f t="shared" si="2"/>
        <v>0.4</v>
      </c>
      <c r="AE31" s="50" t="str">
        <f t="shared" si="1"/>
        <v>MUY BAJA</v>
      </c>
      <c r="AF31" s="50">
        <f t="shared" si="3"/>
        <v>0.12</v>
      </c>
      <c r="AG31" s="183" t="str">
        <f t="shared" si="4"/>
        <v>MAYOR</v>
      </c>
      <c r="AH31" s="183">
        <f t="shared" si="0"/>
        <v>0.8</v>
      </c>
      <c r="AI31" s="171" t="s">
        <v>74</v>
      </c>
      <c r="AJ31" s="178" t="s">
        <v>75</v>
      </c>
      <c r="AK31" s="178" t="s">
        <v>159</v>
      </c>
      <c r="AL31" s="237"/>
      <c r="AM31" s="167">
        <v>45280</v>
      </c>
      <c r="AN31" s="164" t="s">
        <v>484</v>
      </c>
      <c r="AO31" s="164"/>
      <c r="AP31" s="164" t="s">
        <v>3</v>
      </c>
      <c r="AQ31" s="162" t="s">
        <v>492</v>
      </c>
      <c r="AR31" s="164" t="s">
        <v>3</v>
      </c>
      <c r="AS31" s="164"/>
      <c r="AT31" s="162" t="s">
        <v>493</v>
      </c>
      <c r="AU31" s="164" t="s">
        <v>3</v>
      </c>
      <c r="AV31" s="164"/>
      <c r="AW31" s="162" t="s">
        <v>494</v>
      </c>
      <c r="AX31" s="164"/>
      <c r="AY31" s="164" t="s">
        <v>3</v>
      </c>
      <c r="AZ31" s="162" t="s">
        <v>495</v>
      </c>
      <c r="BA31" s="164"/>
      <c r="BB31" s="164"/>
      <c r="BC31" s="162" t="s">
        <v>496</v>
      </c>
      <c r="BD31" s="164"/>
      <c r="BE31" s="164" t="s">
        <v>3</v>
      </c>
      <c r="BF31" s="162" t="s">
        <v>490</v>
      </c>
      <c r="BG31" s="162" t="s">
        <v>497</v>
      </c>
      <c r="BH31" s="162" t="s">
        <v>597</v>
      </c>
    </row>
    <row r="32" spans="1:60" ht="52.5" customHeight="1" x14ac:dyDescent="0.3">
      <c r="A32" s="175"/>
      <c r="B32" s="176"/>
      <c r="C32" s="233"/>
      <c r="D32" s="178"/>
      <c r="E32" s="178"/>
      <c r="F32" s="178"/>
      <c r="G32" s="190"/>
      <c r="H32" s="178"/>
      <c r="I32" s="178"/>
      <c r="J32" s="178"/>
      <c r="K32" s="178"/>
      <c r="L32" s="178"/>
      <c r="M32" s="189"/>
      <c r="N32" s="201"/>
      <c r="O32" s="202"/>
      <c r="P32" s="177"/>
      <c r="Q32" s="171"/>
      <c r="R32" s="240" t="s">
        <v>160</v>
      </c>
      <c r="S32" s="176" t="s">
        <v>66</v>
      </c>
      <c r="T32" s="176" t="s">
        <v>156</v>
      </c>
      <c r="U32" s="176" t="s">
        <v>67</v>
      </c>
      <c r="V32" s="176" t="s">
        <v>68</v>
      </c>
      <c r="W32" s="189">
        <f>VLOOKUP(V32,'[2]Datos Validacion'!$K$6:$L$8,2,0)</f>
        <v>0.25</v>
      </c>
      <c r="X32" s="190" t="s">
        <v>69</v>
      </c>
      <c r="Y32" s="189">
        <f>VLOOKUP(X32,'[2]Datos Validacion'!$M$6:$N$7,2,0)</f>
        <v>0.15</v>
      </c>
      <c r="Z32" s="176" t="s">
        <v>70</v>
      </c>
      <c r="AA32" s="238" t="s">
        <v>161</v>
      </c>
      <c r="AB32" s="176" t="s">
        <v>72</v>
      </c>
      <c r="AC32" s="190" t="s">
        <v>158</v>
      </c>
      <c r="AD32" s="49">
        <f t="shared" si="2"/>
        <v>0.4</v>
      </c>
      <c r="AE32" s="50" t="str">
        <f t="shared" si="1"/>
        <v>MUY BAJA</v>
      </c>
      <c r="AF32" s="239">
        <f t="shared" ref="AF32" si="6">+AF31-(AF31*AD32)</f>
        <v>7.1999999999999995E-2</v>
      </c>
      <c r="AG32" s="183"/>
      <c r="AH32" s="183"/>
      <c r="AI32" s="171"/>
      <c r="AJ32" s="178"/>
      <c r="AK32" s="178"/>
      <c r="AL32" s="237"/>
      <c r="AM32" s="167"/>
      <c r="AN32" s="164"/>
      <c r="AO32" s="164"/>
      <c r="AP32" s="164"/>
      <c r="AQ32" s="162"/>
      <c r="AR32" s="164"/>
      <c r="AS32" s="164"/>
      <c r="AT32" s="162"/>
      <c r="AU32" s="164"/>
      <c r="AV32" s="164"/>
      <c r="AW32" s="162"/>
      <c r="AX32" s="164"/>
      <c r="AY32" s="164"/>
      <c r="AZ32" s="162"/>
      <c r="BA32" s="164"/>
      <c r="BB32" s="164"/>
      <c r="BC32" s="162"/>
      <c r="BD32" s="164"/>
      <c r="BE32" s="164"/>
      <c r="BF32" s="162"/>
      <c r="BG32" s="162"/>
      <c r="BH32" s="162"/>
    </row>
    <row r="33" spans="1:60" ht="52.5" customHeight="1" x14ac:dyDescent="0.3">
      <c r="A33" s="175"/>
      <c r="B33" s="176"/>
      <c r="C33" s="233"/>
      <c r="D33" s="178"/>
      <c r="E33" s="178"/>
      <c r="F33" s="178"/>
      <c r="G33" s="190"/>
      <c r="H33" s="178"/>
      <c r="I33" s="178"/>
      <c r="J33" s="178"/>
      <c r="K33" s="178"/>
      <c r="L33" s="178"/>
      <c r="M33" s="189"/>
      <c r="N33" s="201"/>
      <c r="O33" s="202"/>
      <c r="P33" s="177"/>
      <c r="Q33" s="171"/>
      <c r="R33" s="240"/>
      <c r="S33" s="176"/>
      <c r="T33" s="176"/>
      <c r="U33" s="176"/>
      <c r="V33" s="176"/>
      <c r="W33" s="189"/>
      <c r="X33" s="190"/>
      <c r="Y33" s="189"/>
      <c r="Z33" s="176"/>
      <c r="AA33" s="238"/>
      <c r="AB33" s="176"/>
      <c r="AC33" s="190"/>
      <c r="AD33" s="49">
        <f t="shared" si="2"/>
        <v>0</v>
      </c>
      <c r="AE33" s="50" t="str">
        <f t="shared" si="1"/>
        <v>MUY BAJA</v>
      </c>
      <c r="AF33" s="239"/>
      <c r="AG33" s="183"/>
      <c r="AH33" s="183"/>
      <c r="AI33" s="171"/>
      <c r="AJ33" s="178"/>
      <c r="AK33" s="178"/>
      <c r="AL33" s="237"/>
      <c r="AM33" s="167"/>
      <c r="AN33" s="164"/>
      <c r="AO33" s="164"/>
      <c r="AP33" s="164"/>
      <c r="AQ33" s="162"/>
      <c r="AR33" s="164"/>
      <c r="AS33" s="164"/>
      <c r="AT33" s="162"/>
      <c r="AU33" s="164"/>
      <c r="AV33" s="164"/>
      <c r="AW33" s="162"/>
      <c r="AX33" s="164"/>
      <c r="AY33" s="164"/>
      <c r="AZ33" s="162"/>
      <c r="BA33" s="164"/>
      <c r="BB33" s="164"/>
      <c r="BC33" s="162"/>
      <c r="BD33" s="164"/>
      <c r="BE33" s="164"/>
      <c r="BF33" s="162"/>
      <c r="BG33" s="162"/>
      <c r="BH33" s="162"/>
    </row>
    <row r="34" spans="1:60" ht="98.25" customHeight="1" x14ac:dyDescent="0.3">
      <c r="A34" s="175" t="s">
        <v>3</v>
      </c>
      <c r="B34" s="176"/>
      <c r="C34" s="233" t="s">
        <v>124</v>
      </c>
      <c r="D34" s="178" t="s">
        <v>162</v>
      </c>
      <c r="E34" s="178" t="s">
        <v>163</v>
      </c>
      <c r="F34" s="41" t="s">
        <v>55</v>
      </c>
      <c r="G34" s="43" t="s">
        <v>164</v>
      </c>
      <c r="H34" s="178" t="s">
        <v>165</v>
      </c>
      <c r="I34" s="178" t="s">
        <v>166</v>
      </c>
      <c r="J34" s="178" t="s">
        <v>59</v>
      </c>
      <c r="K34" s="178" t="s">
        <v>167</v>
      </c>
      <c r="L34" s="178" t="s">
        <v>61</v>
      </c>
      <c r="M34" s="189">
        <f>VLOOKUP(L34,'[2]Datos Validacion'!$C$6:$D$10,2,0)</f>
        <v>0.4</v>
      </c>
      <c r="N34" s="201" t="s">
        <v>62</v>
      </c>
      <c r="O34" s="202">
        <f>VLOOKUP(N34,'[2]Datos Validacion'!$E$6:$F$15,2,0)</f>
        <v>0.8</v>
      </c>
      <c r="P34" s="177" t="s">
        <v>168</v>
      </c>
      <c r="Q34" s="171" t="s">
        <v>74</v>
      </c>
      <c r="R34" s="56" t="s">
        <v>169</v>
      </c>
      <c r="S34" s="45" t="s">
        <v>66</v>
      </c>
      <c r="T34" s="46" t="s">
        <v>170</v>
      </c>
      <c r="U34" s="45" t="s">
        <v>67</v>
      </c>
      <c r="V34" s="45" t="s">
        <v>68</v>
      </c>
      <c r="W34" s="47">
        <f>VLOOKUP(V34,'[2]Datos Validacion'!$K$6:$L$8,2,0)</f>
        <v>0.25</v>
      </c>
      <c r="X34" s="46" t="s">
        <v>69</v>
      </c>
      <c r="Y34" s="47">
        <f>VLOOKUP(X34,'[2]Datos Validacion'!$M$6:$N$7,2,0)</f>
        <v>0.15</v>
      </c>
      <c r="Z34" s="45" t="s">
        <v>70</v>
      </c>
      <c r="AA34" s="53" t="s">
        <v>171</v>
      </c>
      <c r="AB34" s="45" t="s">
        <v>72</v>
      </c>
      <c r="AC34" s="46" t="s">
        <v>172</v>
      </c>
      <c r="AD34" s="49">
        <f t="shared" si="2"/>
        <v>0.4</v>
      </c>
      <c r="AE34" s="50" t="str">
        <f t="shared" si="1"/>
        <v>BAJA</v>
      </c>
      <c r="AF34" s="50">
        <f t="shared" ref="AF34:AF42" si="7">IF(OR(V34="prevenir",V34="detectar"),(M34-(M34*AD34)), M34)</f>
        <v>0.24</v>
      </c>
      <c r="AG34" s="183" t="str">
        <f t="shared" ref="AG34:AG42" si="8">IF(AH34&lt;=20%,"LEVE",IF(AH34&lt;=40%,"MENOR",IF(AH34&lt;=60%,"MODERADO",IF(AH34&lt;=80%,"MAYOR","CATASTROFICO"))))</f>
        <v>MAYOR</v>
      </c>
      <c r="AH34" s="183">
        <f t="shared" ref="AH34:AH42" si="9">IF(V34="corregir",(O34-(O34*AD34)), O34)</f>
        <v>0.8</v>
      </c>
      <c r="AI34" s="171" t="s">
        <v>74</v>
      </c>
      <c r="AJ34" s="178" t="s">
        <v>75</v>
      </c>
      <c r="AK34" s="200" t="s">
        <v>173</v>
      </c>
      <c r="AL34" s="237"/>
      <c r="AM34" s="269">
        <v>45275</v>
      </c>
      <c r="AN34" s="164" t="s">
        <v>505</v>
      </c>
      <c r="AO34" s="168"/>
      <c r="AP34" s="168" t="s">
        <v>3</v>
      </c>
      <c r="AQ34" s="139" t="s">
        <v>506</v>
      </c>
      <c r="AR34" s="168" t="s">
        <v>3</v>
      </c>
      <c r="AS34" s="168"/>
      <c r="AT34" s="162" t="s">
        <v>507</v>
      </c>
      <c r="AU34" s="168" t="s">
        <v>3</v>
      </c>
      <c r="AV34" s="168"/>
      <c r="AW34" s="162" t="s">
        <v>508</v>
      </c>
      <c r="AX34" s="168" t="s">
        <v>3</v>
      </c>
      <c r="AY34" s="168"/>
      <c r="AZ34" s="162" t="s">
        <v>509</v>
      </c>
      <c r="BA34" s="168"/>
      <c r="BB34" s="168"/>
      <c r="BC34" s="162" t="s">
        <v>510</v>
      </c>
      <c r="BD34" s="168"/>
      <c r="BE34" s="168"/>
      <c r="BF34" s="162" t="s">
        <v>511</v>
      </c>
      <c r="BG34" s="161" t="s">
        <v>512</v>
      </c>
      <c r="BH34" s="162" t="s">
        <v>536</v>
      </c>
    </row>
    <row r="35" spans="1:60" ht="99" customHeight="1" x14ac:dyDescent="0.3">
      <c r="A35" s="175"/>
      <c r="B35" s="176"/>
      <c r="C35" s="233"/>
      <c r="D35" s="178"/>
      <c r="E35" s="178"/>
      <c r="F35" s="41" t="s">
        <v>55</v>
      </c>
      <c r="G35" s="43" t="s">
        <v>174</v>
      </c>
      <c r="H35" s="178"/>
      <c r="I35" s="178"/>
      <c r="J35" s="178"/>
      <c r="K35" s="178"/>
      <c r="L35" s="178"/>
      <c r="M35" s="189"/>
      <c r="N35" s="201"/>
      <c r="O35" s="202"/>
      <c r="P35" s="177"/>
      <c r="Q35" s="171"/>
      <c r="R35" s="56" t="s">
        <v>175</v>
      </c>
      <c r="S35" s="45" t="s">
        <v>66</v>
      </c>
      <c r="T35" s="46" t="s">
        <v>176</v>
      </c>
      <c r="U35" s="45" t="s">
        <v>67</v>
      </c>
      <c r="V35" s="45" t="s">
        <v>68</v>
      </c>
      <c r="W35" s="47">
        <f>VLOOKUP(V35,'[2]Datos Validacion'!$K$6:$L$8,2,0)</f>
        <v>0.25</v>
      </c>
      <c r="X35" s="46" t="s">
        <v>69</v>
      </c>
      <c r="Y35" s="47">
        <f>VLOOKUP(X35,'[2]Datos Validacion'!$M$6:$N$7,2,0)</f>
        <v>0.15</v>
      </c>
      <c r="Z35" s="45" t="s">
        <v>70</v>
      </c>
      <c r="AA35" s="53" t="s">
        <v>177</v>
      </c>
      <c r="AB35" s="45" t="s">
        <v>72</v>
      </c>
      <c r="AC35" s="46" t="s">
        <v>178</v>
      </c>
      <c r="AD35" s="49">
        <f t="shared" si="2"/>
        <v>0.4</v>
      </c>
      <c r="AE35" s="50" t="str">
        <f t="shared" si="1"/>
        <v>MUY BAJA</v>
      </c>
      <c r="AF35" s="50">
        <f>+AF34-(AF34*AD35)</f>
        <v>0.14399999999999999</v>
      </c>
      <c r="AG35" s="183"/>
      <c r="AH35" s="183"/>
      <c r="AI35" s="171"/>
      <c r="AJ35" s="178"/>
      <c r="AK35" s="235"/>
      <c r="AL35" s="237"/>
      <c r="AM35" s="269"/>
      <c r="AN35" s="164"/>
      <c r="AO35" s="168"/>
      <c r="AP35" s="168"/>
      <c r="AQ35" s="139" t="s">
        <v>513</v>
      </c>
      <c r="AR35" s="168"/>
      <c r="AS35" s="168"/>
      <c r="AT35" s="162"/>
      <c r="AU35" s="168"/>
      <c r="AV35" s="168"/>
      <c r="AW35" s="162"/>
      <c r="AX35" s="168"/>
      <c r="AY35" s="168"/>
      <c r="AZ35" s="162"/>
      <c r="BA35" s="168"/>
      <c r="BB35" s="168"/>
      <c r="BC35" s="162"/>
      <c r="BD35" s="168"/>
      <c r="BE35" s="168"/>
      <c r="BF35" s="162"/>
      <c r="BG35" s="161"/>
      <c r="BH35" s="162"/>
    </row>
    <row r="36" spans="1:60" s="140" customFormat="1" ht="65.5" customHeight="1" x14ac:dyDescent="0.35">
      <c r="A36" s="175"/>
      <c r="B36" s="176"/>
      <c r="C36" s="233"/>
      <c r="D36" s="178"/>
      <c r="E36" s="178"/>
      <c r="F36" s="178" t="s">
        <v>55</v>
      </c>
      <c r="G36" s="236" t="s">
        <v>179</v>
      </c>
      <c r="H36" s="178"/>
      <c r="I36" s="178"/>
      <c r="J36" s="178"/>
      <c r="K36" s="178"/>
      <c r="L36" s="178"/>
      <c r="M36" s="189"/>
      <c r="N36" s="201"/>
      <c r="O36" s="202"/>
      <c r="P36" s="177"/>
      <c r="Q36" s="171"/>
      <c r="R36" s="56" t="s">
        <v>180</v>
      </c>
      <c r="S36" s="45" t="s">
        <v>66</v>
      </c>
      <c r="T36" s="46" t="s">
        <v>176</v>
      </c>
      <c r="U36" s="45" t="s">
        <v>67</v>
      </c>
      <c r="V36" s="45" t="s">
        <v>68</v>
      </c>
      <c r="W36" s="47">
        <f>VLOOKUP(V36,'[2]Datos Validacion'!$K$6:$L$8,2,0)</f>
        <v>0.25</v>
      </c>
      <c r="X36" s="46" t="s">
        <v>69</v>
      </c>
      <c r="Y36" s="47">
        <f>VLOOKUP(X36,'[2]Datos Validacion'!$M$6:$N$7,2,0)</f>
        <v>0.15</v>
      </c>
      <c r="Z36" s="45" t="s">
        <v>70</v>
      </c>
      <c r="AA36" s="53" t="s">
        <v>181</v>
      </c>
      <c r="AB36" s="45" t="s">
        <v>72</v>
      </c>
      <c r="AC36" s="46" t="s">
        <v>182</v>
      </c>
      <c r="AD36" s="49">
        <f t="shared" si="2"/>
        <v>0.4</v>
      </c>
      <c r="AE36" s="50" t="str">
        <f t="shared" si="1"/>
        <v>MUY BAJA</v>
      </c>
      <c r="AF36" s="50">
        <f t="shared" ref="AF36:AF38" si="10">+AF35-(AF35*AD36)</f>
        <v>8.6399999999999991E-2</v>
      </c>
      <c r="AG36" s="183"/>
      <c r="AH36" s="183"/>
      <c r="AI36" s="171"/>
      <c r="AJ36" s="178"/>
      <c r="AK36" s="235"/>
      <c r="AL36" s="237"/>
      <c r="AM36" s="269"/>
      <c r="AN36" s="164"/>
      <c r="AO36" s="168"/>
      <c r="AP36" s="168"/>
      <c r="AQ36" s="139" t="s">
        <v>514</v>
      </c>
      <c r="AR36" s="168"/>
      <c r="AS36" s="168"/>
      <c r="AT36" s="162"/>
      <c r="AU36" s="168"/>
      <c r="AV36" s="168"/>
      <c r="AW36" s="162"/>
      <c r="AX36" s="168"/>
      <c r="AY36" s="168"/>
      <c r="AZ36" s="162"/>
      <c r="BA36" s="168"/>
      <c r="BB36" s="168"/>
      <c r="BC36" s="162"/>
      <c r="BD36" s="168"/>
      <c r="BE36" s="168"/>
      <c r="BF36" s="162"/>
      <c r="BG36" s="161"/>
      <c r="BH36" s="162"/>
    </row>
    <row r="37" spans="1:60" s="140" customFormat="1" ht="65.5" customHeight="1" x14ac:dyDescent="0.35">
      <c r="A37" s="175"/>
      <c r="B37" s="176"/>
      <c r="C37" s="233"/>
      <c r="D37" s="178"/>
      <c r="E37" s="178"/>
      <c r="F37" s="178"/>
      <c r="G37" s="236"/>
      <c r="H37" s="178"/>
      <c r="I37" s="178"/>
      <c r="J37" s="178"/>
      <c r="K37" s="178"/>
      <c r="L37" s="178"/>
      <c r="M37" s="189"/>
      <c r="N37" s="201"/>
      <c r="O37" s="202"/>
      <c r="P37" s="177"/>
      <c r="Q37" s="171"/>
      <c r="R37" s="56" t="s">
        <v>183</v>
      </c>
      <c r="S37" s="45" t="s">
        <v>66</v>
      </c>
      <c r="T37" s="46" t="s">
        <v>184</v>
      </c>
      <c r="U37" s="45" t="s">
        <v>67</v>
      </c>
      <c r="V37" s="45" t="s">
        <v>68</v>
      </c>
      <c r="W37" s="47">
        <f>VLOOKUP(V37,'[2]Datos Validacion'!$K$6:$L$8,2,0)</f>
        <v>0.25</v>
      </c>
      <c r="X37" s="46" t="s">
        <v>69</v>
      </c>
      <c r="Y37" s="47">
        <f>VLOOKUP(X37,'[2]Datos Validacion'!$M$6:$N$7,2,0)</f>
        <v>0.15</v>
      </c>
      <c r="Z37" s="45" t="s">
        <v>70</v>
      </c>
      <c r="AA37" s="53" t="s">
        <v>185</v>
      </c>
      <c r="AB37" s="45" t="s">
        <v>72</v>
      </c>
      <c r="AC37" s="46" t="s">
        <v>186</v>
      </c>
      <c r="AD37" s="49">
        <f t="shared" si="2"/>
        <v>0.4</v>
      </c>
      <c r="AE37" s="50" t="str">
        <f t="shared" si="1"/>
        <v>MUY BAJA</v>
      </c>
      <c r="AF37" s="50">
        <f t="shared" si="10"/>
        <v>5.183999999999999E-2</v>
      </c>
      <c r="AG37" s="183"/>
      <c r="AH37" s="183"/>
      <c r="AI37" s="171"/>
      <c r="AJ37" s="178"/>
      <c r="AK37" s="235"/>
      <c r="AL37" s="237"/>
      <c r="AM37" s="269"/>
      <c r="AN37" s="164"/>
      <c r="AO37" s="168"/>
      <c r="AP37" s="168"/>
      <c r="AQ37" s="139" t="s">
        <v>515</v>
      </c>
      <c r="AR37" s="168"/>
      <c r="AS37" s="168"/>
      <c r="AT37" s="162"/>
      <c r="AU37" s="168"/>
      <c r="AV37" s="168"/>
      <c r="AW37" s="162"/>
      <c r="AX37" s="168"/>
      <c r="AY37" s="168"/>
      <c r="AZ37" s="162"/>
      <c r="BA37" s="168"/>
      <c r="BB37" s="168"/>
      <c r="BC37" s="162"/>
      <c r="BD37" s="168"/>
      <c r="BE37" s="168"/>
      <c r="BF37" s="162"/>
      <c r="BG37" s="161"/>
      <c r="BH37" s="162"/>
    </row>
    <row r="38" spans="1:60" s="140" customFormat="1" ht="65.5" customHeight="1" x14ac:dyDescent="0.35">
      <c r="A38" s="175"/>
      <c r="B38" s="176"/>
      <c r="C38" s="233"/>
      <c r="D38" s="178"/>
      <c r="E38" s="178"/>
      <c r="F38" s="178"/>
      <c r="G38" s="236"/>
      <c r="H38" s="178"/>
      <c r="I38" s="178"/>
      <c r="J38" s="178"/>
      <c r="K38" s="178"/>
      <c r="L38" s="178"/>
      <c r="M38" s="189"/>
      <c r="N38" s="201"/>
      <c r="O38" s="202"/>
      <c r="P38" s="177"/>
      <c r="Q38" s="171"/>
      <c r="R38" s="56" t="s">
        <v>187</v>
      </c>
      <c r="S38" s="45" t="s">
        <v>66</v>
      </c>
      <c r="T38" s="46" t="s">
        <v>188</v>
      </c>
      <c r="U38" s="45" t="s">
        <v>67</v>
      </c>
      <c r="V38" s="45" t="s">
        <v>68</v>
      </c>
      <c r="W38" s="47">
        <f>VLOOKUP(V38,'[2]Datos Validacion'!$K$6:$L$8,2,0)</f>
        <v>0.25</v>
      </c>
      <c r="X38" s="46" t="s">
        <v>69</v>
      </c>
      <c r="Y38" s="47">
        <f>VLOOKUP(X38,'[2]Datos Validacion'!$M$6:$N$7,2,0)</f>
        <v>0.15</v>
      </c>
      <c r="Z38" s="45" t="s">
        <v>70</v>
      </c>
      <c r="AA38" s="53" t="s">
        <v>189</v>
      </c>
      <c r="AB38" s="45" t="s">
        <v>72</v>
      </c>
      <c r="AC38" s="46" t="s">
        <v>190</v>
      </c>
      <c r="AD38" s="49">
        <f t="shared" si="2"/>
        <v>0.4</v>
      </c>
      <c r="AE38" s="50" t="str">
        <f t="shared" si="1"/>
        <v>MUY BAJA</v>
      </c>
      <c r="AF38" s="108">
        <f t="shared" si="10"/>
        <v>3.1103999999999993E-2</v>
      </c>
      <c r="AG38" s="183"/>
      <c r="AH38" s="183"/>
      <c r="AI38" s="171"/>
      <c r="AJ38" s="178"/>
      <c r="AK38" s="235"/>
      <c r="AL38" s="237"/>
      <c r="AM38" s="269"/>
      <c r="AN38" s="164"/>
      <c r="AO38" s="168"/>
      <c r="AP38" s="168"/>
      <c r="AQ38" s="139" t="s">
        <v>516</v>
      </c>
      <c r="AR38" s="168"/>
      <c r="AS38" s="168"/>
      <c r="AT38" s="162"/>
      <c r="AU38" s="168"/>
      <c r="AV38" s="168"/>
      <c r="AW38" s="162"/>
      <c r="AX38" s="168"/>
      <c r="AY38" s="168"/>
      <c r="AZ38" s="162"/>
      <c r="BA38" s="168"/>
      <c r="BB38" s="168"/>
      <c r="BC38" s="162"/>
      <c r="BD38" s="168"/>
      <c r="BE38" s="168"/>
      <c r="BF38" s="162"/>
      <c r="BG38" s="161"/>
      <c r="BH38" s="162"/>
    </row>
    <row r="39" spans="1:60" ht="72.5" customHeight="1" x14ac:dyDescent="0.3">
      <c r="A39" s="175" t="s">
        <v>3</v>
      </c>
      <c r="B39" s="176"/>
      <c r="C39" s="233" t="s">
        <v>124</v>
      </c>
      <c r="D39" s="178" t="s">
        <v>191</v>
      </c>
      <c r="E39" s="178" t="s">
        <v>192</v>
      </c>
      <c r="F39" s="41" t="s">
        <v>55</v>
      </c>
      <c r="G39" s="43" t="s">
        <v>193</v>
      </c>
      <c r="H39" s="178" t="s">
        <v>194</v>
      </c>
      <c r="I39" s="178" t="s">
        <v>195</v>
      </c>
      <c r="J39" s="178" t="s">
        <v>59</v>
      </c>
      <c r="K39" s="178" t="s">
        <v>196</v>
      </c>
      <c r="L39" s="178" t="s">
        <v>154</v>
      </c>
      <c r="M39" s="189">
        <f>VLOOKUP(L39,'[2]Datos Validacion'!$C$6:$D$10,2,0)</f>
        <v>0.2</v>
      </c>
      <c r="N39" s="201" t="s">
        <v>109</v>
      </c>
      <c r="O39" s="202">
        <f>VLOOKUP(N39,'[2]Datos Validacion'!$E$6:$F$15,2,0)</f>
        <v>0.6</v>
      </c>
      <c r="P39" s="177" t="s">
        <v>110</v>
      </c>
      <c r="Q39" s="171" t="s">
        <v>115</v>
      </c>
      <c r="R39" s="241" t="s">
        <v>197</v>
      </c>
      <c r="S39" s="176" t="s">
        <v>66</v>
      </c>
      <c r="T39" s="190" t="s">
        <v>198</v>
      </c>
      <c r="U39" s="176" t="s">
        <v>67</v>
      </c>
      <c r="V39" s="176" t="s">
        <v>68</v>
      </c>
      <c r="W39" s="189">
        <f>VLOOKUP(V39,'[2]Datos Validacion'!$K$6:$L$8,2,0)</f>
        <v>0.25</v>
      </c>
      <c r="X39" s="190" t="s">
        <v>69</v>
      </c>
      <c r="Y39" s="189">
        <f>VLOOKUP(X39,'[2]Datos Validacion'!$M$6:$N$7,2,0)</f>
        <v>0.15</v>
      </c>
      <c r="Z39" s="176" t="s">
        <v>70</v>
      </c>
      <c r="AA39" s="238" t="s">
        <v>199</v>
      </c>
      <c r="AB39" s="176" t="s">
        <v>72</v>
      </c>
      <c r="AC39" s="190" t="s">
        <v>200</v>
      </c>
      <c r="AD39" s="227">
        <f t="shared" si="2"/>
        <v>0.4</v>
      </c>
      <c r="AE39" s="183" t="str">
        <f t="shared" si="1"/>
        <v>MUY BAJA</v>
      </c>
      <c r="AF39" s="183">
        <f t="shared" si="7"/>
        <v>0.12</v>
      </c>
      <c r="AG39" s="183" t="str">
        <f t="shared" si="8"/>
        <v>MODERADO</v>
      </c>
      <c r="AH39" s="183">
        <f t="shared" si="9"/>
        <v>0.6</v>
      </c>
      <c r="AI39" s="171" t="s">
        <v>115</v>
      </c>
      <c r="AJ39" s="178" t="s">
        <v>75</v>
      </c>
      <c r="AK39" s="237"/>
      <c r="AL39" s="213"/>
      <c r="AM39" s="295">
        <v>45275</v>
      </c>
      <c r="AN39" s="296" t="s">
        <v>604</v>
      </c>
      <c r="AO39" s="297"/>
      <c r="AP39" s="297" t="s">
        <v>3</v>
      </c>
      <c r="AQ39" s="296" t="s">
        <v>605</v>
      </c>
      <c r="AR39" s="297" t="s">
        <v>3</v>
      </c>
      <c r="AS39" s="297"/>
      <c r="AT39" s="296" t="s">
        <v>605</v>
      </c>
      <c r="AU39" s="297" t="s">
        <v>3</v>
      </c>
      <c r="AV39" s="297"/>
      <c r="AW39" s="296" t="s">
        <v>606</v>
      </c>
      <c r="AX39" s="297"/>
      <c r="AY39" s="297" t="s">
        <v>3</v>
      </c>
      <c r="AZ39" s="296" t="s">
        <v>607</v>
      </c>
      <c r="BA39" s="297" t="s">
        <v>3</v>
      </c>
      <c r="BB39" s="297"/>
      <c r="BC39" s="297" t="s">
        <v>608</v>
      </c>
      <c r="BD39" s="297"/>
      <c r="BE39" s="297" t="s">
        <v>3</v>
      </c>
      <c r="BF39" s="296" t="s">
        <v>609</v>
      </c>
      <c r="BG39" s="296" t="s">
        <v>565</v>
      </c>
      <c r="BH39" s="298" t="s">
        <v>603</v>
      </c>
    </row>
    <row r="40" spans="1:60" ht="72.5" customHeight="1" x14ac:dyDescent="0.3">
      <c r="A40" s="175"/>
      <c r="B40" s="176"/>
      <c r="C40" s="233"/>
      <c r="D40" s="178"/>
      <c r="E40" s="178"/>
      <c r="F40" s="41" t="s">
        <v>55</v>
      </c>
      <c r="G40" s="43" t="s">
        <v>201</v>
      </c>
      <c r="H40" s="178"/>
      <c r="I40" s="178"/>
      <c r="J40" s="178"/>
      <c r="K40" s="178"/>
      <c r="L40" s="178"/>
      <c r="M40" s="189"/>
      <c r="N40" s="201"/>
      <c r="O40" s="202"/>
      <c r="P40" s="177"/>
      <c r="Q40" s="171"/>
      <c r="R40" s="241"/>
      <c r="S40" s="176"/>
      <c r="T40" s="190"/>
      <c r="U40" s="176"/>
      <c r="V40" s="176"/>
      <c r="W40" s="189"/>
      <c r="X40" s="190"/>
      <c r="Y40" s="189"/>
      <c r="Z40" s="176"/>
      <c r="AA40" s="238"/>
      <c r="AB40" s="176"/>
      <c r="AC40" s="190"/>
      <c r="AD40" s="227"/>
      <c r="AE40" s="183"/>
      <c r="AF40" s="183"/>
      <c r="AG40" s="183"/>
      <c r="AH40" s="183"/>
      <c r="AI40" s="171"/>
      <c r="AJ40" s="178"/>
      <c r="AK40" s="237"/>
      <c r="AL40" s="213"/>
      <c r="AM40" s="295"/>
      <c r="AN40" s="296"/>
      <c r="AO40" s="297"/>
      <c r="AP40" s="297"/>
      <c r="AQ40" s="296"/>
      <c r="AR40" s="297"/>
      <c r="AS40" s="297"/>
      <c r="AT40" s="296"/>
      <c r="AU40" s="297"/>
      <c r="AV40" s="297"/>
      <c r="AW40" s="296"/>
      <c r="AX40" s="297"/>
      <c r="AY40" s="297"/>
      <c r="AZ40" s="296"/>
      <c r="BA40" s="297"/>
      <c r="BB40" s="297"/>
      <c r="BC40" s="297"/>
      <c r="BD40" s="297"/>
      <c r="BE40" s="297"/>
      <c r="BF40" s="296"/>
      <c r="BG40" s="296"/>
      <c r="BH40" s="298"/>
    </row>
    <row r="41" spans="1:60" ht="72.5" customHeight="1" x14ac:dyDescent="0.3">
      <c r="A41" s="175"/>
      <c r="B41" s="176"/>
      <c r="C41" s="233"/>
      <c r="D41" s="178"/>
      <c r="E41" s="178"/>
      <c r="F41" s="41" t="s">
        <v>55</v>
      </c>
      <c r="G41" s="43" t="s">
        <v>202</v>
      </c>
      <c r="H41" s="178"/>
      <c r="I41" s="178"/>
      <c r="J41" s="178"/>
      <c r="K41" s="178"/>
      <c r="L41" s="178"/>
      <c r="M41" s="189"/>
      <c r="N41" s="201"/>
      <c r="O41" s="202"/>
      <c r="P41" s="177"/>
      <c r="Q41" s="171"/>
      <c r="R41" s="43" t="s">
        <v>203</v>
      </c>
      <c r="S41" s="45" t="s">
        <v>66</v>
      </c>
      <c r="T41" s="46" t="s">
        <v>204</v>
      </c>
      <c r="U41" s="45" t="s">
        <v>67</v>
      </c>
      <c r="V41" s="45" t="s">
        <v>68</v>
      </c>
      <c r="W41" s="47">
        <f>VLOOKUP(V41,'[2]Datos Validacion'!$K$6:$L$8,2,0)</f>
        <v>0.25</v>
      </c>
      <c r="X41" s="46" t="s">
        <v>69</v>
      </c>
      <c r="Y41" s="47">
        <f>VLOOKUP(X41,'[2]Datos Validacion'!$M$6:$N$7,2,0)</f>
        <v>0.15</v>
      </c>
      <c r="Z41" s="45" t="s">
        <v>70</v>
      </c>
      <c r="AA41" s="53" t="s">
        <v>205</v>
      </c>
      <c r="AB41" s="45" t="s">
        <v>72</v>
      </c>
      <c r="AC41" s="46" t="s">
        <v>206</v>
      </c>
      <c r="AD41" s="49">
        <f t="shared" si="2"/>
        <v>0.4</v>
      </c>
      <c r="AE41" s="50" t="str">
        <f t="shared" si="1"/>
        <v>MUY BAJA</v>
      </c>
      <c r="AF41" s="108">
        <f>+AF39-(AF39*AD41)</f>
        <v>7.1999999999999995E-2</v>
      </c>
      <c r="AG41" s="183"/>
      <c r="AH41" s="183"/>
      <c r="AI41" s="171"/>
      <c r="AJ41" s="178"/>
      <c r="AK41" s="237"/>
      <c r="AL41" s="213"/>
      <c r="AM41" s="295"/>
      <c r="AN41" s="296"/>
      <c r="AO41" s="297"/>
      <c r="AP41" s="297"/>
      <c r="AQ41" s="296"/>
      <c r="AR41" s="297"/>
      <c r="AS41" s="297"/>
      <c r="AT41" s="296"/>
      <c r="AU41" s="297"/>
      <c r="AV41" s="297"/>
      <c r="AW41" s="296"/>
      <c r="AX41" s="297"/>
      <c r="AY41" s="297"/>
      <c r="AZ41" s="296"/>
      <c r="BA41" s="297"/>
      <c r="BB41" s="297"/>
      <c r="BC41" s="297"/>
      <c r="BD41" s="297"/>
      <c r="BE41" s="297"/>
      <c r="BF41" s="296"/>
      <c r="BG41" s="296"/>
      <c r="BH41" s="298"/>
    </row>
    <row r="42" spans="1:60" ht="93.75" customHeight="1" x14ac:dyDescent="0.3">
      <c r="A42" s="175" t="s">
        <v>3</v>
      </c>
      <c r="B42" s="176"/>
      <c r="C42" s="233" t="s">
        <v>207</v>
      </c>
      <c r="D42" s="178" t="s">
        <v>208</v>
      </c>
      <c r="E42" s="178" t="s">
        <v>209</v>
      </c>
      <c r="F42" s="178" t="s">
        <v>55</v>
      </c>
      <c r="G42" s="190" t="s">
        <v>210</v>
      </c>
      <c r="H42" s="178" t="s">
        <v>211</v>
      </c>
      <c r="I42" s="247" t="s">
        <v>212</v>
      </c>
      <c r="J42" s="178" t="s">
        <v>59</v>
      </c>
      <c r="K42" s="178" t="s">
        <v>213</v>
      </c>
      <c r="L42" s="178" t="s">
        <v>214</v>
      </c>
      <c r="M42" s="189">
        <f>VLOOKUP(L42,'[2]Datos Validacion'!$C$6:$D$10,2,0)</f>
        <v>1</v>
      </c>
      <c r="N42" s="201" t="s">
        <v>109</v>
      </c>
      <c r="O42" s="202">
        <f>VLOOKUP(N42,'[2]Datos Validacion'!$E$6:$F$15,2,0)</f>
        <v>0.6</v>
      </c>
      <c r="P42" s="177" t="s">
        <v>110</v>
      </c>
      <c r="Q42" s="171" t="s">
        <v>64</v>
      </c>
      <c r="R42" s="115" t="s">
        <v>215</v>
      </c>
      <c r="S42" s="45" t="s">
        <v>66</v>
      </c>
      <c r="T42" s="46" t="s">
        <v>209</v>
      </c>
      <c r="U42" s="45" t="s">
        <v>67</v>
      </c>
      <c r="V42" s="45" t="s">
        <v>68</v>
      </c>
      <c r="W42" s="47">
        <f>VLOOKUP(V42,'[2]Datos Validacion'!$K$6:$L$8,2,0)</f>
        <v>0.25</v>
      </c>
      <c r="X42" s="46" t="s">
        <v>69</v>
      </c>
      <c r="Y42" s="47">
        <f>VLOOKUP(X42,'[2]Datos Validacion'!$M$6:$N$7,2,0)</f>
        <v>0.15</v>
      </c>
      <c r="Z42" s="45" t="s">
        <v>70</v>
      </c>
      <c r="AA42" s="53" t="s">
        <v>216</v>
      </c>
      <c r="AB42" s="45" t="s">
        <v>72</v>
      </c>
      <c r="AC42" s="43" t="s">
        <v>217</v>
      </c>
      <c r="AD42" s="49">
        <f t="shared" si="2"/>
        <v>0.4</v>
      </c>
      <c r="AE42" s="50" t="str">
        <f t="shared" si="1"/>
        <v>MEDIA</v>
      </c>
      <c r="AF42" s="50">
        <f t="shared" si="7"/>
        <v>0.6</v>
      </c>
      <c r="AG42" s="183" t="str">
        <f t="shared" si="8"/>
        <v>MODERADO</v>
      </c>
      <c r="AH42" s="183">
        <f t="shared" si="9"/>
        <v>0.6</v>
      </c>
      <c r="AI42" s="171" t="s">
        <v>115</v>
      </c>
      <c r="AJ42" s="178" t="s">
        <v>75</v>
      </c>
      <c r="AK42" s="237"/>
      <c r="AL42" s="213"/>
      <c r="AM42" s="269">
        <v>45279</v>
      </c>
      <c r="AN42" s="164"/>
      <c r="AO42" s="168"/>
      <c r="AP42" s="168" t="s">
        <v>3</v>
      </c>
      <c r="AQ42" s="162" t="s">
        <v>523</v>
      </c>
      <c r="AR42" s="168"/>
      <c r="AS42" s="168"/>
      <c r="AT42" s="166"/>
      <c r="AU42" s="168"/>
      <c r="AV42" s="168"/>
      <c r="AW42" s="166"/>
      <c r="AX42" s="168"/>
      <c r="AY42" s="168"/>
      <c r="AZ42" s="166"/>
      <c r="BA42" s="168"/>
      <c r="BB42" s="168"/>
      <c r="BC42" s="166"/>
      <c r="BD42" s="168"/>
      <c r="BE42" s="168"/>
      <c r="BF42" s="166"/>
      <c r="BG42" s="166"/>
      <c r="BH42" s="162" t="s">
        <v>524</v>
      </c>
    </row>
    <row r="43" spans="1:60" ht="47" customHeight="1" x14ac:dyDescent="0.3">
      <c r="A43" s="175"/>
      <c r="B43" s="176"/>
      <c r="C43" s="233"/>
      <c r="D43" s="178"/>
      <c r="E43" s="178"/>
      <c r="F43" s="178"/>
      <c r="G43" s="190"/>
      <c r="H43" s="178"/>
      <c r="I43" s="247"/>
      <c r="J43" s="178"/>
      <c r="K43" s="178"/>
      <c r="L43" s="178"/>
      <c r="M43" s="189"/>
      <c r="N43" s="201"/>
      <c r="O43" s="202"/>
      <c r="P43" s="177"/>
      <c r="Q43" s="171"/>
      <c r="R43" s="44" t="s">
        <v>218</v>
      </c>
      <c r="S43" s="45" t="s">
        <v>66</v>
      </c>
      <c r="T43" s="46" t="s">
        <v>209</v>
      </c>
      <c r="U43" s="45" t="s">
        <v>67</v>
      </c>
      <c r="V43" s="45" t="s">
        <v>68</v>
      </c>
      <c r="W43" s="47">
        <f>VLOOKUP(V43,'[2]Datos Validacion'!$K$6:$L$8,2,0)</f>
        <v>0.25</v>
      </c>
      <c r="X43" s="46" t="s">
        <v>69</v>
      </c>
      <c r="Y43" s="47">
        <f>VLOOKUP(X43,'[2]Datos Validacion'!$M$6:$N$7,2,0)</f>
        <v>0.15</v>
      </c>
      <c r="Z43" s="45" t="s">
        <v>70</v>
      </c>
      <c r="AA43" s="53" t="s">
        <v>219</v>
      </c>
      <c r="AB43" s="45" t="s">
        <v>72</v>
      </c>
      <c r="AC43" s="43" t="s">
        <v>220</v>
      </c>
      <c r="AD43" s="49">
        <f t="shared" si="2"/>
        <v>0.4</v>
      </c>
      <c r="AE43" s="50" t="str">
        <f t="shared" si="1"/>
        <v>BAJA</v>
      </c>
      <c r="AF43" s="50">
        <f>+AF42-(AF42*AD43)</f>
        <v>0.36</v>
      </c>
      <c r="AG43" s="183"/>
      <c r="AH43" s="183"/>
      <c r="AI43" s="171"/>
      <c r="AJ43" s="178"/>
      <c r="AK43" s="237"/>
      <c r="AL43" s="213"/>
      <c r="AM43" s="168"/>
      <c r="AN43" s="164"/>
      <c r="AO43" s="168"/>
      <c r="AP43" s="168"/>
      <c r="AQ43" s="162"/>
      <c r="AR43" s="168"/>
      <c r="AS43" s="168"/>
      <c r="AT43" s="166"/>
      <c r="AU43" s="168"/>
      <c r="AV43" s="168"/>
      <c r="AW43" s="166"/>
      <c r="AX43" s="168"/>
      <c r="AY43" s="168"/>
      <c r="AZ43" s="166"/>
      <c r="BA43" s="168"/>
      <c r="BB43" s="168"/>
      <c r="BC43" s="166"/>
      <c r="BD43" s="168"/>
      <c r="BE43" s="168"/>
      <c r="BF43" s="166"/>
      <c r="BG43" s="166"/>
      <c r="BH43" s="162"/>
    </row>
    <row r="44" spans="1:60" ht="37.5" x14ac:dyDescent="0.3">
      <c r="A44" s="175"/>
      <c r="B44" s="176"/>
      <c r="C44" s="233"/>
      <c r="D44" s="178"/>
      <c r="E44" s="178"/>
      <c r="F44" s="178" t="s">
        <v>55</v>
      </c>
      <c r="G44" s="190" t="s">
        <v>221</v>
      </c>
      <c r="H44" s="178"/>
      <c r="I44" s="247"/>
      <c r="J44" s="178"/>
      <c r="K44" s="178"/>
      <c r="L44" s="178"/>
      <c r="M44" s="189"/>
      <c r="N44" s="201"/>
      <c r="O44" s="202"/>
      <c r="P44" s="177"/>
      <c r="Q44" s="171"/>
      <c r="R44" s="44" t="s">
        <v>222</v>
      </c>
      <c r="S44" s="45" t="s">
        <v>66</v>
      </c>
      <c r="T44" s="46" t="s">
        <v>209</v>
      </c>
      <c r="U44" s="45" t="s">
        <v>67</v>
      </c>
      <c r="V44" s="45" t="s">
        <v>68</v>
      </c>
      <c r="W44" s="47">
        <f>VLOOKUP(V44,'[2]Datos Validacion'!$K$6:$L$8,2,0)</f>
        <v>0.25</v>
      </c>
      <c r="X44" s="46" t="s">
        <v>69</v>
      </c>
      <c r="Y44" s="47">
        <f>VLOOKUP(X44,'[2]Datos Validacion'!$M$6:$N$7,2,0)</f>
        <v>0.15</v>
      </c>
      <c r="Z44" s="45" t="s">
        <v>70</v>
      </c>
      <c r="AA44" s="53" t="s">
        <v>223</v>
      </c>
      <c r="AB44" s="45" t="s">
        <v>72</v>
      </c>
      <c r="AC44" s="43" t="s">
        <v>224</v>
      </c>
      <c r="AD44" s="49">
        <f t="shared" si="2"/>
        <v>0.4</v>
      </c>
      <c r="AE44" s="50" t="str">
        <f t="shared" si="1"/>
        <v>BAJA</v>
      </c>
      <c r="AF44" s="50">
        <f t="shared" ref="AF44:AF45" si="11">+AF43-(AF43*AD44)</f>
        <v>0.216</v>
      </c>
      <c r="AG44" s="183"/>
      <c r="AH44" s="183"/>
      <c r="AI44" s="171"/>
      <c r="AJ44" s="178"/>
      <c r="AK44" s="237"/>
      <c r="AL44" s="213"/>
      <c r="AM44" s="168"/>
      <c r="AN44" s="164"/>
      <c r="AO44" s="168"/>
      <c r="AP44" s="168"/>
      <c r="AQ44" s="162"/>
      <c r="AR44" s="168"/>
      <c r="AS44" s="168"/>
      <c r="AT44" s="166"/>
      <c r="AU44" s="168"/>
      <c r="AV44" s="168"/>
      <c r="AW44" s="166"/>
      <c r="AX44" s="168"/>
      <c r="AY44" s="168"/>
      <c r="AZ44" s="166"/>
      <c r="BA44" s="168"/>
      <c r="BB44" s="168"/>
      <c r="BC44" s="166"/>
      <c r="BD44" s="168"/>
      <c r="BE44" s="168"/>
      <c r="BF44" s="166"/>
      <c r="BG44" s="166"/>
      <c r="BH44" s="162"/>
    </row>
    <row r="45" spans="1:60" ht="45" customHeight="1" x14ac:dyDescent="0.3">
      <c r="A45" s="175"/>
      <c r="B45" s="176"/>
      <c r="C45" s="233"/>
      <c r="D45" s="178"/>
      <c r="E45" s="178"/>
      <c r="F45" s="178"/>
      <c r="G45" s="190"/>
      <c r="H45" s="178"/>
      <c r="I45" s="247"/>
      <c r="J45" s="178"/>
      <c r="K45" s="178"/>
      <c r="L45" s="178"/>
      <c r="M45" s="189"/>
      <c r="N45" s="201"/>
      <c r="O45" s="202"/>
      <c r="P45" s="177"/>
      <c r="Q45" s="171"/>
      <c r="R45" s="44" t="s">
        <v>225</v>
      </c>
      <c r="S45" s="45" t="s">
        <v>66</v>
      </c>
      <c r="T45" s="46" t="s">
        <v>209</v>
      </c>
      <c r="U45" s="45" t="s">
        <v>67</v>
      </c>
      <c r="V45" s="45" t="s">
        <v>68</v>
      </c>
      <c r="W45" s="47">
        <f>VLOOKUP(V45,'[2]Datos Validacion'!$K$6:$L$8,2,0)</f>
        <v>0.25</v>
      </c>
      <c r="X45" s="46" t="s">
        <v>69</v>
      </c>
      <c r="Y45" s="47">
        <f>VLOOKUP(X45,'[2]Datos Validacion'!$M$6:$N$7,2,0)</f>
        <v>0.15</v>
      </c>
      <c r="Z45" s="45" t="s">
        <v>70</v>
      </c>
      <c r="AA45" s="53" t="s">
        <v>226</v>
      </c>
      <c r="AB45" s="45" t="s">
        <v>72</v>
      </c>
      <c r="AC45" s="43" t="s">
        <v>227</v>
      </c>
      <c r="AD45" s="49">
        <f t="shared" si="2"/>
        <v>0.4</v>
      </c>
      <c r="AE45" s="50" t="str">
        <f t="shared" si="1"/>
        <v>MUY BAJA</v>
      </c>
      <c r="AF45" s="108">
        <f t="shared" si="11"/>
        <v>0.12959999999999999</v>
      </c>
      <c r="AG45" s="183"/>
      <c r="AH45" s="183"/>
      <c r="AI45" s="171"/>
      <c r="AJ45" s="178"/>
      <c r="AK45" s="237"/>
      <c r="AL45" s="213"/>
      <c r="AM45" s="168"/>
      <c r="AN45" s="164"/>
      <c r="AO45" s="168"/>
      <c r="AP45" s="168"/>
      <c r="AQ45" s="162"/>
      <c r="AR45" s="168"/>
      <c r="AS45" s="168"/>
      <c r="AT45" s="166"/>
      <c r="AU45" s="168"/>
      <c r="AV45" s="168"/>
      <c r="AW45" s="166"/>
      <c r="AX45" s="168"/>
      <c r="AY45" s="168"/>
      <c r="AZ45" s="166"/>
      <c r="BA45" s="168"/>
      <c r="BB45" s="168"/>
      <c r="BC45" s="166"/>
      <c r="BD45" s="168"/>
      <c r="BE45" s="168"/>
      <c r="BF45" s="166"/>
      <c r="BG45" s="166"/>
      <c r="BH45" s="162"/>
    </row>
    <row r="46" spans="1:60" ht="151" customHeight="1" x14ac:dyDescent="0.3">
      <c r="A46" s="175" t="s">
        <v>3</v>
      </c>
      <c r="B46" s="176"/>
      <c r="C46" s="234" t="s">
        <v>228</v>
      </c>
      <c r="D46" s="178" t="s">
        <v>229</v>
      </c>
      <c r="E46" s="178" t="s">
        <v>230</v>
      </c>
      <c r="F46" s="178" t="s">
        <v>55</v>
      </c>
      <c r="G46" s="246" t="s">
        <v>231</v>
      </c>
      <c r="H46" s="178" t="s">
        <v>232</v>
      </c>
      <c r="I46" s="246" t="s">
        <v>233</v>
      </c>
      <c r="J46" s="178" t="s">
        <v>59</v>
      </c>
      <c r="K46" s="246" t="s">
        <v>234</v>
      </c>
      <c r="L46" s="178" t="s">
        <v>61</v>
      </c>
      <c r="M46" s="189">
        <f>VLOOKUP(L46,'[2]Datos Validacion'!$C$6:$D$10,2,0)</f>
        <v>0.4</v>
      </c>
      <c r="N46" s="201" t="s">
        <v>109</v>
      </c>
      <c r="O46" s="202">
        <f>VLOOKUP(N46,'[2]Datos Validacion'!$E$6:$F$15,2,0)</f>
        <v>0.6</v>
      </c>
      <c r="P46" s="177" t="s">
        <v>110</v>
      </c>
      <c r="Q46" s="171" t="s">
        <v>115</v>
      </c>
      <c r="R46" s="116" t="s">
        <v>235</v>
      </c>
      <c r="S46" s="45" t="s">
        <v>66</v>
      </c>
      <c r="T46" s="46" t="s">
        <v>236</v>
      </c>
      <c r="U46" s="45" t="s">
        <v>67</v>
      </c>
      <c r="V46" s="45" t="s">
        <v>68</v>
      </c>
      <c r="W46" s="47">
        <f>VLOOKUP(V46,'[2]Datos Validacion'!$K$6:$L$8,2,0)</f>
        <v>0.25</v>
      </c>
      <c r="X46" s="46" t="s">
        <v>69</v>
      </c>
      <c r="Y46" s="47">
        <f>VLOOKUP(X46,'[2]Datos Validacion'!$M$6:$N$7,2,0)</f>
        <v>0.15</v>
      </c>
      <c r="Z46" s="45" t="s">
        <v>70</v>
      </c>
      <c r="AA46" s="53" t="s">
        <v>237</v>
      </c>
      <c r="AB46" s="45" t="s">
        <v>72</v>
      </c>
      <c r="AC46" s="53" t="s">
        <v>238</v>
      </c>
      <c r="AD46" s="49">
        <f t="shared" si="2"/>
        <v>0.4</v>
      </c>
      <c r="AE46" s="50" t="str">
        <f t="shared" si="1"/>
        <v>BAJA</v>
      </c>
      <c r="AF46" s="50">
        <f t="shared" si="3"/>
        <v>0.24</v>
      </c>
      <c r="AG46" s="183" t="str">
        <f t="shared" si="4"/>
        <v>MODERADO</v>
      </c>
      <c r="AH46" s="183">
        <f t="shared" si="0"/>
        <v>0.6</v>
      </c>
      <c r="AI46" s="171" t="s">
        <v>115</v>
      </c>
      <c r="AJ46" s="178" t="s">
        <v>75</v>
      </c>
      <c r="AK46" s="237"/>
      <c r="AL46" s="178"/>
      <c r="AM46" s="213"/>
      <c r="AN46" s="303"/>
      <c r="AO46" s="168"/>
      <c r="AP46" s="168"/>
      <c r="AQ46" s="168"/>
      <c r="AR46" s="168"/>
      <c r="AS46" s="168"/>
      <c r="AT46" s="168"/>
      <c r="AU46" s="168"/>
      <c r="AV46" s="168"/>
      <c r="AW46" s="168"/>
      <c r="AX46" s="168"/>
      <c r="AY46" s="168"/>
      <c r="AZ46" s="168"/>
      <c r="BA46" s="168"/>
      <c r="BB46" s="168"/>
      <c r="BC46" s="168"/>
      <c r="BD46" s="168"/>
      <c r="BE46" s="168"/>
      <c r="BF46" s="168"/>
      <c r="BG46" s="168"/>
      <c r="BH46" s="162" t="s">
        <v>598</v>
      </c>
    </row>
    <row r="47" spans="1:60" ht="151" customHeight="1" x14ac:dyDescent="0.3">
      <c r="A47" s="175"/>
      <c r="B47" s="176"/>
      <c r="C47" s="234"/>
      <c r="D47" s="178"/>
      <c r="E47" s="178"/>
      <c r="F47" s="178"/>
      <c r="G47" s="246"/>
      <c r="H47" s="178"/>
      <c r="I47" s="246"/>
      <c r="J47" s="178"/>
      <c r="K47" s="246"/>
      <c r="L47" s="178"/>
      <c r="M47" s="189"/>
      <c r="N47" s="201"/>
      <c r="O47" s="202"/>
      <c r="P47" s="177"/>
      <c r="Q47" s="171"/>
      <c r="R47" s="111" t="s">
        <v>239</v>
      </c>
      <c r="S47" s="117" t="s">
        <v>66</v>
      </c>
      <c r="T47" s="106" t="s">
        <v>240</v>
      </c>
      <c r="U47" s="117" t="s">
        <v>67</v>
      </c>
      <c r="V47" s="117" t="s">
        <v>118</v>
      </c>
      <c r="W47" s="118">
        <f>VLOOKUP(V47,'[3]Datos Validacion'!$K$6:$L$8,2,0)</f>
        <v>0.15</v>
      </c>
      <c r="X47" s="106" t="s">
        <v>69</v>
      </c>
      <c r="Y47" s="118">
        <f>VLOOKUP(X47,'[3]Datos Validacion'!$M$6:$N$7,2,0)</f>
        <v>0.15</v>
      </c>
      <c r="Z47" s="117" t="s">
        <v>70</v>
      </c>
      <c r="AA47" s="119" t="s">
        <v>241</v>
      </c>
      <c r="AB47" s="117" t="s">
        <v>72</v>
      </c>
      <c r="AC47" s="106" t="s">
        <v>242</v>
      </c>
      <c r="AD47" s="120">
        <f t="shared" si="2"/>
        <v>0.3</v>
      </c>
      <c r="AE47" s="50" t="str">
        <f t="shared" si="1"/>
        <v>MUY BAJA</v>
      </c>
      <c r="AF47" s="121">
        <f>+AF46-(AF46*AD47)</f>
        <v>0.16799999999999998</v>
      </c>
      <c r="AG47" s="183"/>
      <c r="AH47" s="183"/>
      <c r="AI47" s="171"/>
      <c r="AJ47" s="178"/>
      <c r="AK47" s="237"/>
      <c r="AL47" s="178"/>
      <c r="AM47" s="213"/>
      <c r="AN47" s="303"/>
      <c r="AO47" s="168"/>
      <c r="AP47" s="168"/>
      <c r="AQ47" s="168"/>
      <c r="AR47" s="168"/>
      <c r="AS47" s="168"/>
      <c r="AT47" s="168"/>
      <c r="AU47" s="168"/>
      <c r="AV47" s="168"/>
      <c r="AW47" s="168"/>
      <c r="AX47" s="168"/>
      <c r="AY47" s="168"/>
      <c r="AZ47" s="168"/>
      <c r="BA47" s="168"/>
      <c r="BB47" s="168"/>
      <c r="BC47" s="168"/>
      <c r="BD47" s="168"/>
      <c r="BE47" s="168"/>
      <c r="BF47" s="168"/>
      <c r="BG47" s="168"/>
      <c r="BH47" s="162"/>
    </row>
    <row r="48" spans="1:60" s="141" customFormat="1" ht="137.5" customHeight="1" x14ac:dyDescent="0.35">
      <c r="A48" s="248" t="s">
        <v>3</v>
      </c>
      <c r="B48" s="242"/>
      <c r="C48" s="243" t="s">
        <v>228</v>
      </c>
      <c r="D48" s="244" t="s">
        <v>243</v>
      </c>
      <c r="E48" s="244" t="s">
        <v>244</v>
      </c>
      <c r="F48" s="115" t="s">
        <v>77</v>
      </c>
      <c r="G48" s="111" t="s">
        <v>245</v>
      </c>
      <c r="H48" s="244" t="s">
        <v>246</v>
      </c>
      <c r="I48" s="243" t="s">
        <v>247</v>
      </c>
      <c r="J48" s="244" t="s">
        <v>59</v>
      </c>
      <c r="K48" s="243" t="s">
        <v>248</v>
      </c>
      <c r="L48" s="244" t="s">
        <v>90</v>
      </c>
      <c r="M48" s="249">
        <f>VLOOKUP(L48,'[2]Datos Validacion'!$C$6:$D$10,2,0)</f>
        <v>0.6</v>
      </c>
      <c r="N48" s="250" t="s">
        <v>109</v>
      </c>
      <c r="O48" s="251">
        <f>VLOOKUP(N48,'[2]Datos Validacion'!$E$6:$F$15,2,0)</f>
        <v>0.6</v>
      </c>
      <c r="P48" s="192" t="s">
        <v>249</v>
      </c>
      <c r="Q48" s="252" t="s">
        <v>115</v>
      </c>
      <c r="R48" s="44" t="s">
        <v>250</v>
      </c>
      <c r="S48" s="134" t="s">
        <v>66</v>
      </c>
      <c r="T48" s="53" t="s">
        <v>251</v>
      </c>
      <c r="U48" s="134" t="s">
        <v>67</v>
      </c>
      <c r="V48" s="134" t="s">
        <v>68</v>
      </c>
      <c r="W48" s="149">
        <f>VLOOKUP(V48,'[2]Datos Validacion'!$K$6:$L$8,2,0)</f>
        <v>0.25</v>
      </c>
      <c r="X48" s="53" t="s">
        <v>252</v>
      </c>
      <c r="Y48" s="149">
        <f>VLOOKUP(X48,'[2]Datos Validacion'!$M$6:$N$7,2,0)</f>
        <v>0.25</v>
      </c>
      <c r="Z48" s="134" t="s">
        <v>70</v>
      </c>
      <c r="AA48" s="53" t="s">
        <v>253</v>
      </c>
      <c r="AB48" s="134" t="s">
        <v>72</v>
      </c>
      <c r="AC48" s="53" t="s">
        <v>254</v>
      </c>
      <c r="AD48" s="150">
        <f t="shared" si="2"/>
        <v>0.5</v>
      </c>
      <c r="AE48" s="151" t="str">
        <f t="shared" si="1"/>
        <v>BAJA</v>
      </c>
      <c r="AF48" s="151">
        <f t="shared" si="3"/>
        <v>0.3</v>
      </c>
      <c r="AG48" s="253" t="str">
        <f t="shared" si="4"/>
        <v>MODERADO</v>
      </c>
      <c r="AH48" s="253">
        <f t="shared" si="0"/>
        <v>0.6</v>
      </c>
      <c r="AI48" s="252" t="s">
        <v>115</v>
      </c>
      <c r="AJ48" s="244" t="s">
        <v>75</v>
      </c>
      <c r="AK48" s="245"/>
      <c r="AL48" s="245"/>
      <c r="AM48" s="167"/>
      <c r="AN48" s="164"/>
      <c r="AO48" s="164"/>
      <c r="AP48" s="164"/>
      <c r="AQ48" s="164"/>
      <c r="AR48" s="164"/>
      <c r="AS48" s="164"/>
      <c r="AT48" s="164"/>
      <c r="AU48" s="164"/>
      <c r="AV48" s="164"/>
      <c r="AW48" s="164"/>
      <c r="AX48" s="164"/>
      <c r="AY48" s="164"/>
      <c r="AZ48" s="164"/>
      <c r="BA48" s="164"/>
      <c r="BB48" s="164"/>
      <c r="BC48" s="164"/>
      <c r="BD48" s="164"/>
      <c r="BE48" s="164"/>
      <c r="BF48" s="164"/>
      <c r="BG48" s="164"/>
      <c r="BH48" s="162" t="s">
        <v>598</v>
      </c>
    </row>
    <row r="49" spans="1:60" s="141" customFormat="1" ht="137.5" customHeight="1" x14ac:dyDescent="0.35">
      <c r="A49" s="248"/>
      <c r="B49" s="242"/>
      <c r="C49" s="243"/>
      <c r="D49" s="244"/>
      <c r="E49" s="244"/>
      <c r="F49" s="115" t="s">
        <v>77</v>
      </c>
      <c r="G49" s="53" t="s">
        <v>255</v>
      </c>
      <c r="H49" s="244"/>
      <c r="I49" s="243"/>
      <c r="J49" s="244"/>
      <c r="K49" s="243"/>
      <c r="L49" s="244"/>
      <c r="M49" s="249"/>
      <c r="N49" s="250"/>
      <c r="O49" s="251"/>
      <c r="P49" s="192"/>
      <c r="Q49" s="252"/>
      <c r="R49" s="44" t="s">
        <v>256</v>
      </c>
      <c r="S49" s="134" t="s">
        <v>66</v>
      </c>
      <c r="T49" s="53" t="s">
        <v>257</v>
      </c>
      <c r="U49" s="134" t="s">
        <v>67</v>
      </c>
      <c r="V49" s="134" t="s">
        <v>68</v>
      </c>
      <c r="W49" s="149">
        <f>VLOOKUP(V49,'[2]Datos Validacion'!$K$6:$L$8,2,0)</f>
        <v>0.25</v>
      </c>
      <c r="X49" s="53" t="s">
        <v>69</v>
      </c>
      <c r="Y49" s="149">
        <f>VLOOKUP(X49,'[2]Datos Validacion'!$M$6:$N$7,2,0)</f>
        <v>0.15</v>
      </c>
      <c r="Z49" s="134" t="s">
        <v>70</v>
      </c>
      <c r="AA49" s="53" t="s">
        <v>253</v>
      </c>
      <c r="AB49" s="134" t="s">
        <v>72</v>
      </c>
      <c r="AC49" s="53" t="s">
        <v>258</v>
      </c>
      <c r="AD49" s="150">
        <f t="shared" si="2"/>
        <v>0.4</v>
      </c>
      <c r="AE49" s="151" t="str">
        <f t="shared" si="1"/>
        <v>MUY BAJA</v>
      </c>
      <c r="AF49" s="152">
        <f>+AF48-(AF48*AD49)</f>
        <v>0.18</v>
      </c>
      <c r="AG49" s="253"/>
      <c r="AH49" s="253"/>
      <c r="AI49" s="252"/>
      <c r="AJ49" s="244"/>
      <c r="AK49" s="245"/>
      <c r="AL49" s="245"/>
      <c r="AM49" s="167"/>
      <c r="AN49" s="164"/>
      <c r="AO49" s="164"/>
      <c r="AP49" s="164"/>
      <c r="AQ49" s="164"/>
      <c r="AR49" s="164"/>
      <c r="AS49" s="164"/>
      <c r="AT49" s="164"/>
      <c r="AU49" s="164"/>
      <c r="AV49" s="164"/>
      <c r="AW49" s="164"/>
      <c r="AX49" s="164"/>
      <c r="AY49" s="164"/>
      <c r="AZ49" s="164"/>
      <c r="BA49" s="164"/>
      <c r="BB49" s="164"/>
      <c r="BC49" s="164"/>
      <c r="BD49" s="164"/>
      <c r="BE49" s="164"/>
      <c r="BF49" s="164"/>
      <c r="BG49" s="164"/>
      <c r="BH49" s="162"/>
    </row>
    <row r="50" spans="1:60" ht="216.5" customHeight="1" x14ac:dyDescent="0.3">
      <c r="A50" s="175" t="s">
        <v>3</v>
      </c>
      <c r="B50" s="176"/>
      <c r="C50" s="233" t="s">
        <v>259</v>
      </c>
      <c r="D50" s="178" t="s">
        <v>260</v>
      </c>
      <c r="E50" s="178" t="s">
        <v>261</v>
      </c>
      <c r="F50" s="41" t="s">
        <v>55</v>
      </c>
      <c r="G50" s="43" t="s">
        <v>262</v>
      </c>
      <c r="H50" s="178" t="s">
        <v>263</v>
      </c>
      <c r="I50" s="247" t="s">
        <v>264</v>
      </c>
      <c r="J50" s="178" t="s">
        <v>59</v>
      </c>
      <c r="K50" s="177" t="s">
        <v>265</v>
      </c>
      <c r="L50" s="178" t="s">
        <v>214</v>
      </c>
      <c r="M50" s="189">
        <f>VLOOKUP(L50,'[2]Datos Validacion'!$C$6:$D$10,2,0)</f>
        <v>1</v>
      </c>
      <c r="N50" s="201" t="s">
        <v>62</v>
      </c>
      <c r="O50" s="202">
        <f>VLOOKUP(N50,'[2]Datos Validacion'!$E$6:$F$15,2,0)</f>
        <v>0.8</v>
      </c>
      <c r="P50" s="177" t="s">
        <v>63</v>
      </c>
      <c r="Q50" s="171" t="s">
        <v>74</v>
      </c>
      <c r="R50" s="98" t="s">
        <v>427</v>
      </c>
      <c r="S50" s="45" t="s">
        <v>66</v>
      </c>
      <c r="T50" s="46" t="s">
        <v>431</v>
      </c>
      <c r="U50" s="45" t="s">
        <v>67</v>
      </c>
      <c r="V50" s="45" t="s">
        <v>118</v>
      </c>
      <c r="W50" s="99">
        <f>VLOOKUP(V50,'[2]Datos Validacion'!$K$6:$L$8,2,0)</f>
        <v>0.15</v>
      </c>
      <c r="X50" s="46" t="s">
        <v>252</v>
      </c>
      <c r="Y50" s="99">
        <f>VLOOKUP(X50,'[2]Datos Validacion'!$M$6:$N$7,2,0)</f>
        <v>0.25</v>
      </c>
      <c r="Z50" s="45" t="s">
        <v>70</v>
      </c>
      <c r="AA50" s="98" t="s">
        <v>433</v>
      </c>
      <c r="AB50" s="45" t="s">
        <v>72</v>
      </c>
      <c r="AC50" s="98" t="s">
        <v>436</v>
      </c>
      <c r="AD50" s="49">
        <f t="shared" si="2"/>
        <v>0.4</v>
      </c>
      <c r="AE50" s="50" t="str">
        <f t="shared" si="1"/>
        <v>MEDIA</v>
      </c>
      <c r="AF50" s="50">
        <f t="shared" si="3"/>
        <v>0.6</v>
      </c>
      <c r="AG50" s="183" t="str">
        <f t="shared" si="4"/>
        <v>MAYOR</v>
      </c>
      <c r="AH50" s="183">
        <f t="shared" si="0"/>
        <v>0.8</v>
      </c>
      <c r="AI50" s="171" t="s">
        <v>74</v>
      </c>
      <c r="AJ50" s="178" t="s">
        <v>75</v>
      </c>
      <c r="AK50" s="200" t="s">
        <v>266</v>
      </c>
      <c r="AL50" s="237"/>
      <c r="AM50" s="158">
        <v>45280</v>
      </c>
      <c r="AN50" s="158" t="s">
        <v>542</v>
      </c>
      <c r="AO50" s="158"/>
      <c r="AP50" s="158" t="s">
        <v>3</v>
      </c>
      <c r="AQ50" s="156" t="s">
        <v>538</v>
      </c>
      <c r="AR50" s="158" t="s">
        <v>3</v>
      </c>
      <c r="AS50" s="158"/>
      <c r="AT50" s="156" t="s">
        <v>543</v>
      </c>
      <c r="AU50" s="158" t="s">
        <v>3</v>
      </c>
      <c r="AV50" s="158"/>
      <c r="AW50" s="156" t="s">
        <v>547</v>
      </c>
      <c r="AX50" s="158" t="s">
        <v>3</v>
      </c>
      <c r="AY50" s="158"/>
      <c r="AZ50" s="143" t="s">
        <v>551</v>
      </c>
      <c r="BA50" s="158" t="s">
        <v>3</v>
      </c>
      <c r="BB50" s="158"/>
      <c r="BC50" s="143" t="s">
        <v>552</v>
      </c>
      <c r="BD50" s="158" t="s">
        <v>3</v>
      </c>
      <c r="BE50" s="158"/>
      <c r="BF50" s="143" t="s">
        <v>555</v>
      </c>
      <c r="BG50" s="160" t="s">
        <v>558</v>
      </c>
      <c r="BH50" s="162" t="s">
        <v>559</v>
      </c>
    </row>
    <row r="51" spans="1:60" ht="183.5" customHeight="1" x14ac:dyDescent="0.3">
      <c r="A51" s="175"/>
      <c r="B51" s="176"/>
      <c r="C51" s="233"/>
      <c r="D51" s="178"/>
      <c r="E51" s="178"/>
      <c r="F51" s="41" t="s">
        <v>55</v>
      </c>
      <c r="G51" s="43" t="s">
        <v>267</v>
      </c>
      <c r="H51" s="178"/>
      <c r="I51" s="247"/>
      <c r="J51" s="178"/>
      <c r="K51" s="177"/>
      <c r="L51" s="178"/>
      <c r="M51" s="189"/>
      <c r="N51" s="201"/>
      <c r="O51" s="202"/>
      <c r="P51" s="177"/>
      <c r="Q51" s="171"/>
      <c r="R51" s="98" t="s">
        <v>428</v>
      </c>
      <c r="S51" s="45" t="s">
        <v>66</v>
      </c>
      <c r="T51" s="98" t="s">
        <v>431</v>
      </c>
      <c r="U51" s="45" t="s">
        <v>67</v>
      </c>
      <c r="V51" s="45" t="s">
        <v>118</v>
      </c>
      <c r="W51" s="99">
        <v>0.15</v>
      </c>
      <c r="X51" s="46" t="s">
        <v>252</v>
      </c>
      <c r="Y51" s="99">
        <v>0.25</v>
      </c>
      <c r="Z51" s="45" t="s">
        <v>70</v>
      </c>
      <c r="AA51" s="98" t="s">
        <v>433</v>
      </c>
      <c r="AB51" s="45" t="s">
        <v>72</v>
      </c>
      <c r="AC51" s="98" t="s">
        <v>436</v>
      </c>
      <c r="AD51" s="49">
        <f t="shared" si="2"/>
        <v>0.4</v>
      </c>
      <c r="AE51" s="50" t="str">
        <f t="shared" si="1"/>
        <v>BAJA</v>
      </c>
      <c r="AF51" s="50">
        <f>+AF50-(AF50*AD51)</f>
        <v>0.36</v>
      </c>
      <c r="AG51" s="183"/>
      <c r="AH51" s="183"/>
      <c r="AI51" s="171"/>
      <c r="AJ51" s="178"/>
      <c r="AK51" s="200"/>
      <c r="AL51" s="237"/>
      <c r="AM51" s="158"/>
      <c r="AN51" s="158"/>
      <c r="AO51" s="158"/>
      <c r="AP51" s="158"/>
      <c r="AQ51" s="156" t="s">
        <v>539</v>
      </c>
      <c r="AR51" s="158"/>
      <c r="AS51" s="158"/>
      <c r="AT51" s="156" t="s">
        <v>544</v>
      </c>
      <c r="AU51" s="158"/>
      <c r="AV51" s="158"/>
      <c r="AW51" s="156" t="s">
        <v>548</v>
      </c>
      <c r="AX51" s="158"/>
      <c r="AY51" s="158"/>
      <c r="AZ51" s="143" t="s">
        <v>551</v>
      </c>
      <c r="BA51" s="158"/>
      <c r="BB51" s="158"/>
      <c r="BC51" s="143" t="s">
        <v>553</v>
      </c>
      <c r="BD51" s="158"/>
      <c r="BE51" s="158"/>
      <c r="BF51" s="143" t="s">
        <v>556</v>
      </c>
      <c r="BG51" s="160"/>
      <c r="BH51" s="162"/>
    </row>
    <row r="52" spans="1:60" ht="57" customHeight="1" x14ac:dyDescent="0.3">
      <c r="A52" s="175"/>
      <c r="B52" s="176"/>
      <c r="C52" s="233"/>
      <c r="D52" s="178"/>
      <c r="E52" s="178"/>
      <c r="F52" s="41" t="s">
        <v>55</v>
      </c>
      <c r="G52" s="43" t="s">
        <v>268</v>
      </c>
      <c r="H52" s="178"/>
      <c r="I52" s="247"/>
      <c r="J52" s="178"/>
      <c r="K52" s="177"/>
      <c r="L52" s="178"/>
      <c r="M52" s="189"/>
      <c r="N52" s="201"/>
      <c r="O52" s="202"/>
      <c r="P52" s="177"/>
      <c r="Q52" s="171"/>
      <c r="R52" s="241" t="s">
        <v>429</v>
      </c>
      <c r="S52" s="176" t="s">
        <v>66</v>
      </c>
      <c r="T52" s="177" t="s">
        <v>432</v>
      </c>
      <c r="U52" s="176" t="s">
        <v>67</v>
      </c>
      <c r="V52" s="176" t="s">
        <v>68</v>
      </c>
      <c r="W52" s="189">
        <f>VLOOKUP(V52,'[2]Datos Validacion'!$K$6:$L$8,2,0)</f>
        <v>0.25</v>
      </c>
      <c r="X52" s="190" t="s">
        <v>252</v>
      </c>
      <c r="Y52" s="189">
        <f>VLOOKUP(X52,'[2]Datos Validacion'!$M$6:$N$7,2,0)</f>
        <v>0.25</v>
      </c>
      <c r="Z52" s="176" t="s">
        <v>70</v>
      </c>
      <c r="AA52" s="241" t="s">
        <v>434</v>
      </c>
      <c r="AB52" s="176" t="s">
        <v>72</v>
      </c>
      <c r="AC52" s="241" t="s">
        <v>437</v>
      </c>
      <c r="AD52" s="227">
        <f t="shared" ref="AD52:AD77" si="12">+W52+Y52</f>
        <v>0.5</v>
      </c>
      <c r="AE52" s="183" t="str">
        <f t="shared" ref="AE52:AE77" si="13">IF(AF52&lt;=20%,"MUY BAJA",IF(AF52&lt;=40%,"BAJA",IF(AF52&lt;=60%,"MEDIA",IF(AF52&lt;=80%,"ALTA","MUY ALTA"))))</f>
        <v>MUY BAJA</v>
      </c>
      <c r="AF52" s="183">
        <f>+AF51-(AF51*AD52)</f>
        <v>0.18</v>
      </c>
      <c r="AG52" s="183"/>
      <c r="AH52" s="183"/>
      <c r="AI52" s="171"/>
      <c r="AJ52" s="178"/>
      <c r="AK52" s="200"/>
      <c r="AL52" s="237"/>
      <c r="AM52" s="158"/>
      <c r="AN52" s="158"/>
      <c r="AO52" s="158"/>
      <c r="AP52" s="158"/>
      <c r="AQ52" s="170" t="s">
        <v>540</v>
      </c>
      <c r="AR52" s="158"/>
      <c r="AS52" s="158"/>
      <c r="AT52" s="170" t="s">
        <v>545</v>
      </c>
      <c r="AU52" s="158"/>
      <c r="AV52" s="158"/>
      <c r="AW52" s="172" t="s">
        <v>549</v>
      </c>
      <c r="AX52" s="158"/>
      <c r="AY52" s="158"/>
      <c r="AZ52" s="159" t="s">
        <v>551</v>
      </c>
      <c r="BA52" s="158"/>
      <c r="BB52" s="158"/>
      <c r="BC52" s="159" t="s">
        <v>552</v>
      </c>
      <c r="BD52" s="158"/>
      <c r="BE52" s="158"/>
      <c r="BF52" s="159" t="s">
        <v>557</v>
      </c>
      <c r="BG52" s="160"/>
      <c r="BH52" s="162"/>
    </row>
    <row r="53" spans="1:60" ht="57" customHeight="1" x14ac:dyDescent="0.3">
      <c r="A53" s="175"/>
      <c r="B53" s="176"/>
      <c r="C53" s="233"/>
      <c r="D53" s="178"/>
      <c r="E53" s="178"/>
      <c r="F53" s="41" t="s">
        <v>55</v>
      </c>
      <c r="G53" s="43" t="s">
        <v>269</v>
      </c>
      <c r="H53" s="178"/>
      <c r="I53" s="247"/>
      <c r="J53" s="178"/>
      <c r="K53" s="177"/>
      <c r="L53" s="178"/>
      <c r="M53" s="189"/>
      <c r="N53" s="201"/>
      <c r="O53" s="202"/>
      <c r="P53" s="177"/>
      <c r="Q53" s="171"/>
      <c r="R53" s="241"/>
      <c r="S53" s="176"/>
      <c r="T53" s="177"/>
      <c r="U53" s="176"/>
      <c r="V53" s="176"/>
      <c r="W53" s="189"/>
      <c r="X53" s="190"/>
      <c r="Y53" s="189"/>
      <c r="Z53" s="176"/>
      <c r="AA53" s="241"/>
      <c r="AB53" s="176"/>
      <c r="AC53" s="241"/>
      <c r="AD53" s="227"/>
      <c r="AE53" s="183"/>
      <c r="AF53" s="183"/>
      <c r="AG53" s="183"/>
      <c r="AH53" s="183"/>
      <c r="AI53" s="171"/>
      <c r="AJ53" s="178"/>
      <c r="AK53" s="200"/>
      <c r="AL53" s="237"/>
      <c r="AM53" s="158"/>
      <c r="AN53" s="158"/>
      <c r="AO53" s="158"/>
      <c r="AP53" s="158"/>
      <c r="AQ53" s="170"/>
      <c r="AR53" s="158"/>
      <c r="AS53" s="158"/>
      <c r="AT53" s="170"/>
      <c r="AU53" s="158"/>
      <c r="AV53" s="158"/>
      <c r="AW53" s="172"/>
      <c r="AX53" s="158"/>
      <c r="AY53" s="158"/>
      <c r="AZ53" s="159"/>
      <c r="BA53" s="158"/>
      <c r="BB53" s="158"/>
      <c r="BC53" s="159"/>
      <c r="BD53" s="158"/>
      <c r="BE53" s="158"/>
      <c r="BF53" s="159"/>
      <c r="BG53" s="160"/>
      <c r="BH53" s="162"/>
    </row>
    <row r="54" spans="1:60" ht="57" customHeight="1" x14ac:dyDescent="0.3">
      <c r="A54" s="175"/>
      <c r="B54" s="176"/>
      <c r="C54" s="233"/>
      <c r="D54" s="178"/>
      <c r="E54" s="178"/>
      <c r="F54" s="41" t="s">
        <v>55</v>
      </c>
      <c r="G54" s="43" t="s">
        <v>270</v>
      </c>
      <c r="H54" s="178"/>
      <c r="I54" s="247"/>
      <c r="J54" s="178"/>
      <c r="K54" s="177"/>
      <c r="L54" s="178"/>
      <c r="M54" s="189"/>
      <c r="N54" s="201"/>
      <c r="O54" s="202"/>
      <c r="P54" s="177"/>
      <c r="Q54" s="171"/>
      <c r="R54" s="241"/>
      <c r="S54" s="176"/>
      <c r="T54" s="177"/>
      <c r="U54" s="176"/>
      <c r="V54" s="176"/>
      <c r="W54" s="189"/>
      <c r="X54" s="190"/>
      <c r="Y54" s="189"/>
      <c r="Z54" s="176"/>
      <c r="AA54" s="241"/>
      <c r="AB54" s="176"/>
      <c r="AC54" s="241"/>
      <c r="AD54" s="227"/>
      <c r="AE54" s="183"/>
      <c r="AF54" s="183"/>
      <c r="AG54" s="183"/>
      <c r="AH54" s="183"/>
      <c r="AI54" s="171"/>
      <c r="AJ54" s="178"/>
      <c r="AK54" s="200"/>
      <c r="AL54" s="237"/>
      <c r="AM54" s="158"/>
      <c r="AN54" s="158"/>
      <c r="AO54" s="158"/>
      <c r="AP54" s="158"/>
      <c r="AQ54" s="170"/>
      <c r="AR54" s="158"/>
      <c r="AS54" s="158"/>
      <c r="AT54" s="170"/>
      <c r="AU54" s="158"/>
      <c r="AV54" s="158"/>
      <c r="AW54" s="172"/>
      <c r="AX54" s="158"/>
      <c r="AY54" s="158"/>
      <c r="AZ54" s="159"/>
      <c r="BA54" s="158"/>
      <c r="BB54" s="158"/>
      <c r="BC54" s="159"/>
      <c r="BD54" s="158"/>
      <c r="BE54" s="158"/>
      <c r="BF54" s="159"/>
      <c r="BG54" s="160"/>
      <c r="BH54" s="162"/>
    </row>
    <row r="55" spans="1:60" ht="125" customHeight="1" x14ac:dyDescent="0.3">
      <c r="A55" s="175"/>
      <c r="B55" s="176"/>
      <c r="C55" s="233"/>
      <c r="D55" s="178"/>
      <c r="E55" s="178"/>
      <c r="F55" s="41" t="s">
        <v>55</v>
      </c>
      <c r="G55" s="43" t="s">
        <v>271</v>
      </c>
      <c r="H55" s="178"/>
      <c r="I55" s="247"/>
      <c r="J55" s="178"/>
      <c r="K55" s="177"/>
      <c r="L55" s="178"/>
      <c r="M55" s="189"/>
      <c r="N55" s="201"/>
      <c r="O55" s="202"/>
      <c r="P55" s="177"/>
      <c r="Q55" s="171"/>
      <c r="R55" s="51" t="s">
        <v>430</v>
      </c>
      <c r="S55" s="45" t="s">
        <v>66</v>
      </c>
      <c r="T55" s="100" t="s">
        <v>432</v>
      </c>
      <c r="U55" s="45" t="s">
        <v>67</v>
      </c>
      <c r="V55" s="45" t="s">
        <v>68</v>
      </c>
      <c r="W55" s="47">
        <f>VLOOKUP(V55,'[2]Datos Validacion'!$K$6:$L$8,2,0)</f>
        <v>0.25</v>
      </c>
      <c r="X55" s="46" t="s">
        <v>252</v>
      </c>
      <c r="Y55" s="47">
        <f>VLOOKUP(X55,'[2]Datos Validacion'!$M$6:$N$7,2,0)</f>
        <v>0.25</v>
      </c>
      <c r="Z55" s="45" t="s">
        <v>70</v>
      </c>
      <c r="AA55" s="52" t="s">
        <v>435</v>
      </c>
      <c r="AB55" s="45" t="s">
        <v>72</v>
      </c>
      <c r="AC55" s="122" t="s">
        <v>438</v>
      </c>
      <c r="AD55" s="49">
        <f t="shared" si="12"/>
        <v>0.5</v>
      </c>
      <c r="AE55" s="50" t="str">
        <f t="shared" si="13"/>
        <v>MUY BAJA</v>
      </c>
      <c r="AF55" s="121">
        <f>AF52-(AF52*AD55)</f>
        <v>0.09</v>
      </c>
      <c r="AG55" s="183"/>
      <c r="AH55" s="183"/>
      <c r="AI55" s="171"/>
      <c r="AJ55" s="178"/>
      <c r="AK55" s="200"/>
      <c r="AL55" s="237"/>
      <c r="AM55" s="158"/>
      <c r="AN55" s="158"/>
      <c r="AO55" s="158"/>
      <c r="AP55" s="158"/>
      <c r="AQ55" s="156" t="s">
        <v>541</v>
      </c>
      <c r="AR55" s="158"/>
      <c r="AS55" s="158"/>
      <c r="AT55" s="156" t="s">
        <v>546</v>
      </c>
      <c r="AU55" s="158"/>
      <c r="AV55" s="158"/>
      <c r="AW55" s="156" t="s">
        <v>550</v>
      </c>
      <c r="AX55" s="158"/>
      <c r="AY55" s="158"/>
      <c r="AZ55" s="159"/>
      <c r="BA55" s="158"/>
      <c r="BB55" s="158"/>
      <c r="BC55" s="143" t="s">
        <v>554</v>
      </c>
      <c r="BD55" s="158"/>
      <c r="BE55" s="158"/>
      <c r="BF55" s="159"/>
      <c r="BG55" s="160"/>
      <c r="BH55" s="162"/>
    </row>
    <row r="56" spans="1:60" ht="86" customHeight="1" x14ac:dyDescent="0.3">
      <c r="A56" s="175" t="s">
        <v>3</v>
      </c>
      <c r="B56" s="255"/>
      <c r="C56" s="256" t="s">
        <v>272</v>
      </c>
      <c r="D56" s="247" t="s">
        <v>273</v>
      </c>
      <c r="E56" s="247" t="s">
        <v>274</v>
      </c>
      <c r="F56" s="178" t="s">
        <v>55</v>
      </c>
      <c r="G56" s="190" t="s">
        <v>275</v>
      </c>
      <c r="H56" s="247" t="s">
        <v>276</v>
      </c>
      <c r="I56" s="178" t="s">
        <v>277</v>
      </c>
      <c r="J56" s="178" t="s">
        <v>59</v>
      </c>
      <c r="K56" s="247" t="s">
        <v>278</v>
      </c>
      <c r="L56" s="178" t="s">
        <v>90</v>
      </c>
      <c r="M56" s="189">
        <f>VLOOKUP(L56,'[2]Datos Validacion'!$C$6:$D$10,2,0)</f>
        <v>0.6</v>
      </c>
      <c r="N56" s="201" t="s">
        <v>279</v>
      </c>
      <c r="O56" s="202">
        <f>VLOOKUP(N56,'[2]Datos Validacion'!$E$6:$F$15,2,0)</f>
        <v>1</v>
      </c>
      <c r="P56" s="177" t="s">
        <v>280</v>
      </c>
      <c r="Q56" s="171" t="s">
        <v>281</v>
      </c>
      <c r="R56" s="178" t="s">
        <v>282</v>
      </c>
      <c r="S56" s="178" t="s">
        <v>66</v>
      </c>
      <c r="T56" s="178" t="s">
        <v>283</v>
      </c>
      <c r="U56" s="178" t="s">
        <v>67</v>
      </c>
      <c r="V56" s="178" t="s">
        <v>68</v>
      </c>
      <c r="W56" s="178">
        <f>VLOOKUP(V56,'[2]Datos Validacion'!$K$6:$L$8,2,0)</f>
        <v>0.25</v>
      </c>
      <c r="X56" s="178" t="s">
        <v>69</v>
      </c>
      <c r="Y56" s="178">
        <f>VLOOKUP(X56,'[2]Datos Validacion'!$M$6:$N$7,2,0)</f>
        <v>0.15</v>
      </c>
      <c r="Z56" s="178" t="s">
        <v>70</v>
      </c>
      <c r="AA56" s="178" t="s">
        <v>284</v>
      </c>
      <c r="AB56" s="178" t="s">
        <v>72</v>
      </c>
      <c r="AC56" s="178" t="s">
        <v>285</v>
      </c>
      <c r="AD56" s="227">
        <f t="shared" si="12"/>
        <v>0.4</v>
      </c>
      <c r="AE56" s="183" t="str">
        <f t="shared" si="13"/>
        <v>BAJA</v>
      </c>
      <c r="AF56" s="183">
        <f t="shared" ref="AF56:AF60" si="14">IF(OR(V56="prevenir",V56="detectar"),(M56-(M56*AD56)), M56)</f>
        <v>0.36</v>
      </c>
      <c r="AG56" s="183" t="str">
        <f t="shared" ref="AG56:AG60" si="15">IF(AH56&lt;=20%,"LEVE",IF(AH56&lt;=40%,"MENOR",IF(AH56&lt;=60%,"MODERADO",IF(AH56&lt;=80%,"MAYOR","CATASTROFICO"))))</f>
        <v>CATASTROFICO</v>
      </c>
      <c r="AH56" s="183">
        <f t="shared" ref="AH56:AH60" si="16">IF(V56="corregir",(O56-(O56*AD56)), O56)</f>
        <v>1</v>
      </c>
      <c r="AI56" s="171" t="s">
        <v>281</v>
      </c>
      <c r="AJ56" s="178" t="s">
        <v>75</v>
      </c>
      <c r="AK56" s="200" t="s">
        <v>286</v>
      </c>
      <c r="AL56" s="178"/>
      <c r="AM56" s="269">
        <v>45279</v>
      </c>
      <c r="AN56" s="164" t="s">
        <v>560</v>
      </c>
      <c r="AO56" s="168"/>
      <c r="AP56" s="168" t="s">
        <v>3</v>
      </c>
      <c r="AQ56" s="164" t="s">
        <v>561</v>
      </c>
      <c r="AR56" s="168" t="s">
        <v>3</v>
      </c>
      <c r="AS56" s="168"/>
      <c r="AT56" s="164" t="s">
        <v>562</v>
      </c>
      <c r="AU56" s="168" t="s">
        <v>3</v>
      </c>
      <c r="AV56" s="168"/>
      <c r="AW56" s="164" t="s">
        <v>563</v>
      </c>
      <c r="AX56" s="168"/>
      <c r="AY56" s="168" t="s">
        <v>3</v>
      </c>
      <c r="AZ56" s="164" t="s">
        <v>564</v>
      </c>
      <c r="BA56" s="168"/>
      <c r="BB56" s="168"/>
      <c r="BC56" s="168" t="s">
        <v>565</v>
      </c>
      <c r="BD56" s="168"/>
      <c r="BE56" s="168" t="s">
        <v>3</v>
      </c>
      <c r="BF56" s="164" t="s">
        <v>566</v>
      </c>
      <c r="BG56" s="168" t="s">
        <v>565</v>
      </c>
      <c r="BH56" s="162" t="s">
        <v>576</v>
      </c>
    </row>
    <row r="57" spans="1:60" ht="86" customHeight="1" x14ac:dyDescent="0.3">
      <c r="A57" s="175"/>
      <c r="B57" s="255"/>
      <c r="C57" s="256"/>
      <c r="D57" s="247"/>
      <c r="E57" s="247"/>
      <c r="F57" s="178"/>
      <c r="G57" s="190"/>
      <c r="H57" s="247"/>
      <c r="I57" s="178"/>
      <c r="J57" s="178"/>
      <c r="K57" s="247"/>
      <c r="L57" s="178"/>
      <c r="M57" s="189"/>
      <c r="N57" s="201"/>
      <c r="O57" s="202"/>
      <c r="P57" s="177"/>
      <c r="Q57" s="171"/>
      <c r="R57" s="178"/>
      <c r="S57" s="178"/>
      <c r="T57" s="178"/>
      <c r="U57" s="178"/>
      <c r="V57" s="178"/>
      <c r="W57" s="178"/>
      <c r="X57" s="178"/>
      <c r="Y57" s="178"/>
      <c r="Z57" s="178"/>
      <c r="AA57" s="178"/>
      <c r="AB57" s="178"/>
      <c r="AC57" s="178"/>
      <c r="AD57" s="227"/>
      <c r="AE57" s="183"/>
      <c r="AF57" s="183"/>
      <c r="AG57" s="183"/>
      <c r="AH57" s="183"/>
      <c r="AI57" s="171"/>
      <c r="AJ57" s="178"/>
      <c r="AK57" s="200"/>
      <c r="AL57" s="178"/>
      <c r="AM57" s="269"/>
      <c r="AN57" s="164"/>
      <c r="AO57" s="168"/>
      <c r="AP57" s="168"/>
      <c r="AQ57" s="164"/>
      <c r="AR57" s="168"/>
      <c r="AS57" s="168"/>
      <c r="AT57" s="164"/>
      <c r="AU57" s="168"/>
      <c r="AV57" s="168"/>
      <c r="AW57" s="164"/>
      <c r="AX57" s="168"/>
      <c r="AY57" s="168"/>
      <c r="AZ57" s="164"/>
      <c r="BA57" s="168"/>
      <c r="BB57" s="168"/>
      <c r="BC57" s="168"/>
      <c r="BD57" s="168"/>
      <c r="BE57" s="168"/>
      <c r="BF57" s="164"/>
      <c r="BG57" s="168"/>
      <c r="BH57" s="162"/>
    </row>
    <row r="58" spans="1:60" ht="115.5" customHeight="1" x14ac:dyDescent="0.3">
      <c r="A58" s="175" t="s">
        <v>3</v>
      </c>
      <c r="B58" s="255"/>
      <c r="C58" s="256" t="s">
        <v>272</v>
      </c>
      <c r="D58" s="247" t="s">
        <v>273</v>
      </c>
      <c r="E58" s="247" t="s">
        <v>274</v>
      </c>
      <c r="F58" s="178" t="s">
        <v>77</v>
      </c>
      <c r="G58" s="190" t="s">
        <v>287</v>
      </c>
      <c r="H58" s="247" t="s">
        <v>288</v>
      </c>
      <c r="I58" s="178" t="s">
        <v>289</v>
      </c>
      <c r="J58" s="178" t="s">
        <v>59</v>
      </c>
      <c r="K58" s="247" t="s">
        <v>290</v>
      </c>
      <c r="L58" s="178" t="s">
        <v>90</v>
      </c>
      <c r="M58" s="189">
        <f>VLOOKUP(L58,'[2]Datos Validacion'!$C$6:$D$10,2,0)</f>
        <v>0.6</v>
      </c>
      <c r="N58" s="201" t="s">
        <v>279</v>
      </c>
      <c r="O58" s="202">
        <f>VLOOKUP(N58,'[2]Datos Validacion'!$E$6:$F$15,2,0)</f>
        <v>1</v>
      </c>
      <c r="P58" s="164" t="s">
        <v>291</v>
      </c>
      <c r="Q58" s="171" t="s">
        <v>281</v>
      </c>
      <c r="R58" s="178" t="s">
        <v>292</v>
      </c>
      <c r="S58" s="178" t="s">
        <v>66</v>
      </c>
      <c r="T58" s="178" t="s">
        <v>293</v>
      </c>
      <c r="U58" s="178" t="s">
        <v>67</v>
      </c>
      <c r="V58" s="178" t="s">
        <v>68</v>
      </c>
      <c r="W58" s="178">
        <f>VLOOKUP(V58,'[2]Datos Validacion'!$K$6:$L$8,2,0)</f>
        <v>0.25</v>
      </c>
      <c r="X58" s="178" t="s">
        <v>69</v>
      </c>
      <c r="Y58" s="178">
        <f>VLOOKUP(X58,'[2]Datos Validacion'!$M$6:$N$7,2,0)</f>
        <v>0.15</v>
      </c>
      <c r="Z58" s="178" t="s">
        <v>70</v>
      </c>
      <c r="AA58" s="178" t="s">
        <v>294</v>
      </c>
      <c r="AB58" s="178" t="s">
        <v>72</v>
      </c>
      <c r="AC58" s="178" t="s">
        <v>295</v>
      </c>
      <c r="AD58" s="178">
        <f t="shared" si="12"/>
        <v>0.4</v>
      </c>
      <c r="AE58" s="183" t="str">
        <f>IF(AF58&lt;=20%,"MUY BAJA",IF(AF58&lt;=40%,"BAJA",IF(AF58&lt;=60%,"MEDIA",IF(AF58&lt;=80%,"ALTA","MUY ALTA"))))</f>
        <v>BAJA</v>
      </c>
      <c r="AF58" s="183">
        <f t="shared" si="14"/>
        <v>0.36</v>
      </c>
      <c r="AG58" s="183" t="str">
        <f t="shared" si="15"/>
        <v>CATASTROFICO</v>
      </c>
      <c r="AH58" s="183">
        <f t="shared" si="16"/>
        <v>1</v>
      </c>
      <c r="AI58" s="171" t="s">
        <v>281</v>
      </c>
      <c r="AJ58" s="254" t="s">
        <v>75</v>
      </c>
      <c r="AK58" s="200" t="s">
        <v>286</v>
      </c>
      <c r="AL58" s="254"/>
      <c r="AM58" s="269">
        <v>45279</v>
      </c>
      <c r="AN58" s="164" t="s">
        <v>567</v>
      </c>
      <c r="AO58" s="168"/>
      <c r="AP58" s="168" t="s">
        <v>3</v>
      </c>
      <c r="AQ58" s="164" t="s">
        <v>568</v>
      </c>
      <c r="AR58" s="168" t="s">
        <v>3</v>
      </c>
      <c r="AS58" s="168"/>
      <c r="AT58" s="164" t="s">
        <v>569</v>
      </c>
      <c r="AU58" s="168" t="s">
        <v>3</v>
      </c>
      <c r="AV58" s="168"/>
      <c r="AW58" s="164" t="s">
        <v>570</v>
      </c>
      <c r="AX58" s="168"/>
      <c r="AY58" s="168" t="s">
        <v>3</v>
      </c>
      <c r="AZ58" s="164" t="s">
        <v>571</v>
      </c>
      <c r="BA58" s="168"/>
      <c r="BB58" s="168"/>
      <c r="BC58" s="168" t="s">
        <v>565</v>
      </c>
      <c r="BD58" s="168"/>
      <c r="BE58" s="168" t="s">
        <v>3</v>
      </c>
      <c r="BF58" s="164" t="s">
        <v>566</v>
      </c>
      <c r="BG58" s="168" t="s">
        <v>565</v>
      </c>
      <c r="BH58" s="162" t="s">
        <v>576</v>
      </c>
    </row>
    <row r="59" spans="1:60" ht="42" customHeight="1" x14ac:dyDescent="0.3">
      <c r="A59" s="175"/>
      <c r="B59" s="255"/>
      <c r="C59" s="256"/>
      <c r="D59" s="247"/>
      <c r="E59" s="247"/>
      <c r="F59" s="178"/>
      <c r="G59" s="190"/>
      <c r="H59" s="247"/>
      <c r="I59" s="178"/>
      <c r="J59" s="178"/>
      <c r="K59" s="247"/>
      <c r="L59" s="178"/>
      <c r="M59" s="189"/>
      <c r="N59" s="201"/>
      <c r="O59" s="202"/>
      <c r="P59" s="164"/>
      <c r="Q59" s="171"/>
      <c r="R59" s="178"/>
      <c r="S59" s="178"/>
      <c r="T59" s="178"/>
      <c r="U59" s="178"/>
      <c r="V59" s="178"/>
      <c r="W59" s="178"/>
      <c r="X59" s="178"/>
      <c r="Y59" s="178"/>
      <c r="Z59" s="178"/>
      <c r="AA59" s="178"/>
      <c r="AB59" s="178"/>
      <c r="AC59" s="178"/>
      <c r="AD59" s="178"/>
      <c r="AE59" s="183"/>
      <c r="AF59" s="183"/>
      <c r="AG59" s="183"/>
      <c r="AH59" s="183"/>
      <c r="AI59" s="171"/>
      <c r="AJ59" s="254"/>
      <c r="AK59" s="200"/>
      <c r="AL59" s="254"/>
      <c r="AM59" s="269"/>
      <c r="AN59" s="164"/>
      <c r="AO59" s="168"/>
      <c r="AP59" s="168"/>
      <c r="AQ59" s="164"/>
      <c r="AR59" s="168"/>
      <c r="AS59" s="168"/>
      <c r="AT59" s="164"/>
      <c r="AU59" s="168"/>
      <c r="AV59" s="168"/>
      <c r="AW59" s="164"/>
      <c r="AX59" s="168"/>
      <c r="AY59" s="168"/>
      <c r="AZ59" s="164"/>
      <c r="BA59" s="168"/>
      <c r="BB59" s="168"/>
      <c r="BC59" s="168"/>
      <c r="BD59" s="168"/>
      <c r="BE59" s="168"/>
      <c r="BF59" s="164"/>
      <c r="BG59" s="168"/>
      <c r="BH59" s="162"/>
    </row>
    <row r="60" spans="1:60" ht="121.5" customHeight="1" x14ac:dyDescent="0.3">
      <c r="A60" s="175" t="s">
        <v>3</v>
      </c>
      <c r="B60" s="255"/>
      <c r="C60" s="257" t="s">
        <v>272</v>
      </c>
      <c r="D60" s="178" t="s">
        <v>273</v>
      </c>
      <c r="E60" s="178" t="s">
        <v>274</v>
      </c>
      <c r="F60" s="178" t="s">
        <v>77</v>
      </c>
      <c r="G60" s="177" t="s">
        <v>296</v>
      </c>
      <c r="H60" s="178" t="s">
        <v>297</v>
      </c>
      <c r="I60" s="178" t="s">
        <v>298</v>
      </c>
      <c r="J60" s="178" t="s">
        <v>59</v>
      </c>
      <c r="K60" s="178" t="s">
        <v>299</v>
      </c>
      <c r="L60" s="178" t="s">
        <v>61</v>
      </c>
      <c r="M60" s="189">
        <f>VLOOKUP(L60,'[2]Datos Validacion'!$C$6:$D$10,2,0)</f>
        <v>0.4</v>
      </c>
      <c r="N60" s="201" t="s">
        <v>279</v>
      </c>
      <c r="O60" s="202">
        <f>VLOOKUP(N60,'[2]Datos Validacion'!$E$6:$F$15,2,0)</f>
        <v>1</v>
      </c>
      <c r="P60" s="164" t="s">
        <v>280</v>
      </c>
      <c r="Q60" s="171" t="s">
        <v>281</v>
      </c>
      <c r="R60" s="178" t="s">
        <v>300</v>
      </c>
      <c r="S60" s="176" t="s">
        <v>66</v>
      </c>
      <c r="T60" s="190" t="s">
        <v>301</v>
      </c>
      <c r="U60" s="176" t="s">
        <v>67</v>
      </c>
      <c r="V60" s="176" t="s">
        <v>68</v>
      </c>
      <c r="W60" s="189">
        <f>VLOOKUP(V60,'[2]Datos Validacion'!$K$6:$L$8,2,0)</f>
        <v>0.25</v>
      </c>
      <c r="X60" s="190" t="s">
        <v>69</v>
      </c>
      <c r="Y60" s="189">
        <f>VLOOKUP(X60,'[2]Datos Validacion'!$M$6:$N$7,2,0)</f>
        <v>0.15</v>
      </c>
      <c r="Z60" s="176" t="s">
        <v>70</v>
      </c>
      <c r="AA60" s="238" t="s">
        <v>302</v>
      </c>
      <c r="AB60" s="176" t="s">
        <v>72</v>
      </c>
      <c r="AC60" s="190" t="s">
        <v>303</v>
      </c>
      <c r="AD60" s="227">
        <f t="shared" si="12"/>
        <v>0.4</v>
      </c>
      <c r="AE60" s="183" t="str">
        <f t="shared" si="13"/>
        <v>BAJA</v>
      </c>
      <c r="AF60" s="183">
        <f t="shared" si="14"/>
        <v>0.24</v>
      </c>
      <c r="AG60" s="183" t="str">
        <f t="shared" si="15"/>
        <v>CATASTROFICO</v>
      </c>
      <c r="AH60" s="183">
        <f t="shared" si="16"/>
        <v>1</v>
      </c>
      <c r="AI60" s="171" t="s">
        <v>281</v>
      </c>
      <c r="AJ60" s="178" t="s">
        <v>75</v>
      </c>
      <c r="AK60" s="200" t="s">
        <v>286</v>
      </c>
      <c r="AL60" s="178"/>
      <c r="AM60" s="269">
        <v>45279</v>
      </c>
      <c r="AN60" s="164" t="s">
        <v>560</v>
      </c>
      <c r="AO60" s="168"/>
      <c r="AP60" s="168" t="s">
        <v>3</v>
      </c>
      <c r="AQ60" s="164" t="s">
        <v>572</v>
      </c>
      <c r="AR60" s="168" t="s">
        <v>3</v>
      </c>
      <c r="AS60" s="168"/>
      <c r="AT60" s="164" t="s">
        <v>573</v>
      </c>
      <c r="AU60" s="168" t="s">
        <v>3</v>
      </c>
      <c r="AV60" s="168"/>
      <c r="AW60" s="164" t="s">
        <v>574</v>
      </c>
      <c r="AX60" s="168"/>
      <c r="AY60" s="168" t="s">
        <v>3</v>
      </c>
      <c r="AZ60" s="164" t="s">
        <v>575</v>
      </c>
      <c r="BA60" s="168"/>
      <c r="BB60" s="168"/>
      <c r="BC60" s="168" t="s">
        <v>565</v>
      </c>
      <c r="BD60" s="168"/>
      <c r="BE60" s="168" t="s">
        <v>3</v>
      </c>
      <c r="BF60" s="164" t="s">
        <v>566</v>
      </c>
      <c r="BG60" s="168" t="s">
        <v>565</v>
      </c>
      <c r="BH60" s="162" t="s">
        <v>576</v>
      </c>
    </row>
    <row r="61" spans="1:60" ht="48.75" customHeight="1" x14ac:dyDescent="0.3">
      <c r="A61" s="175"/>
      <c r="B61" s="255"/>
      <c r="C61" s="257"/>
      <c r="D61" s="178"/>
      <c r="E61" s="178"/>
      <c r="F61" s="178"/>
      <c r="G61" s="177"/>
      <c r="H61" s="178"/>
      <c r="I61" s="178"/>
      <c r="J61" s="178"/>
      <c r="K61" s="178"/>
      <c r="L61" s="178"/>
      <c r="M61" s="189"/>
      <c r="N61" s="201"/>
      <c r="O61" s="202"/>
      <c r="P61" s="164"/>
      <c r="Q61" s="171"/>
      <c r="R61" s="178"/>
      <c r="S61" s="176"/>
      <c r="T61" s="190"/>
      <c r="U61" s="176"/>
      <c r="V61" s="176"/>
      <c r="W61" s="189"/>
      <c r="X61" s="190"/>
      <c r="Y61" s="189"/>
      <c r="Z61" s="176"/>
      <c r="AA61" s="238"/>
      <c r="AB61" s="176"/>
      <c r="AC61" s="190"/>
      <c r="AD61" s="227"/>
      <c r="AE61" s="183"/>
      <c r="AF61" s="183"/>
      <c r="AG61" s="183"/>
      <c r="AH61" s="183"/>
      <c r="AI61" s="171"/>
      <c r="AJ61" s="178"/>
      <c r="AK61" s="200"/>
      <c r="AL61" s="178"/>
      <c r="AM61" s="269"/>
      <c r="AN61" s="164"/>
      <c r="AO61" s="168"/>
      <c r="AP61" s="168"/>
      <c r="AQ61" s="164"/>
      <c r="AR61" s="168"/>
      <c r="AS61" s="168"/>
      <c r="AT61" s="164"/>
      <c r="AU61" s="168"/>
      <c r="AV61" s="168"/>
      <c r="AW61" s="164"/>
      <c r="AX61" s="168"/>
      <c r="AY61" s="168"/>
      <c r="AZ61" s="164"/>
      <c r="BA61" s="168"/>
      <c r="BB61" s="168"/>
      <c r="BC61" s="168"/>
      <c r="BD61" s="168"/>
      <c r="BE61" s="168"/>
      <c r="BF61" s="164"/>
      <c r="BG61" s="168"/>
      <c r="BH61" s="162"/>
    </row>
    <row r="62" spans="1:60" ht="135.75" customHeight="1" x14ac:dyDescent="0.3">
      <c r="A62" s="175" t="s">
        <v>3</v>
      </c>
      <c r="B62" s="176"/>
      <c r="C62" s="233" t="s">
        <v>304</v>
      </c>
      <c r="D62" s="178" t="s">
        <v>305</v>
      </c>
      <c r="E62" s="178" t="s">
        <v>306</v>
      </c>
      <c r="F62" s="41" t="s">
        <v>120</v>
      </c>
      <c r="G62" s="43" t="s">
        <v>307</v>
      </c>
      <c r="H62" s="178" t="s">
        <v>308</v>
      </c>
      <c r="I62" s="178" t="s">
        <v>309</v>
      </c>
      <c r="J62" s="178" t="s">
        <v>106</v>
      </c>
      <c r="K62" s="178" t="s">
        <v>310</v>
      </c>
      <c r="L62" s="178" t="s">
        <v>90</v>
      </c>
      <c r="M62" s="189">
        <f>VLOOKUP(L62,'[2]Datos Validacion'!$C$6:$D$10,2,0)</f>
        <v>0.6</v>
      </c>
      <c r="N62" s="201" t="s">
        <v>109</v>
      </c>
      <c r="O62" s="202">
        <f>VLOOKUP(N62,'[2]Datos Validacion'!$E$6:$F$15,2,0)</f>
        <v>0.6</v>
      </c>
      <c r="P62" s="177" t="s">
        <v>110</v>
      </c>
      <c r="Q62" s="171" t="s">
        <v>115</v>
      </c>
      <c r="R62" s="54" t="s">
        <v>311</v>
      </c>
      <c r="S62" s="45" t="s">
        <v>66</v>
      </c>
      <c r="T62" s="46" t="s">
        <v>312</v>
      </c>
      <c r="U62" s="45" t="s">
        <v>67</v>
      </c>
      <c r="V62" s="45" t="s">
        <v>118</v>
      </c>
      <c r="W62" s="47">
        <f>VLOOKUP(V62,'[2]Datos Validacion'!$K$6:$L$8,2,0)</f>
        <v>0.15</v>
      </c>
      <c r="X62" s="46" t="s">
        <v>69</v>
      </c>
      <c r="Y62" s="47">
        <f>VLOOKUP(X62,'[2]Datos Validacion'!$M$6:$N$7,2,0)</f>
        <v>0.15</v>
      </c>
      <c r="Z62" s="45" t="s">
        <v>70</v>
      </c>
      <c r="AA62" s="53" t="s">
        <v>313</v>
      </c>
      <c r="AB62" s="45" t="s">
        <v>72</v>
      </c>
      <c r="AC62" s="43" t="s">
        <v>314</v>
      </c>
      <c r="AD62" s="49">
        <f t="shared" si="12"/>
        <v>0.3</v>
      </c>
      <c r="AE62" s="50" t="str">
        <f t="shared" si="13"/>
        <v>MEDIA</v>
      </c>
      <c r="AF62" s="50">
        <f t="shared" ref="AF62:AF74" si="17">IF(OR(V62="prevenir",V62="detectar"),(M62-(M62*AD62)), M62)</f>
        <v>0.42</v>
      </c>
      <c r="AG62" s="183" t="str">
        <f t="shared" ref="AG62:AG74" si="18">IF(AH62&lt;=20%,"LEVE",IF(AH62&lt;=40%,"MENOR",IF(AH62&lt;=60%,"MODERADO",IF(AH62&lt;=80%,"MAYOR","CATASTROFICO"))))</f>
        <v>MODERADO</v>
      </c>
      <c r="AH62" s="183">
        <f t="shared" ref="AH62:AH74" si="19">IF(V62="corregir",(O62-(O62*AD62)), O62)</f>
        <v>0.6</v>
      </c>
      <c r="AI62" s="171" t="s">
        <v>115</v>
      </c>
      <c r="AJ62" s="178" t="s">
        <v>75</v>
      </c>
      <c r="AK62" s="237"/>
      <c r="AL62" s="304"/>
      <c r="AM62" s="267">
        <v>45261</v>
      </c>
      <c r="AN62" s="268"/>
      <c r="AO62" s="268"/>
      <c r="AP62" s="268"/>
      <c r="AQ62" s="268"/>
      <c r="AR62" s="268"/>
      <c r="AS62" s="268"/>
      <c r="AT62" s="268"/>
      <c r="AU62" s="268"/>
      <c r="AV62" s="268"/>
      <c r="AW62" s="268"/>
      <c r="AX62" s="268"/>
      <c r="AY62" s="268"/>
      <c r="AZ62" s="268"/>
      <c r="BA62" s="268"/>
      <c r="BB62" s="268"/>
      <c r="BC62" s="268"/>
      <c r="BD62" s="268"/>
      <c r="BE62" s="268"/>
      <c r="BF62" s="268"/>
      <c r="BG62" s="268"/>
      <c r="BH62" s="161" t="s">
        <v>525</v>
      </c>
    </row>
    <row r="63" spans="1:60" ht="135.75" customHeight="1" x14ac:dyDescent="0.3">
      <c r="A63" s="175"/>
      <c r="B63" s="176"/>
      <c r="C63" s="233"/>
      <c r="D63" s="178"/>
      <c r="E63" s="178"/>
      <c r="F63" s="41" t="s">
        <v>55</v>
      </c>
      <c r="G63" s="43" t="s">
        <v>315</v>
      </c>
      <c r="H63" s="178"/>
      <c r="I63" s="178"/>
      <c r="J63" s="178"/>
      <c r="K63" s="178"/>
      <c r="L63" s="178"/>
      <c r="M63" s="189"/>
      <c r="N63" s="201"/>
      <c r="O63" s="202"/>
      <c r="P63" s="177"/>
      <c r="Q63" s="171"/>
      <c r="R63" s="54" t="s">
        <v>316</v>
      </c>
      <c r="S63" s="45" t="s">
        <v>66</v>
      </c>
      <c r="T63" s="46" t="s">
        <v>312</v>
      </c>
      <c r="U63" s="45" t="s">
        <v>67</v>
      </c>
      <c r="V63" s="45" t="s">
        <v>68</v>
      </c>
      <c r="W63" s="47">
        <f>VLOOKUP(V63,'[2]Datos Validacion'!$K$6:$L$8,2,0)</f>
        <v>0.25</v>
      </c>
      <c r="X63" s="46" t="s">
        <v>69</v>
      </c>
      <c r="Y63" s="47">
        <f>VLOOKUP(X63,'[2]Datos Validacion'!$M$6:$N$7,2,0)</f>
        <v>0.15</v>
      </c>
      <c r="Z63" s="45" t="s">
        <v>70</v>
      </c>
      <c r="AA63" s="53" t="s">
        <v>317</v>
      </c>
      <c r="AB63" s="45" t="s">
        <v>72</v>
      </c>
      <c r="AC63" s="43" t="s">
        <v>318</v>
      </c>
      <c r="AD63" s="49">
        <f t="shared" si="12"/>
        <v>0.4</v>
      </c>
      <c r="AE63" s="50" t="str">
        <f t="shared" si="13"/>
        <v>BAJA</v>
      </c>
      <c r="AF63" s="50">
        <f>+AF62-(AF62*AD63)</f>
        <v>0.252</v>
      </c>
      <c r="AG63" s="183"/>
      <c r="AH63" s="183"/>
      <c r="AI63" s="171"/>
      <c r="AJ63" s="178"/>
      <c r="AK63" s="237"/>
      <c r="AL63" s="304"/>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161"/>
    </row>
    <row r="64" spans="1:60" ht="135.75" customHeight="1" x14ac:dyDescent="0.3">
      <c r="A64" s="175"/>
      <c r="B64" s="176"/>
      <c r="C64" s="233"/>
      <c r="D64" s="178"/>
      <c r="E64" s="178"/>
      <c r="F64" s="41" t="s">
        <v>55</v>
      </c>
      <c r="G64" s="43" t="s">
        <v>319</v>
      </c>
      <c r="H64" s="178"/>
      <c r="I64" s="178"/>
      <c r="J64" s="178"/>
      <c r="K64" s="178"/>
      <c r="L64" s="178"/>
      <c r="M64" s="189"/>
      <c r="N64" s="201"/>
      <c r="O64" s="202"/>
      <c r="P64" s="177"/>
      <c r="Q64" s="171"/>
      <c r="R64" s="55" t="s">
        <v>320</v>
      </c>
      <c r="S64" s="45" t="s">
        <v>66</v>
      </c>
      <c r="T64" s="46" t="s">
        <v>312</v>
      </c>
      <c r="U64" s="45" t="s">
        <v>67</v>
      </c>
      <c r="V64" s="45" t="s">
        <v>68</v>
      </c>
      <c r="W64" s="47">
        <f>VLOOKUP(V64,'[2]Datos Validacion'!$K$6:$L$8,2,0)</f>
        <v>0.25</v>
      </c>
      <c r="X64" s="46" t="s">
        <v>69</v>
      </c>
      <c r="Y64" s="47">
        <f>VLOOKUP(X64,'[2]Datos Validacion'!$M$6:$N$7,2,0)</f>
        <v>0.15</v>
      </c>
      <c r="Z64" s="45" t="s">
        <v>70</v>
      </c>
      <c r="AA64" s="53" t="s">
        <v>321</v>
      </c>
      <c r="AB64" s="45" t="s">
        <v>72</v>
      </c>
      <c r="AC64" s="43" t="s">
        <v>322</v>
      </c>
      <c r="AD64" s="49">
        <f t="shared" si="12"/>
        <v>0.4</v>
      </c>
      <c r="AE64" s="50" t="str">
        <f t="shared" si="13"/>
        <v>MUY BAJA</v>
      </c>
      <c r="AF64" s="108">
        <f>+AF63-(AF63*AD64)</f>
        <v>0.1512</v>
      </c>
      <c r="AG64" s="183"/>
      <c r="AH64" s="183"/>
      <c r="AI64" s="171"/>
      <c r="AJ64" s="178"/>
      <c r="AK64" s="237"/>
      <c r="AL64" s="304"/>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161"/>
    </row>
    <row r="65" spans="1:60" ht="138.5" customHeight="1" x14ac:dyDescent="0.3">
      <c r="A65" s="175" t="s">
        <v>3</v>
      </c>
      <c r="B65" s="176"/>
      <c r="C65" s="259" t="s">
        <v>52</v>
      </c>
      <c r="D65" s="178" t="s">
        <v>439</v>
      </c>
      <c r="E65" s="178" t="s">
        <v>440</v>
      </c>
      <c r="F65" s="41" t="s">
        <v>120</v>
      </c>
      <c r="G65" s="43" t="s">
        <v>324</v>
      </c>
      <c r="H65" s="178" t="s">
        <v>325</v>
      </c>
      <c r="I65" s="247" t="s">
        <v>326</v>
      </c>
      <c r="J65" s="178" t="s">
        <v>59</v>
      </c>
      <c r="K65" s="178" t="s">
        <v>327</v>
      </c>
      <c r="L65" s="178" t="s">
        <v>90</v>
      </c>
      <c r="M65" s="189">
        <f>VLOOKUP(L65,'[2]Datos Validacion'!$C$6:$D$10,2,0)</f>
        <v>0.6</v>
      </c>
      <c r="N65" s="201" t="s">
        <v>109</v>
      </c>
      <c r="O65" s="202">
        <f>VLOOKUP(N65,'[2]Datos Validacion'!$E$6:$F$15,2,0)</f>
        <v>0.6</v>
      </c>
      <c r="P65" s="177" t="s">
        <v>110</v>
      </c>
      <c r="Q65" s="171" t="s">
        <v>115</v>
      </c>
      <c r="R65" s="51" t="s">
        <v>328</v>
      </c>
      <c r="S65" s="45" t="s">
        <v>66</v>
      </c>
      <c r="T65" s="46" t="s">
        <v>441</v>
      </c>
      <c r="U65" s="45" t="s">
        <v>67</v>
      </c>
      <c r="V65" s="45" t="s">
        <v>68</v>
      </c>
      <c r="W65" s="47">
        <f>VLOOKUP(V65,'[2]Datos Validacion'!$K$6:$L$8,2,0)</f>
        <v>0.25</v>
      </c>
      <c r="X65" s="46" t="s">
        <v>69</v>
      </c>
      <c r="Y65" s="47">
        <f>VLOOKUP(X65,'[2]Datos Validacion'!$M$6:$N$7,2,0)</f>
        <v>0.15</v>
      </c>
      <c r="Z65" s="45" t="s">
        <v>70</v>
      </c>
      <c r="AA65" s="53" t="s">
        <v>329</v>
      </c>
      <c r="AB65" s="45" t="s">
        <v>72</v>
      </c>
      <c r="AC65" s="43" t="s">
        <v>330</v>
      </c>
      <c r="AD65" s="49">
        <f t="shared" si="12"/>
        <v>0.4</v>
      </c>
      <c r="AE65" s="50" t="str">
        <f t="shared" si="13"/>
        <v>BAJA</v>
      </c>
      <c r="AF65" s="50">
        <f t="shared" si="17"/>
        <v>0.36</v>
      </c>
      <c r="AG65" s="183" t="str">
        <f t="shared" si="18"/>
        <v>MODERADO</v>
      </c>
      <c r="AH65" s="183">
        <f t="shared" si="19"/>
        <v>0.6</v>
      </c>
      <c r="AI65" s="171" t="s">
        <v>115</v>
      </c>
      <c r="AJ65" s="178" t="s">
        <v>75</v>
      </c>
      <c r="AK65" s="213"/>
      <c r="AL65" s="213"/>
      <c r="AM65" s="267">
        <v>45281</v>
      </c>
      <c r="AN65" s="268"/>
      <c r="AO65" s="268"/>
      <c r="AP65" s="268"/>
      <c r="AQ65" s="268"/>
      <c r="AR65" s="268"/>
      <c r="AS65" s="268"/>
      <c r="AT65" s="268"/>
      <c r="AU65" s="268"/>
      <c r="AV65" s="268"/>
      <c r="AW65" s="268"/>
      <c r="AX65" s="268"/>
      <c r="AY65" s="268"/>
      <c r="AZ65" s="268"/>
      <c r="BA65" s="268"/>
      <c r="BB65" s="268"/>
      <c r="BC65" s="268"/>
      <c r="BD65" s="268"/>
      <c r="BE65" s="268"/>
      <c r="BF65" s="268"/>
      <c r="BG65" s="268"/>
      <c r="BH65" s="161" t="s">
        <v>599</v>
      </c>
    </row>
    <row r="66" spans="1:60" ht="138.5" customHeight="1" x14ac:dyDescent="0.3">
      <c r="A66" s="175"/>
      <c r="B66" s="176"/>
      <c r="C66" s="259"/>
      <c r="D66" s="178"/>
      <c r="E66" s="178"/>
      <c r="F66" s="41" t="s">
        <v>55</v>
      </c>
      <c r="G66" s="43" t="s">
        <v>331</v>
      </c>
      <c r="H66" s="178"/>
      <c r="I66" s="247"/>
      <c r="J66" s="178"/>
      <c r="K66" s="178"/>
      <c r="L66" s="178"/>
      <c r="M66" s="189"/>
      <c r="N66" s="201"/>
      <c r="O66" s="202"/>
      <c r="P66" s="177"/>
      <c r="Q66" s="171"/>
      <c r="R66" s="51" t="s">
        <v>332</v>
      </c>
      <c r="S66" s="45" t="s">
        <v>66</v>
      </c>
      <c r="T66" s="46" t="s">
        <v>442</v>
      </c>
      <c r="U66" s="45" t="s">
        <v>67</v>
      </c>
      <c r="V66" s="45" t="s">
        <v>68</v>
      </c>
      <c r="W66" s="47">
        <f>VLOOKUP(V66,'[2]Datos Validacion'!$K$6:$L$8,2,0)</f>
        <v>0.25</v>
      </c>
      <c r="X66" s="46" t="s">
        <v>69</v>
      </c>
      <c r="Y66" s="47">
        <f>VLOOKUP(X66,'[2]Datos Validacion'!$M$6:$N$7,2,0)</f>
        <v>0.15</v>
      </c>
      <c r="Z66" s="45" t="s">
        <v>70</v>
      </c>
      <c r="AA66" s="53" t="s">
        <v>333</v>
      </c>
      <c r="AB66" s="45" t="s">
        <v>72</v>
      </c>
      <c r="AC66" s="43" t="s">
        <v>334</v>
      </c>
      <c r="AD66" s="49">
        <f t="shared" si="12"/>
        <v>0.4</v>
      </c>
      <c r="AE66" s="50" t="str">
        <f t="shared" si="13"/>
        <v>BAJA</v>
      </c>
      <c r="AF66" s="121">
        <f>+AF65-(AF65*AD66)</f>
        <v>0.216</v>
      </c>
      <c r="AG66" s="183"/>
      <c r="AH66" s="183"/>
      <c r="AI66" s="171"/>
      <c r="AJ66" s="178"/>
      <c r="AK66" s="213"/>
      <c r="AL66" s="213"/>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161"/>
    </row>
    <row r="67" spans="1:60" ht="348.75" customHeight="1" x14ac:dyDescent="0.3">
      <c r="A67" s="114" t="s">
        <v>3</v>
      </c>
      <c r="B67" s="123"/>
      <c r="C67" s="106" t="s">
        <v>124</v>
      </c>
      <c r="D67" s="42" t="s">
        <v>125</v>
      </c>
      <c r="E67" s="42" t="s">
        <v>335</v>
      </c>
      <c r="F67" s="41" t="s">
        <v>55</v>
      </c>
      <c r="G67" s="43" t="s">
        <v>336</v>
      </c>
      <c r="H67" s="41" t="s">
        <v>337</v>
      </c>
      <c r="I67" s="41" t="s">
        <v>338</v>
      </c>
      <c r="J67" s="41" t="s">
        <v>59</v>
      </c>
      <c r="K67" s="41" t="s">
        <v>339</v>
      </c>
      <c r="L67" s="41" t="s">
        <v>90</v>
      </c>
      <c r="M67" s="47">
        <f>VLOOKUP(L67,'[2]Datos Validacion'!$C$6:$D$10,2,0)</f>
        <v>0.6</v>
      </c>
      <c r="N67" s="103" t="s">
        <v>62</v>
      </c>
      <c r="O67" s="104">
        <f>VLOOKUP(N67,'[2]Datos Validacion'!$E$6:$F$15,2,0)</f>
        <v>0.8</v>
      </c>
      <c r="P67" s="100" t="s">
        <v>63</v>
      </c>
      <c r="Q67" s="105" t="s">
        <v>74</v>
      </c>
      <c r="R67" s="54" t="s">
        <v>340</v>
      </c>
      <c r="S67" s="45" t="s">
        <v>66</v>
      </c>
      <c r="T67" s="124" t="s">
        <v>341</v>
      </c>
      <c r="U67" s="45" t="s">
        <v>67</v>
      </c>
      <c r="V67" s="45" t="s">
        <v>68</v>
      </c>
      <c r="W67" s="47">
        <f>VLOOKUP(V67,'[2]Datos Validacion'!$K$6:$L$8,2,0)</f>
        <v>0.25</v>
      </c>
      <c r="X67" s="46" t="s">
        <v>69</v>
      </c>
      <c r="Y67" s="47">
        <f>VLOOKUP(X67,'[2]Datos Validacion'!$M$6:$N$7,2,0)</f>
        <v>0.15</v>
      </c>
      <c r="Z67" s="45" t="s">
        <v>70</v>
      </c>
      <c r="AA67" s="53" t="s">
        <v>342</v>
      </c>
      <c r="AB67" s="45" t="s">
        <v>72</v>
      </c>
      <c r="AC67" s="123" t="s">
        <v>343</v>
      </c>
      <c r="AD67" s="49">
        <f t="shared" si="12"/>
        <v>0.4</v>
      </c>
      <c r="AE67" s="50" t="str">
        <f t="shared" si="13"/>
        <v>BAJA</v>
      </c>
      <c r="AF67" s="50">
        <f t="shared" ref="AF67:AF68" si="20">IF(OR(V67="prevenir",V67="detectar"),(M67-(M67*AD67)), M67)</f>
        <v>0.36</v>
      </c>
      <c r="AG67" s="50" t="str">
        <f t="shared" ref="AG67:AG68" si="21">IF(AH67&lt;=20%,"LEVE",IF(AH67&lt;=40%,"MENOR",IF(AH67&lt;=60%,"MODERADO",IF(AH67&lt;=80%,"MAYOR","CATASTROFICO"))))</f>
        <v>MAYOR</v>
      </c>
      <c r="AH67" s="50">
        <f t="shared" ref="AH67:AH68" si="22">IF(V67="corregir",(O67-(O67*AD67)), O67)</f>
        <v>0.8</v>
      </c>
      <c r="AI67" s="105" t="s">
        <v>74</v>
      </c>
      <c r="AJ67" s="41" t="s">
        <v>75</v>
      </c>
      <c r="AK67" s="110" t="s">
        <v>344</v>
      </c>
      <c r="AL67" s="125"/>
      <c r="AM67" s="138">
        <v>45280</v>
      </c>
      <c r="AN67" s="135" t="s">
        <v>484</v>
      </c>
      <c r="AO67" s="135"/>
      <c r="AP67" s="135" t="s">
        <v>3</v>
      </c>
      <c r="AQ67" s="136" t="s">
        <v>498</v>
      </c>
      <c r="AR67" s="135" t="s">
        <v>3</v>
      </c>
      <c r="AS67" s="135"/>
      <c r="AT67" s="136" t="s">
        <v>499</v>
      </c>
      <c r="AU67" s="135" t="s">
        <v>3</v>
      </c>
      <c r="AV67" s="135"/>
      <c r="AW67" s="136" t="s">
        <v>500</v>
      </c>
      <c r="AX67" s="135"/>
      <c r="AY67" s="135" t="s">
        <v>3</v>
      </c>
      <c r="AZ67" s="136" t="s">
        <v>501</v>
      </c>
      <c r="BA67" s="135" t="s">
        <v>3</v>
      </c>
      <c r="BB67" s="135"/>
      <c r="BC67" s="136" t="s">
        <v>502</v>
      </c>
      <c r="BD67" s="135" t="s">
        <v>3</v>
      </c>
      <c r="BE67" s="135"/>
      <c r="BF67" s="136" t="s">
        <v>503</v>
      </c>
      <c r="BG67" s="136" t="s">
        <v>504</v>
      </c>
      <c r="BH67" s="136" t="s">
        <v>533</v>
      </c>
    </row>
    <row r="68" spans="1:60" ht="159" customHeight="1" x14ac:dyDescent="0.3">
      <c r="A68" s="175" t="s">
        <v>3</v>
      </c>
      <c r="B68" s="176"/>
      <c r="C68" s="233" t="s">
        <v>323</v>
      </c>
      <c r="D68" s="178" t="s">
        <v>345</v>
      </c>
      <c r="E68" s="178" t="s">
        <v>346</v>
      </c>
      <c r="F68" s="41" t="s">
        <v>55</v>
      </c>
      <c r="G68" s="57" t="s">
        <v>347</v>
      </c>
      <c r="H68" s="178" t="s">
        <v>348</v>
      </c>
      <c r="I68" s="178" t="s">
        <v>443</v>
      </c>
      <c r="J68" s="178" t="s">
        <v>59</v>
      </c>
      <c r="K68" s="190" t="s">
        <v>349</v>
      </c>
      <c r="L68" s="178" t="s">
        <v>61</v>
      </c>
      <c r="M68" s="189">
        <f>VLOOKUP(L68,'[2]Datos Validacion'!$C$6:$D$10,2,0)</f>
        <v>0.4</v>
      </c>
      <c r="N68" s="201" t="s">
        <v>109</v>
      </c>
      <c r="O68" s="202">
        <f>VLOOKUP(N68,'[2]Datos Validacion'!$E$6:$F$15,2,0)</f>
        <v>0.6</v>
      </c>
      <c r="P68" s="177" t="s">
        <v>110</v>
      </c>
      <c r="Q68" s="171" t="s">
        <v>350</v>
      </c>
      <c r="R68" s="258" t="s">
        <v>351</v>
      </c>
      <c r="S68" s="176" t="s">
        <v>66</v>
      </c>
      <c r="T68" s="190" t="s">
        <v>352</v>
      </c>
      <c r="U68" s="176" t="s">
        <v>67</v>
      </c>
      <c r="V68" s="176" t="s">
        <v>118</v>
      </c>
      <c r="W68" s="189">
        <f>VLOOKUP(V68,'[2]Datos Validacion'!$K$6:$L$8,2,0)</f>
        <v>0.15</v>
      </c>
      <c r="X68" s="190" t="s">
        <v>69</v>
      </c>
      <c r="Y68" s="189">
        <f>VLOOKUP(X68,'[2]Datos Validacion'!$M$6:$N$7,2,0)</f>
        <v>0.15</v>
      </c>
      <c r="Z68" s="176" t="s">
        <v>70</v>
      </c>
      <c r="AA68" s="238" t="s">
        <v>353</v>
      </c>
      <c r="AB68" s="176" t="s">
        <v>72</v>
      </c>
      <c r="AC68" s="190" t="s">
        <v>354</v>
      </c>
      <c r="AD68" s="227">
        <f t="shared" si="12"/>
        <v>0.3</v>
      </c>
      <c r="AE68" s="183" t="str">
        <f t="shared" si="13"/>
        <v>BAJA</v>
      </c>
      <c r="AF68" s="183">
        <f t="shared" si="20"/>
        <v>0.28000000000000003</v>
      </c>
      <c r="AG68" s="183" t="str">
        <f t="shared" si="21"/>
        <v>MODERADO</v>
      </c>
      <c r="AH68" s="183">
        <f t="shared" si="22"/>
        <v>0.6</v>
      </c>
      <c r="AI68" s="171" t="s">
        <v>115</v>
      </c>
      <c r="AJ68" s="178" t="s">
        <v>75</v>
      </c>
      <c r="AK68" s="237"/>
      <c r="AL68" s="237"/>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305" t="s">
        <v>600</v>
      </c>
    </row>
    <row r="69" spans="1:60" ht="90" customHeight="1" x14ac:dyDescent="0.3">
      <c r="A69" s="175"/>
      <c r="B69" s="176"/>
      <c r="C69" s="233"/>
      <c r="D69" s="178"/>
      <c r="E69" s="178"/>
      <c r="F69" s="41" t="s">
        <v>77</v>
      </c>
      <c r="G69" s="57" t="s">
        <v>355</v>
      </c>
      <c r="H69" s="178"/>
      <c r="I69" s="178"/>
      <c r="J69" s="178"/>
      <c r="K69" s="190"/>
      <c r="L69" s="178"/>
      <c r="M69" s="189"/>
      <c r="N69" s="201"/>
      <c r="O69" s="202"/>
      <c r="P69" s="177"/>
      <c r="Q69" s="171"/>
      <c r="R69" s="258"/>
      <c r="S69" s="176"/>
      <c r="T69" s="190"/>
      <c r="U69" s="176"/>
      <c r="V69" s="176"/>
      <c r="W69" s="189"/>
      <c r="X69" s="190"/>
      <c r="Y69" s="189"/>
      <c r="Z69" s="176"/>
      <c r="AA69" s="238"/>
      <c r="AB69" s="176"/>
      <c r="AC69" s="190"/>
      <c r="AD69" s="227"/>
      <c r="AE69" s="183"/>
      <c r="AF69" s="183"/>
      <c r="AG69" s="183"/>
      <c r="AH69" s="183"/>
      <c r="AI69" s="171"/>
      <c r="AJ69" s="178"/>
      <c r="AK69" s="237"/>
      <c r="AL69" s="237"/>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305"/>
    </row>
    <row r="70" spans="1:60" ht="99" customHeight="1" x14ac:dyDescent="0.3">
      <c r="A70" s="175"/>
      <c r="B70" s="176"/>
      <c r="C70" s="233"/>
      <c r="D70" s="178"/>
      <c r="E70" s="178"/>
      <c r="F70" s="41" t="s">
        <v>55</v>
      </c>
      <c r="G70" s="57" t="s">
        <v>356</v>
      </c>
      <c r="H70" s="178"/>
      <c r="I70" s="178"/>
      <c r="J70" s="178"/>
      <c r="K70" s="190"/>
      <c r="L70" s="178"/>
      <c r="M70" s="189"/>
      <c r="N70" s="201"/>
      <c r="O70" s="202"/>
      <c r="P70" s="177"/>
      <c r="Q70" s="171"/>
      <c r="R70" s="126" t="s">
        <v>357</v>
      </c>
      <c r="S70" s="45" t="s">
        <v>66</v>
      </c>
      <c r="T70" s="46" t="s">
        <v>358</v>
      </c>
      <c r="U70" s="45" t="s">
        <v>67</v>
      </c>
      <c r="V70" s="45" t="s">
        <v>68</v>
      </c>
      <c r="W70" s="47">
        <f>VLOOKUP(V70,'[2]Datos Validacion'!$K$6:$L$8,2,0)</f>
        <v>0.25</v>
      </c>
      <c r="X70" s="46" t="s">
        <v>69</v>
      </c>
      <c r="Y70" s="47">
        <f>VLOOKUP(X70,'[2]Datos Validacion'!$M$6:$N$7,2,0)</f>
        <v>0.15</v>
      </c>
      <c r="Z70" s="45" t="s">
        <v>70</v>
      </c>
      <c r="AA70" s="53" t="s">
        <v>359</v>
      </c>
      <c r="AB70" s="45" t="s">
        <v>72</v>
      </c>
      <c r="AC70" s="106" t="s">
        <v>360</v>
      </c>
      <c r="AD70" s="49">
        <f t="shared" si="12"/>
        <v>0.4</v>
      </c>
      <c r="AE70" s="50" t="str">
        <f t="shared" si="13"/>
        <v>MUY BAJA</v>
      </c>
      <c r="AF70" s="121">
        <f>+AF68-(AF68*AD70)</f>
        <v>0.16800000000000001</v>
      </c>
      <c r="AG70" s="183"/>
      <c r="AH70" s="183"/>
      <c r="AI70" s="171"/>
      <c r="AJ70" s="178"/>
      <c r="AK70" s="237"/>
      <c r="AL70" s="237"/>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305"/>
    </row>
    <row r="71" spans="1:60" ht="107.5" customHeight="1" x14ac:dyDescent="0.3">
      <c r="A71" s="175" t="s">
        <v>3</v>
      </c>
      <c r="B71" s="176"/>
      <c r="C71" s="233" t="s">
        <v>323</v>
      </c>
      <c r="D71" s="178" t="s">
        <v>345</v>
      </c>
      <c r="E71" s="178" t="s">
        <v>346</v>
      </c>
      <c r="F71" s="41" t="s">
        <v>55</v>
      </c>
      <c r="G71" s="57" t="s">
        <v>361</v>
      </c>
      <c r="H71" s="178" t="s">
        <v>362</v>
      </c>
      <c r="I71" s="178" t="s">
        <v>363</v>
      </c>
      <c r="J71" s="178" t="s">
        <v>106</v>
      </c>
      <c r="K71" s="190" t="s">
        <v>364</v>
      </c>
      <c r="L71" s="178" t="s">
        <v>61</v>
      </c>
      <c r="M71" s="189">
        <f>VLOOKUP(L71,'[2]Datos Validacion'!$C$6:$D$10,2,0)</f>
        <v>0.4</v>
      </c>
      <c r="N71" s="201" t="s">
        <v>109</v>
      </c>
      <c r="O71" s="202">
        <f>VLOOKUP(N71,'[2]Datos Validacion'!$E$6:$F$15,2,0)</f>
        <v>0.6</v>
      </c>
      <c r="P71" s="177" t="s">
        <v>110</v>
      </c>
      <c r="Q71" s="171" t="s">
        <v>115</v>
      </c>
      <c r="R71" s="126" t="s">
        <v>365</v>
      </c>
      <c r="S71" s="45" t="s">
        <v>66</v>
      </c>
      <c r="T71" s="46" t="s">
        <v>366</v>
      </c>
      <c r="U71" s="45" t="s">
        <v>67</v>
      </c>
      <c r="V71" s="45" t="s">
        <v>68</v>
      </c>
      <c r="W71" s="47">
        <f>VLOOKUP(V71,'[2]Datos Validacion'!$K$6:$L$8,2,0)</f>
        <v>0.25</v>
      </c>
      <c r="X71" s="46" t="s">
        <v>69</v>
      </c>
      <c r="Y71" s="47">
        <f>VLOOKUP(X71,'[2]Datos Validacion'!$M$6:$N$7,2,0)</f>
        <v>0.15</v>
      </c>
      <c r="Z71" s="45" t="s">
        <v>70</v>
      </c>
      <c r="AA71" s="53" t="s">
        <v>367</v>
      </c>
      <c r="AB71" s="45" t="s">
        <v>72</v>
      </c>
      <c r="AC71" s="46" t="s">
        <v>368</v>
      </c>
      <c r="AD71" s="49">
        <f t="shared" si="12"/>
        <v>0.4</v>
      </c>
      <c r="AE71" s="50" t="str">
        <f t="shared" si="13"/>
        <v>BAJA</v>
      </c>
      <c r="AF71" s="50">
        <f t="shared" si="17"/>
        <v>0.24</v>
      </c>
      <c r="AG71" s="183" t="str">
        <f t="shared" si="18"/>
        <v>MODERADO</v>
      </c>
      <c r="AH71" s="183">
        <f t="shared" si="19"/>
        <v>0.6</v>
      </c>
      <c r="AI71" s="171" t="s">
        <v>115</v>
      </c>
      <c r="AJ71" s="178" t="s">
        <v>75</v>
      </c>
      <c r="AK71" s="237"/>
      <c r="AL71" s="237"/>
      <c r="AM71" s="306">
        <v>45286</v>
      </c>
      <c r="AN71" s="296" t="s">
        <v>588</v>
      </c>
      <c r="AO71" s="296"/>
      <c r="AP71" s="296" t="s">
        <v>3</v>
      </c>
      <c r="AQ71" s="305" t="s">
        <v>589</v>
      </c>
      <c r="AR71" s="296" t="s">
        <v>3</v>
      </c>
      <c r="AS71" s="296"/>
      <c r="AT71" s="305" t="s">
        <v>590</v>
      </c>
      <c r="AU71" s="296" t="s">
        <v>3</v>
      </c>
      <c r="AV71" s="296"/>
      <c r="AW71" s="305" t="s">
        <v>591</v>
      </c>
      <c r="AX71" s="296" t="s">
        <v>3</v>
      </c>
      <c r="AY71" s="296"/>
      <c r="AZ71" s="305" t="s">
        <v>592</v>
      </c>
      <c r="BA71" s="296"/>
      <c r="BB71" s="296" t="s">
        <v>3</v>
      </c>
      <c r="BC71" s="307" t="s">
        <v>593</v>
      </c>
      <c r="BD71" s="296" t="s">
        <v>3</v>
      </c>
      <c r="BE71" s="296"/>
      <c r="BF71" s="305" t="s">
        <v>594</v>
      </c>
      <c r="BG71" s="305" t="s">
        <v>595</v>
      </c>
      <c r="BH71" s="305" t="s">
        <v>536</v>
      </c>
    </row>
    <row r="72" spans="1:60" ht="107.5" customHeight="1" x14ac:dyDescent="0.3">
      <c r="A72" s="175"/>
      <c r="B72" s="176"/>
      <c r="C72" s="233"/>
      <c r="D72" s="178"/>
      <c r="E72" s="178"/>
      <c r="F72" s="41" t="s">
        <v>77</v>
      </c>
      <c r="G72" s="57" t="s">
        <v>221</v>
      </c>
      <c r="H72" s="178"/>
      <c r="I72" s="178"/>
      <c r="J72" s="178"/>
      <c r="K72" s="190"/>
      <c r="L72" s="178"/>
      <c r="M72" s="189"/>
      <c r="N72" s="201"/>
      <c r="O72" s="202"/>
      <c r="P72" s="177"/>
      <c r="Q72" s="171"/>
      <c r="R72" s="126" t="s">
        <v>369</v>
      </c>
      <c r="S72" s="45" t="s">
        <v>66</v>
      </c>
      <c r="T72" s="46" t="s">
        <v>366</v>
      </c>
      <c r="U72" s="45" t="s">
        <v>67</v>
      </c>
      <c r="V72" s="45" t="s">
        <v>68</v>
      </c>
      <c r="W72" s="47">
        <f>VLOOKUP(V72,'[2]Datos Validacion'!$K$6:$L$8,2,0)</f>
        <v>0.25</v>
      </c>
      <c r="X72" s="46" t="s">
        <v>69</v>
      </c>
      <c r="Y72" s="47">
        <f>VLOOKUP(X72,'[2]Datos Validacion'!$M$6:$N$7,2,0)</f>
        <v>0.15</v>
      </c>
      <c r="Z72" s="45" t="s">
        <v>70</v>
      </c>
      <c r="AA72" s="134"/>
      <c r="AB72" s="45" t="s">
        <v>72</v>
      </c>
      <c r="AC72" s="106" t="s">
        <v>370</v>
      </c>
      <c r="AD72" s="49">
        <f t="shared" si="12"/>
        <v>0.4</v>
      </c>
      <c r="AE72" s="50" t="str">
        <f t="shared" si="13"/>
        <v>MUY BAJA</v>
      </c>
      <c r="AF72" s="121">
        <f>+AF70-(AF70*AD72)</f>
        <v>0.1008</v>
      </c>
      <c r="AG72" s="183"/>
      <c r="AH72" s="183"/>
      <c r="AI72" s="171"/>
      <c r="AJ72" s="178"/>
      <c r="AK72" s="237"/>
      <c r="AL72" s="237"/>
      <c r="AM72" s="306"/>
      <c r="AN72" s="296"/>
      <c r="AO72" s="296"/>
      <c r="AP72" s="296"/>
      <c r="AQ72" s="305"/>
      <c r="AR72" s="296"/>
      <c r="AS72" s="296"/>
      <c r="AT72" s="305"/>
      <c r="AU72" s="296"/>
      <c r="AV72" s="296"/>
      <c r="AW72" s="305"/>
      <c r="AX72" s="296"/>
      <c r="AY72" s="296"/>
      <c r="AZ72" s="305"/>
      <c r="BA72" s="296"/>
      <c r="BB72" s="296"/>
      <c r="BC72" s="307"/>
      <c r="BD72" s="296"/>
      <c r="BE72" s="296"/>
      <c r="BF72" s="305"/>
      <c r="BG72" s="305"/>
      <c r="BH72" s="305"/>
    </row>
    <row r="73" spans="1:60" ht="240" customHeight="1" x14ac:dyDescent="0.3">
      <c r="A73" s="117"/>
      <c r="B73" s="127" t="s">
        <v>3</v>
      </c>
      <c r="C73" s="109" t="s">
        <v>371</v>
      </c>
      <c r="D73" s="109" t="s">
        <v>372</v>
      </c>
      <c r="E73" s="100" t="s">
        <v>373</v>
      </c>
      <c r="F73" s="41" t="s">
        <v>77</v>
      </c>
      <c r="G73" s="128" t="s">
        <v>374</v>
      </c>
      <c r="H73" s="41" t="s">
        <v>375</v>
      </c>
      <c r="I73" s="107" t="s">
        <v>376</v>
      </c>
      <c r="J73" s="41" t="s">
        <v>59</v>
      </c>
      <c r="K73" s="129" t="s">
        <v>377</v>
      </c>
      <c r="L73" s="41" t="s">
        <v>90</v>
      </c>
      <c r="M73" s="47">
        <f>VLOOKUP(L73,'[2]Datos Validacion'!$C$6:$D$10,2,0)</f>
        <v>0.6</v>
      </c>
      <c r="N73" s="103" t="s">
        <v>62</v>
      </c>
      <c r="O73" s="104">
        <f>VLOOKUP(N73,'[2]Datos Validacion'!$E$6:$F$15,2,0)</f>
        <v>0.8</v>
      </c>
      <c r="P73" s="100" t="s">
        <v>378</v>
      </c>
      <c r="Q73" s="105" t="s">
        <v>74</v>
      </c>
      <c r="R73" s="126" t="s">
        <v>379</v>
      </c>
      <c r="S73" s="45" t="s">
        <v>66</v>
      </c>
      <c r="T73" s="45" t="s">
        <v>380</v>
      </c>
      <c r="U73" s="45" t="s">
        <v>67</v>
      </c>
      <c r="V73" s="45" t="s">
        <v>68</v>
      </c>
      <c r="W73" s="47">
        <f>VLOOKUP(V73,'[2]Datos Validacion'!$K$6:$L$8,2,0)</f>
        <v>0.25</v>
      </c>
      <c r="X73" s="46" t="s">
        <v>69</v>
      </c>
      <c r="Y73" s="47">
        <f>VLOOKUP(X73,'[2]Datos Validacion'!$M$6:$N$7,2,0)</f>
        <v>0.15</v>
      </c>
      <c r="Z73" s="45" t="s">
        <v>70</v>
      </c>
      <c r="AA73" s="53"/>
      <c r="AB73" s="45" t="s">
        <v>72</v>
      </c>
      <c r="AC73" s="123" t="s">
        <v>381</v>
      </c>
      <c r="AD73" s="49">
        <f t="shared" si="12"/>
        <v>0.4</v>
      </c>
      <c r="AE73" s="50" t="str">
        <f t="shared" si="13"/>
        <v>BAJA</v>
      </c>
      <c r="AF73" s="50">
        <f t="shared" si="17"/>
        <v>0.36</v>
      </c>
      <c r="AG73" s="50" t="str">
        <f t="shared" si="18"/>
        <v>MAYOR</v>
      </c>
      <c r="AH73" s="50">
        <f t="shared" si="19"/>
        <v>0.8</v>
      </c>
      <c r="AI73" s="105" t="s">
        <v>74</v>
      </c>
      <c r="AJ73" s="41" t="s">
        <v>75</v>
      </c>
      <c r="AK73" s="41" t="s">
        <v>382</v>
      </c>
      <c r="AL73" s="125"/>
      <c r="AM73" s="138">
        <v>45275</v>
      </c>
      <c r="AN73" s="48" t="s">
        <v>505</v>
      </c>
      <c r="AO73" s="138"/>
      <c r="AP73" s="138" t="s">
        <v>3</v>
      </c>
      <c r="AQ73" s="137" t="s">
        <v>518</v>
      </c>
      <c r="AR73" s="138" t="s">
        <v>3</v>
      </c>
      <c r="AS73" s="138"/>
      <c r="AT73" s="137" t="s">
        <v>519</v>
      </c>
      <c r="AU73" s="138" t="s">
        <v>3</v>
      </c>
      <c r="AV73" s="138"/>
      <c r="AW73" s="137" t="s">
        <v>520</v>
      </c>
      <c r="AX73" s="138" t="s">
        <v>3</v>
      </c>
      <c r="AY73" s="138"/>
      <c r="AZ73" s="137" t="s">
        <v>521</v>
      </c>
      <c r="BA73" s="138"/>
      <c r="BB73" s="138"/>
      <c r="BC73" s="137" t="s">
        <v>510</v>
      </c>
      <c r="BD73" s="124"/>
      <c r="BE73" s="138" t="s">
        <v>3</v>
      </c>
      <c r="BF73" s="139" t="s">
        <v>522</v>
      </c>
      <c r="BG73" s="137" t="s">
        <v>517</v>
      </c>
      <c r="BH73" s="137" t="s">
        <v>536</v>
      </c>
    </row>
    <row r="74" spans="1:60" ht="77.25" customHeight="1" x14ac:dyDescent="0.3">
      <c r="A74" s="175" t="s">
        <v>3</v>
      </c>
      <c r="B74" s="176"/>
      <c r="C74" s="177" t="s">
        <v>453</v>
      </c>
      <c r="D74" s="178" t="s">
        <v>453</v>
      </c>
      <c r="E74" s="178" t="s">
        <v>454</v>
      </c>
      <c r="F74" s="178" t="s">
        <v>455</v>
      </c>
      <c r="G74" s="179" t="s">
        <v>456</v>
      </c>
      <c r="H74" s="178" t="s">
        <v>457</v>
      </c>
      <c r="I74" s="177" t="s">
        <v>458</v>
      </c>
      <c r="J74" s="178" t="s">
        <v>59</v>
      </c>
      <c r="K74" s="177" t="s">
        <v>60</v>
      </c>
      <c r="L74" s="178" t="s">
        <v>416</v>
      </c>
      <c r="M74" s="189">
        <f>VLOOKUP(L74,'[2]Datos Validacion'!$C$6:$D$10,2,0)</f>
        <v>0.6</v>
      </c>
      <c r="N74" s="201" t="s">
        <v>424</v>
      </c>
      <c r="O74" s="202">
        <f>VLOOKUP(N74,'[2]Datos Validacion'!$E$6:$F$15,2,0)</f>
        <v>1</v>
      </c>
      <c r="P74" s="177" t="s">
        <v>63</v>
      </c>
      <c r="Q74" s="171" t="s">
        <v>459</v>
      </c>
      <c r="R74" s="102" t="s">
        <v>460</v>
      </c>
      <c r="S74" s="45" t="s">
        <v>66</v>
      </c>
      <c r="T74" s="100" t="s">
        <v>454</v>
      </c>
      <c r="U74" s="45" t="s">
        <v>67</v>
      </c>
      <c r="V74" s="45" t="s">
        <v>68</v>
      </c>
      <c r="W74" s="47">
        <f>VLOOKUP(V74,'[2]Datos Validacion'!$K$6:$L$8,2,0)</f>
        <v>0.25</v>
      </c>
      <c r="X74" s="46" t="s">
        <v>69</v>
      </c>
      <c r="Y74" s="47">
        <f>VLOOKUP(X74,'[2]Datos Validacion'!$M$6:$N$7,2,0)</f>
        <v>0.15</v>
      </c>
      <c r="Z74" s="45" t="s">
        <v>70</v>
      </c>
      <c r="AA74" s="52" t="s">
        <v>461</v>
      </c>
      <c r="AB74" s="45" t="s">
        <v>72</v>
      </c>
      <c r="AC74" s="100" t="s">
        <v>73</v>
      </c>
      <c r="AD74" s="49">
        <f t="shared" si="12"/>
        <v>0.4</v>
      </c>
      <c r="AE74" s="50" t="str">
        <f t="shared" si="13"/>
        <v>BAJA</v>
      </c>
      <c r="AF74" s="50">
        <f t="shared" si="17"/>
        <v>0.36</v>
      </c>
      <c r="AG74" s="183" t="str">
        <f t="shared" si="18"/>
        <v>CATASTROFICO</v>
      </c>
      <c r="AH74" s="183">
        <f t="shared" si="19"/>
        <v>1</v>
      </c>
      <c r="AI74" s="171" t="s">
        <v>459</v>
      </c>
      <c r="AJ74" s="178" t="s">
        <v>75</v>
      </c>
      <c r="AK74" s="200"/>
      <c r="AL74" s="200"/>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161" t="s">
        <v>601</v>
      </c>
    </row>
    <row r="75" spans="1:60" ht="77.25" customHeight="1" x14ac:dyDescent="0.3">
      <c r="A75" s="175"/>
      <c r="B75" s="176"/>
      <c r="C75" s="177"/>
      <c r="D75" s="178"/>
      <c r="E75" s="178"/>
      <c r="F75" s="178"/>
      <c r="G75" s="179"/>
      <c r="H75" s="178"/>
      <c r="I75" s="177"/>
      <c r="J75" s="178"/>
      <c r="K75" s="177"/>
      <c r="L75" s="178"/>
      <c r="M75" s="189"/>
      <c r="N75" s="201"/>
      <c r="O75" s="202"/>
      <c r="P75" s="177"/>
      <c r="Q75" s="171"/>
      <c r="R75" s="101" t="s">
        <v>462</v>
      </c>
      <c r="S75" s="45" t="s">
        <v>66</v>
      </c>
      <c r="T75" s="100" t="s">
        <v>454</v>
      </c>
      <c r="U75" s="45" t="s">
        <v>67</v>
      </c>
      <c r="V75" s="45" t="s">
        <v>68</v>
      </c>
      <c r="W75" s="47">
        <f>VLOOKUP(V75,'[2]Datos Validacion'!$K$6:$L$8,2,0)</f>
        <v>0.25</v>
      </c>
      <c r="X75" s="46" t="s">
        <v>69</v>
      </c>
      <c r="Y75" s="47">
        <f>VLOOKUP(X75,'[2]Datos Validacion'!$M$6:$N$7,2,0)</f>
        <v>0.15</v>
      </c>
      <c r="Z75" s="45" t="s">
        <v>70</v>
      </c>
      <c r="AA75" s="52" t="s">
        <v>463</v>
      </c>
      <c r="AB75" s="45" t="s">
        <v>72</v>
      </c>
      <c r="AC75" s="100" t="s">
        <v>81</v>
      </c>
      <c r="AD75" s="49">
        <f t="shared" si="12"/>
        <v>0.4</v>
      </c>
      <c r="AE75" s="50" t="str">
        <f t="shared" si="13"/>
        <v>BAJA</v>
      </c>
      <c r="AF75" s="50">
        <f>+AF74-(AF74*AD75)</f>
        <v>0.216</v>
      </c>
      <c r="AG75" s="183"/>
      <c r="AH75" s="183"/>
      <c r="AI75" s="171"/>
      <c r="AJ75" s="178"/>
      <c r="AK75" s="200"/>
      <c r="AL75" s="200"/>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161"/>
    </row>
    <row r="76" spans="1:60" ht="77.25" customHeight="1" x14ac:dyDescent="0.3">
      <c r="A76" s="175"/>
      <c r="B76" s="176"/>
      <c r="C76" s="177"/>
      <c r="D76" s="178"/>
      <c r="E76" s="178"/>
      <c r="F76" s="178" t="s">
        <v>455</v>
      </c>
      <c r="G76" s="179" t="s">
        <v>464</v>
      </c>
      <c r="H76" s="178"/>
      <c r="I76" s="177"/>
      <c r="J76" s="178"/>
      <c r="K76" s="177"/>
      <c r="L76" s="178"/>
      <c r="M76" s="189"/>
      <c r="N76" s="201"/>
      <c r="O76" s="202"/>
      <c r="P76" s="177"/>
      <c r="Q76" s="171"/>
      <c r="R76" s="102" t="s">
        <v>460</v>
      </c>
      <c r="S76" s="45" t="s">
        <v>66</v>
      </c>
      <c r="T76" s="100" t="s">
        <v>454</v>
      </c>
      <c r="U76" s="45" t="s">
        <v>67</v>
      </c>
      <c r="V76" s="45" t="s">
        <v>68</v>
      </c>
      <c r="W76" s="47">
        <f>VLOOKUP(V76,'[2]Datos Validacion'!$K$6:$L$8,2,0)</f>
        <v>0.25</v>
      </c>
      <c r="X76" s="46" t="s">
        <v>69</v>
      </c>
      <c r="Y76" s="47">
        <f>VLOOKUP(X76,'[2]Datos Validacion'!$M$6:$N$7,2,0)</f>
        <v>0.15</v>
      </c>
      <c r="Z76" s="45" t="s">
        <v>70</v>
      </c>
      <c r="AA76" s="52" t="s">
        <v>461</v>
      </c>
      <c r="AB76" s="45" t="s">
        <v>72</v>
      </c>
      <c r="AC76" s="100" t="s">
        <v>73</v>
      </c>
      <c r="AD76" s="49">
        <f t="shared" si="12"/>
        <v>0.4</v>
      </c>
      <c r="AE76" s="50" t="str">
        <f t="shared" si="13"/>
        <v>MUY BAJA</v>
      </c>
      <c r="AF76" s="50">
        <f>+AF75-(AF75*AD76)</f>
        <v>0.12959999999999999</v>
      </c>
      <c r="AG76" s="183"/>
      <c r="AH76" s="183"/>
      <c r="AI76" s="171"/>
      <c r="AJ76" s="178"/>
      <c r="AK76" s="200"/>
      <c r="AL76" s="200"/>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161"/>
    </row>
    <row r="77" spans="1:60" ht="72" customHeight="1" x14ac:dyDescent="0.3">
      <c r="A77" s="175"/>
      <c r="B77" s="176"/>
      <c r="C77" s="177"/>
      <c r="D77" s="178"/>
      <c r="E77" s="178"/>
      <c r="F77" s="178"/>
      <c r="G77" s="179"/>
      <c r="H77" s="178"/>
      <c r="I77" s="177"/>
      <c r="J77" s="178"/>
      <c r="K77" s="177"/>
      <c r="L77" s="178"/>
      <c r="M77" s="189"/>
      <c r="N77" s="201"/>
      <c r="O77" s="202"/>
      <c r="P77" s="177"/>
      <c r="Q77" s="171"/>
      <c r="R77" s="101" t="s">
        <v>462</v>
      </c>
      <c r="S77" s="45" t="s">
        <v>66</v>
      </c>
      <c r="T77" s="100" t="s">
        <v>454</v>
      </c>
      <c r="U77" s="45" t="s">
        <v>67</v>
      </c>
      <c r="V77" s="45" t="s">
        <v>68</v>
      </c>
      <c r="W77" s="47">
        <f>VLOOKUP(V77,'[2]Datos Validacion'!$K$6:$L$8,2,0)</f>
        <v>0.25</v>
      </c>
      <c r="X77" s="46" t="s">
        <v>69</v>
      </c>
      <c r="Y77" s="47">
        <f>VLOOKUP(X77,'[2]Datos Validacion'!$M$6:$N$7,2,0)</f>
        <v>0.15</v>
      </c>
      <c r="Z77" s="45" t="s">
        <v>70</v>
      </c>
      <c r="AA77" s="52" t="s">
        <v>463</v>
      </c>
      <c r="AB77" s="45" t="s">
        <v>72</v>
      </c>
      <c r="AC77" s="100" t="s">
        <v>81</v>
      </c>
      <c r="AD77" s="49">
        <f t="shared" si="12"/>
        <v>0.4</v>
      </c>
      <c r="AE77" s="50" t="str">
        <f t="shared" si="13"/>
        <v>MUY BAJA</v>
      </c>
      <c r="AF77" s="130">
        <f>+AF76-(AF76*AD77)</f>
        <v>7.7759999999999996E-2</v>
      </c>
      <c r="AG77" s="183"/>
      <c r="AH77" s="183"/>
      <c r="AI77" s="171"/>
      <c r="AJ77" s="178"/>
      <c r="AK77" s="200"/>
      <c r="AL77" s="200"/>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161"/>
    </row>
    <row r="78" spans="1:60" ht="24" customHeight="1" x14ac:dyDescent="0.3">
      <c r="H78" s="4"/>
      <c r="AM78" s="153"/>
      <c r="BH78" s="153"/>
    </row>
    <row r="79" spans="1:60" x14ac:dyDescent="0.3">
      <c r="B79" s="262" t="s">
        <v>383</v>
      </c>
      <c r="C79" s="263"/>
      <c r="D79" s="263"/>
      <c r="E79" s="263"/>
      <c r="F79" s="263"/>
      <c r="G79" s="263"/>
      <c r="H79" s="263"/>
      <c r="I79" s="263"/>
      <c r="J79" s="263"/>
      <c r="K79" s="263"/>
      <c r="L79" s="264"/>
    </row>
    <row r="80" spans="1:60" s="5" customFormat="1" ht="26" x14ac:dyDescent="0.25">
      <c r="B80" s="59" t="s">
        <v>384</v>
      </c>
      <c r="C80" s="59" t="s">
        <v>385</v>
      </c>
      <c r="D80" s="262" t="s">
        <v>386</v>
      </c>
      <c r="E80" s="263"/>
      <c r="F80" s="263"/>
      <c r="G80" s="263"/>
      <c r="H80" s="263"/>
      <c r="I80" s="263"/>
      <c r="J80" s="60" t="s">
        <v>387</v>
      </c>
      <c r="K80" s="60" t="s">
        <v>388</v>
      </c>
      <c r="L80" s="60" t="s">
        <v>389</v>
      </c>
      <c r="M80" s="7"/>
      <c r="N80" s="6"/>
      <c r="O80" s="8"/>
      <c r="Q80" s="6"/>
      <c r="W80" s="7"/>
      <c r="Y80" s="7"/>
      <c r="AB80" s="6"/>
      <c r="AE80" s="6"/>
      <c r="AK80" s="6"/>
      <c r="AN80" s="145"/>
      <c r="BH80" s="142"/>
    </row>
    <row r="81" spans="1:29" ht="36.5" customHeight="1" x14ac:dyDescent="0.3">
      <c r="A81" s="4"/>
      <c r="B81" s="61">
        <v>0</v>
      </c>
      <c r="C81" s="62">
        <v>43861</v>
      </c>
      <c r="D81" s="180" t="s">
        <v>390</v>
      </c>
      <c r="E81" s="181"/>
      <c r="F81" s="181"/>
      <c r="G81" s="181"/>
      <c r="H81" s="181"/>
      <c r="I81" s="182"/>
      <c r="J81" s="63" t="s">
        <v>391</v>
      </c>
      <c r="K81" s="63" t="s">
        <v>392</v>
      </c>
      <c r="L81" s="63" t="s">
        <v>392</v>
      </c>
    </row>
    <row r="82" spans="1:29" ht="36.5" customHeight="1" x14ac:dyDescent="0.3">
      <c r="B82" s="61">
        <v>1</v>
      </c>
      <c r="C82" s="62">
        <v>43916</v>
      </c>
      <c r="D82" s="180" t="s">
        <v>393</v>
      </c>
      <c r="E82" s="181"/>
      <c r="F82" s="181"/>
      <c r="G82" s="181"/>
      <c r="H82" s="181"/>
      <c r="I82" s="182"/>
      <c r="J82" s="63" t="s">
        <v>391</v>
      </c>
      <c r="K82" s="63" t="s">
        <v>392</v>
      </c>
      <c r="L82" s="63" t="s">
        <v>392</v>
      </c>
    </row>
    <row r="83" spans="1:29" ht="36.5" customHeight="1" x14ac:dyDescent="0.3">
      <c r="B83" s="61">
        <v>1</v>
      </c>
      <c r="C83" s="62">
        <v>43951</v>
      </c>
      <c r="D83" s="180" t="s">
        <v>394</v>
      </c>
      <c r="E83" s="181"/>
      <c r="F83" s="181"/>
      <c r="G83" s="181"/>
      <c r="H83" s="181"/>
      <c r="I83" s="182"/>
      <c r="J83" s="63" t="s">
        <v>391</v>
      </c>
      <c r="K83" s="63" t="s">
        <v>392</v>
      </c>
      <c r="L83" s="63" t="s">
        <v>392</v>
      </c>
    </row>
    <row r="84" spans="1:29" ht="123.5" customHeight="1" x14ac:dyDescent="0.3">
      <c r="B84" s="61">
        <v>2</v>
      </c>
      <c r="C84" s="62">
        <v>43951</v>
      </c>
      <c r="D84" s="261" t="s">
        <v>395</v>
      </c>
      <c r="E84" s="261"/>
      <c r="F84" s="261"/>
      <c r="G84" s="261"/>
      <c r="H84" s="261"/>
      <c r="I84" s="261"/>
      <c r="J84" s="63" t="s">
        <v>391</v>
      </c>
      <c r="K84" s="63" t="s">
        <v>392</v>
      </c>
      <c r="L84" s="63" t="s">
        <v>392</v>
      </c>
    </row>
    <row r="85" spans="1:29" ht="34" customHeight="1" x14ac:dyDescent="0.3">
      <c r="B85" s="61">
        <v>3</v>
      </c>
      <c r="C85" s="62">
        <v>44073</v>
      </c>
      <c r="D85" s="261" t="s">
        <v>396</v>
      </c>
      <c r="E85" s="261"/>
      <c r="F85" s="261"/>
      <c r="G85" s="261"/>
      <c r="H85" s="261"/>
      <c r="I85" s="261"/>
      <c r="J85" s="63" t="s">
        <v>391</v>
      </c>
      <c r="K85" s="63" t="s">
        <v>392</v>
      </c>
      <c r="L85" s="63" t="s">
        <v>392</v>
      </c>
    </row>
    <row r="86" spans="1:29" ht="34" customHeight="1" x14ac:dyDescent="0.3">
      <c r="B86" s="61">
        <v>4</v>
      </c>
      <c r="C86" s="62">
        <v>44196</v>
      </c>
      <c r="D86" s="261" t="s">
        <v>397</v>
      </c>
      <c r="E86" s="261"/>
      <c r="F86" s="261"/>
      <c r="G86" s="261"/>
      <c r="H86" s="261"/>
      <c r="I86" s="261"/>
      <c r="J86" s="63" t="s">
        <v>391</v>
      </c>
      <c r="K86" s="63" t="s">
        <v>392</v>
      </c>
      <c r="L86" s="63" t="s">
        <v>392</v>
      </c>
    </row>
    <row r="87" spans="1:29" ht="34" customHeight="1" x14ac:dyDescent="0.3">
      <c r="B87" s="61">
        <v>5</v>
      </c>
      <c r="C87" s="62">
        <v>44316</v>
      </c>
      <c r="D87" s="180" t="s">
        <v>398</v>
      </c>
      <c r="E87" s="181"/>
      <c r="F87" s="181"/>
      <c r="G87" s="181"/>
      <c r="H87" s="181"/>
      <c r="I87" s="182"/>
      <c r="J87" s="63" t="s">
        <v>391</v>
      </c>
      <c r="K87" s="63" t="s">
        <v>392</v>
      </c>
      <c r="L87" s="63" t="s">
        <v>392</v>
      </c>
    </row>
    <row r="88" spans="1:29" ht="34" customHeight="1" x14ac:dyDescent="0.3">
      <c r="B88" s="61">
        <v>6</v>
      </c>
      <c r="C88" s="62">
        <v>44439</v>
      </c>
      <c r="D88" s="180" t="s">
        <v>399</v>
      </c>
      <c r="E88" s="181"/>
      <c r="F88" s="181"/>
      <c r="G88" s="181"/>
      <c r="H88" s="181"/>
      <c r="I88" s="182"/>
      <c r="J88" s="63" t="s">
        <v>391</v>
      </c>
      <c r="K88" s="63" t="s">
        <v>392</v>
      </c>
      <c r="L88" s="63" t="s">
        <v>392</v>
      </c>
    </row>
    <row r="89" spans="1:29" ht="106.5" customHeight="1" x14ac:dyDescent="0.3">
      <c r="B89" s="64">
        <v>7</v>
      </c>
      <c r="C89" s="65">
        <v>44524</v>
      </c>
      <c r="D89" s="174" t="s">
        <v>400</v>
      </c>
      <c r="E89" s="174"/>
      <c r="F89" s="174"/>
      <c r="G89" s="174"/>
      <c r="H89" s="174"/>
      <c r="I89" s="174"/>
      <c r="J89" s="63" t="s">
        <v>391</v>
      </c>
      <c r="K89" s="63" t="s">
        <v>392</v>
      </c>
      <c r="L89" s="63" t="s">
        <v>392</v>
      </c>
      <c r="AC89" s="1"/>
    </row>
    <row r="90" spans="1:29" ht="34" customHeight="1" x14ac:dyDescent="0.3">
      <c r="B90" s="64">
        <v>8</v>
      </c>
      <c r="C90" s="65">
        <v>44554</v>
      </c>
      <c r="D90" s="174" t="s">
        <v>401</v>
      </c>
      <c r="E90" s="174"/>
      <c r="F90" s="174"/>
      <c r="G90" s="174"/>
      <c r="H90" s="174"/>
      <c r="I90" s="174"/>
      <c r="J90" s="63" t="s">
        <v>391</v>
      </c>
      <c r="K90" s="63" t="s">
        <v>392</v>
      </c>
      <c r="L90" s="63" t="s">
        <v>392</v>
      </c>
      <c r="AC90" s="1"/>
    </row>
    <row r="91" spans="1:29" ht="50.25" customHeight="1" x14ac:dyDescent="0.3">
      <c r="B91" s="64">
        <v>9</v>
      </c>
      <c r="C91" s="65">
        <v>44561</v>
      </c>
      <c r="D91" s="174" t="s">
        <v>426</v>
      </c>
      <c r="E91" s="174"/>
      <c r="F91" s="174"/>
      <c r="G91" s="174"/>
      <c r="H91" s="174"/>
      <c r="I91" s="174"/>
      <c r="J91" s="63" t="s">
        <v>391</v>
      </c>
      <c r="K91" s="63" t="s">
        <v>392</v>
      </c>
      <c r="L91" s="63" t="s">
        <v>392</v>
      </c>
    </row>
    <row r="92" spans="1:29" ht="47.25" customHeight="1" x14ac:dyDescent="0.3">
      <c r="B92" s="64">
        <v>10</v>
      </c>
      <c r="C92" s="65">
        <v>44681</v>
      </c>
      <c r="D92" s="174" t="s">
        <v>425</v>
      </c>
      <c r="E92" s="174"/>
      <c r="F92" s="174"/>
      <c r="G92" s="174"/>
      <c r="H92" s="174"/>
      <c r="I92" s="174"/>
      <c r="J92" s="63" t="s">
        <v>391</v>
      </c>
      <c r="K92" s="63" t="s">
        <v>392</v>
      </c>
      <c r="L92" s="63" t="s">
        <v>392</v>
      </c>
    </row>
    <row r="93" spans="1:29" ht="90" customHeight="1" x14ac:dyDescent="0.3">
      <c r="B93" s="64">
        <v>11</v>
      </c>
      <c r="C93" s="65">
        <v>44804</v>
      </c>
      <c r="D93" s="174" t="s">
        <v>444</v>
      </c>
      <c r="E93" s="174"/>
      <c r="F93" s="174"/>
      <c r="G93" s="174"/>
      <c r="H93" s="174"/>
      <c r="I93" s="174"/>
      <c r="J93" s="63" t="s">
        <v>391</v>
      </c>
      <c r="K93" s="63" t="s">
        <v>392</v>
      </c>
      <c r="L93" s="63" t="s">
        <v>392</v>
      </c>
    </row>
    <row r="94" spans="1:29" ht="40" customHeight="1" x14ac:dyDescent="0.3">
      <c r="B94" s="131">
        <v>12</v>
      </c>
      <c r="C94" s="132">
        <v>44926</v>
      </c>
      <c r="D94" s="174" t="s">
        <v>465</v>
      </c>
      <c r="E94" s="174"/>
      <c r="F94" s="174"/>
      <c r="G94" s="174"/>
      <c r="H94" s="174"/>
      <c r="I94" s="174"/>
      <c r="J94" s="63" t="s">
        <v>391</v>
      </c>
      <c r="K94" s="63" t="s">
        <v>392</v>
      </c>
      <c r="L94" s="63" t="s">
        <v>392</v>
      </c>
    </row>
    <row r="95" spans="1:29" ht="40" customHeight="1" x14ac:dyDescent="0.3">
      <c r="B95" s="133">
        <v>13</v>
      </c>
      <c r="C95" s="65">
        <v>45046</v>
      </c>
      <c r="D95" s="173" t="s">
        <v>466</v>
      </c>
      <c r="E95" s="174"/>
      <c r="F95" s="174"/>
      <c r="G95" s="174"/>
      <c r="H95" s="174"/>
      <c r="I95" s="174"/>
      <c r="J95" s="63" t="s">
        <v>482</v>
      </c>
      <c r="K95" s="63" t="s">
        <v>467</v>
      </c>
      <c r="L95" s="63" t="s">
        <v>468</v>
      </c>
    </row>
    <row r="96" spans="1:29" ht="40" customHeight="1" x14ac:dyDescent="0.3">
      <c r="B96" s="124">
        <v>14</v>
      </c>
      <c r="C96" s="65">
        <v>45169</v>
      </c>
      <c r="D96" s="173" t="s">
        <v>483</v>
      </c>
      <c r="E96" s="174"/>
      <c r="F96" s="174"/>
      <c r="G96" s="174"/>
      <c r="H96" s="174"/>
      <c r="I96" s="174"/>
      <c r="J96" s="63" t="s">
        <v>482</v>
      </c>
      <c r="K96" s="63" t="s">
        <v>467</v>
      </c>
      <c r="L96" s="63" t="s">
        <v>468</v>
      </c>
    </row>
    <row r="97" spans="2:12" ht="42.5" customHeight="1" x14ac:dyDescent="0.3">
      <c r="B97" s="124">
        <v>15</v>
      </c>
      <c r="C97" s="65">
        <v>45288</v>
      </c>
      <c r="D97" s="173" t="s">
        <v>610</v>
      </c>
      <c r="E97" s="174"/>
      <c r="F97" s="174"/>
      <c r="G97" s="174"/>
      <c r="H97" s="174"/>
      <c r="I97" s="174"/>
      <c r="J97" s="63" t="s">
        <v>482</v>
      </c>
      <c r="K97" s="63" t="s">
        <v>467</v>
      </c>
      <c r="L97" s="63" t="s">
        <v>468</v>
      </c>
    </row>
  </sheetData>
  <sheetProtection formatCells="0" insertRows="0" deleteRows="0"/>
  <dataConsolidate/>
  <mergeCells count="1029">
    <mergeCell ref="D97:I97"/>
    <mergeCell ref="BF68:BF70"/>
    <mergeCell ref="BG68:BG70"/>
    <mergeCell ref="AM74:AM77"/>
    <mergeCell ref="AN74:AN77"/>
    <mergeCell ref="AO74:AO77"/>
    <mergeCell ref="AP74:AP77"/>
    <mergeCell ref="AQ74:AQ77"/>
    <mergeCell ref="AR74:AR77"/>
    <mergeCell ref="AS74:AS77"/>
    <mergeCell ref="AT74:AT77"/>
    <mergeCell ref="AU74:AU77"/>
    <mergeCell ref="AV74:AV77"/>
    <mergeCell ref="AW74:AW77"/>
    <mergeCell ref="AX74:AX77"/>
    <mergeCell ref="AY74:AY77"/>
    <mergeCell ref="AZ74:AZ77"/>
    <mergeCell ref="BA74:BA77"/>
    <mergeCell ref="BB74:BB77"/>
    <mergeCell ref="BC74:BC77"/>
    <mergeCell ref="BD74:BD77"/>
    <mergeCell ref="BE74:BE77"/>
    <mergeCell ref="BF74:BF77"/>
    <mergeCell ref="BG74:BG77"/>
    <mergeCell ref="AV68:AV70"/>
    <mergeCell ref="AW68:AW70"/>
    <mergeCell ref="AX68:AX70"/>
    <mergeCell ref="AY68:AY70"/>
    <mergeCell ref="AZ68:AZ70"/>
    <mergeCell ref="BA68:BA70"/>
    <mergeCell ref="BB68:BB70"/>
    <mergeCell ref="BC68:BC70"/>
    <mergeCell ref="BF62:BF64"/>
    <mergeCell ref="BG62:BG64"/>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BA65:BA66"/>
    <mergeCell ref="BB65:BB66"/>
    <mergeCell ref="BC65:BC66"/>
    <mergeCell ref="BD65:BD66"/>
    <mergeCell ref="BE65:BE66"/>
    <mergeCell ref="BF65:BF66"/>
    <mergeCell ref="BG65:BG66"/>
    <mergeCell ref="BD62:BD64"/>
    <mergeCell ref="BE62:BE64"/>
    <mergeCell ref="AN62:AN64"/>
    <mergeCell ref="AO62:AO64"/>
    <mergeCell ref="AP62:AP64"/>
    <mergeCell ref="AQ62:AQ64"/>
    <mergeCell ref="AR62:AR64"/>
    <mergeCell ref="AS62:AS64"/>
    <mergeCell ref="AT62:AT64"/>
    <mergeCell ref="AU62:AU64"/>
    <mergeCell ref="AV62:AV64"/>
    <mergeCell ref="BD68:BD70"/>
    <mergeCell ref="AM68:AM70"/>
    <mergeCell ref="AN68:AN70"/>
    <mergeCell ref="AO68:AO70"/>
    <mergeCell ref="AP68:AP70"/>
    <mergeCell ref="AQ68:AQ70"/>
    <mergeCell ref="AR68:AR70"/>
    <mergeCell ref="AS68:AS70"/>
    <mergeCell ref="AT68:AT70"/>
    <mergeCell ref="AU68:AU70"/>
    <mergeCell ref="BE68:BE70"/>
    <mergeCell ref="BF46:BF47"/>
    <mergeCell ref="BG46:BG47"/>
    <mergeCell ref="AM48:AM49"/>
    <mergeCell ref="AN48:AN49"/>
    <mergeCell ref="AQ48:AQ49"/>
    <mergeCell ref="AP48:AP49"/>
    <mergeCell ref="AO48:AO49"/>
    <mergeCell ref="AR48:AR49"/>
    <mergeCell ref="AS48:AS49"/>
    <mergeCell ref="AT48:AT49"/>
    <mergeCell ref="AU48:AU49"/>
    <mergeCell ref="AV48:AV49"/>
    <mergeCell ref="AW48:AW49"/>
    <mergeCell ref="AX48:AX49"/>
    <mergeCell ref="AY48:AY49"/>
    <mergeCell ref="AZ48:AZ49"/>
    <mergeCell ref="BA48:BA49"/>
    <mergeCell ref="BB48:BB49"/>
    <mergeCell ref="BC48:BC49"/>
    <mergeCell ref="BD48:BD49"/>
    <mergeCell ref="BE48:BE49"/>
    <mergeCell ref="BF48:BF49"/>
    <mergeCell ref="BG48:BG49"/>
    <mergeCell ref="AV46:AV47"/>
    <mergeCell ref="AW46:AW47"/>
    <mergeCell ref="AX46:AX47"/>
    <mergeCell ref="AY46:AY47"/>
    <mergeCell ref="AZ46:AZ47"/>
    <mergeCell ref="BA46:BA47"/>
    <mergeCell ref="BB46:BB47"/>
    <mergeCell ref="BC46:BC47"/>
    <mergeCell ref="AN46:AN47"/>
    <mergeCell ref="AM46:AM47"/>
    <mergeCell ref="AQ46:AQ47"/>
    <mergeCell ref="AP46:AP47"/>
    <mergeCell ref="AO46:AO47"/>
    <mergeCell ref="AR46:AR47"/>
    <mergeCell ref="AS46:AS47"/>
    <mergeCell ref="AT46:AT47"/>
    <mergeCell ref="AU46:AU47"/>
    <mergeCell ref="BC22:BC24"/>
    <mergeCell ref="BD22:BD24"/>
    <mergeCell ref="BE22:BE24"/>
    <mergeCell ref="BF22:BF24"/>
    <mergeCell ref="BG22:BG24"/>
    <mergeCell ref="AU39:AU41"/>
    <mergeCell ref="AV39:AV41"/>
    <mergeCell ref="AW39:AW41"/>
    <mergeCell ref="AX39:AX41"/>
    <mergeCell ref="AY39:AY41"/>
    <mergeCell ref="AZ39:AZ41"/>
    <mergeCell ref="BA39:BA41"/>
    <mergeCell ref="BB39:BB41"/>
    <mergeCell ref="BC39:BC41"/>
    <mergeCell ref="BD39:BD41"/>
    <mergeCell ref="BE39:BE41"/>
    <mergeCell ref="BF39:BF41"/>
    <mergeCell ref="BG39:BG41"/>
    <mergeCell ref="AT39:AT41"/>
    <mergeCell ref="AS39:AS41"/>
    <mergeCell ref="AR39:AR41"/>
    <mergeCell ref="AQ39:AQ41"/>
    <mergeCell ref="BE46:BE47"/>
    <mergeCell ref="AP39:AP41"/>
    <mergeCell ref="AO39:AO41"/>
    <mergeCell ref="AN22:AN24"/>
    <mergeCell ref="AO22:AO24"/>
    <mergeCell ref="AP22:AP24"/>
    <mergeCell ref="AQ22:AQ24"/>
    <mergeCell ref="AR22:AR24"/>
    <mergeCell ref="AS22:AS24"/>
    <mergeCell ref="AT22:AT24"/>
    <mergeCell ref="AT71:AT72"/>
    <mergeCell ref="AS71:AS72"/>
    <mergeCell ref="AR71:AR72"/>
    <mergeCell ref="AQ71:AQ72"/>
    <mergeCell ref="AP71:AP72"/>
    <mergeCell ref="AO71:AO72"/>
    <mergeCell ref="AN71:AN72"/>
    <mergeCell ref="AM71:AM72"/>
    <mergeCell ref="AM65:AM66"/>
    <mergeCell ref="AM62:AM64"/>
    <mergeCell ref="AM25:AM30"/>
    <mergeCell ref="AN25:AN30"/>
    <mergeCell ref="AO25:AO30"/>
    <mergeCell ref="AP25:AP30"/>
    <mergeCell ref="AQ25:AQ30"/>
    <mergeCell ref="AM31:AM33"/>
    <mergeCell ref="AN31:AN33"/>
    <mergeCell ref="AO31:AO33"/>
    <mergeCell ref="AP31:AP33"/>
    <mergeCell ref="AQ31:AQ33"/>
    <mergeCell ref="AM34:AM38"/>
    <mergeCell ref="AN34:AN38"/>
    <mergeCell ref="AM42:AM45"/>
    <mergeCell ref="BC71:BC72"/>
    <mergeCell ref="BB71:BB72"/>
    <mergeCell ref="BA71:BA72"/>
    <mergeCell ref="AZ71:AZ72"/>
    <mergeCell ref="AY71:AY72"/>
    <mergeCell ref="AX71:AX72"/>
    <mergeCell ref="AW71:AW72"/>
    <mergeCell ref="AV71:AV72"/>
    <mergeCell ref="AU71:AU72"/>
    <mergeCell ref="AV60:AV61"/>
    <mergeCell ref="AW60:AW61"/>
    <mergeCell ref="AX60:AX61"/>
    <mergeCell ref="AY60:AY61"/>
    <mergeCell ref="AZ60:AZ61"/>
    <mergeCell ref="BA60:BA61"/>
    <mergeCell ref="BB60:BB61"/>
    <mergeCell ref="BC60:BC61"/>
    <mergeCell ref="AW62:AW64"/>
    <mergeCell ref="AX62:AX64"/>
    <mergeCell ref="AY62:AY64"/>
    <mergeCell ref="AZ62:AZ64"/>
    <mergeCell ref="BA62:BA64"/>
    <mergeCell ref="BB62:BB64"/>
    <mergeCell ref="BC62:BC64"/>
    <mergeCell ref="AM60:AM61"/>
    <mergeCell ref="AN60:AN61"/>
    <mergeCell ref="AO60:AO61"/>
    <mergeCell ref="AP60:AP61"/>
    <mergeCell ref="AQ60:AQ61"/>
    <mergeCell ref="AR60:AR61"/>
    <mergeCell ref="AS60:AS61"/>
    <mergeCell ref="AT60:AT61"/>
    <mergeCell ref="AU60:AU61"/>
    <mergeCell ref="AV58:AV59"/>
    <mergeCell ref="AW58:AW59"/>
    <mergeCell ref="AX58:AX59"/>
    <mergeCell ref="AY58:AY59"/>
    <mergeCell ref="AZ58:AZ59"/>
    <mergeCell ref="BA58:BA59"/>
    <mergeCell ref="BB58:BB59"/>
    <mergeCell ref="BC58:BC59"/>
    <mergeCell ref="AM58:AM59"/>
    <mergeCell ref="AN58:AN59"/>
    <mergeCell ref="AO58:AO59"/>
    <mergeCell ref="AP58:AP59"/>
    <mergeCell ref="AQ58:AQ59"/>
    <mergeCell ref="AR58:AR59"/>
    <mergeCell ref="AS58:AS59"/>
    <mergeCell ref="AT58:AT59"/>
    <mergeCell ref="AU58:AU59"/>
    <mergeCell ref="AW56:AW57"/>
    <mergeCell ref="AX56:AX57"/>
    <mergeCell ref="AY56:AY57"/>
    <mergeCell ref="AZ56:AZ57"/>
    <mergeCell ref="BA56:BA57"/>
    <mergeCell ref="BB56:BB57"/>
    <mergeCell ref="BC56:BC57"/>
    <mergeCell ref="BD56:BD57"/>
    <mergeCell ref="AM56:AM57"/>
    <mergeCell ref="AN56:AN57"/>
    <mergeCell ref="AO56:AO57"/>
    <mergeCell ref="AP56:AP57"/>
    <mergeCell ref="AQ56:AQ57"/>
    <mergeCell ref="AR56:AR57"/>
    <mergeCell ref="AS56:AS57"/>
    <mergeCell ref="AT56:AT57"/>
    <mergeCell ref="AU56:AU57"/>
    <mergeCell ref="BH5:BU5"/>
    <mergeCell ref="BI6:BK6"/>
    <mergeCell ref="BL6:BN6"/>
    <mergeCell ref="BO6:BQ6"/>
    <mergeCell ref="BR6:BT6"/>
    <mergeCell ref="BU6:BU7"/>
    <mergeCell ref="AR14:AT14"/>
    <mergeCell ref="AU14:AW14"/>
    <mergeCell ref="AX14:AZ14"/>
    <mergeCell ref="BA14:BC14"/>
    <mergeCell ref="BD14:BF14"/>
    <mergeCell ref="BG14:BG15"/>
    <mergeCell ref="BH13:BH15"/>
    <mergeCell ref="AR25:AR30"/>
    <mergeCell ref="AS25:AS30"/>
    <mergeCell ref="AT25:AT30"/>
    <mergeCell ref="AU25:AU30"/>
    <mergeCell ref="AV25:AV30"/>
    <mergeCell ref="AW25:AW30"/>
    <mergeCell ref="AX25:AX30"/>
    <mergeCell ref="AY25:AY30"/>
    <mergeCell ref="AV16:AV18"/>
    <mergeCell ref="AW16:AW18"/>
    <mergeCell ref="AX16:AX18"/>
    <mergeCell ref="AY16:AY18"/>
    <mergeCell ref="AZ16:AZ18"/>
    <mergeCell ref="BA16:BA18"/>
    <mergeCell ref="BB16:BB18"/>
    <mergeCell ref="AU22:AU24"/>
    <mergeCell ref="AV22:AV24"/>
    <mergeCell ref="AW22:AW24"/>
    <mergeCell ref="AM13:BG13"/>
    <mergeCell ref="AM14:AM15"/>
    <mergeCell ref="AN14:AN15"/>
    <mergeCell ref="AO14:AQ14"/>
    <mergeCell ref="D94:I94"/>
    <mergeCell ref="AK65:AK66"/>
    <mergeCell ref="AL65:AL66"/>
    <mergeCell ref="D93:I93"/>
    <mergeCell ref="D91:I91"/>
    <mergeCell ref="D92:I92"/>
    <mergeCell ref="D90:I90"/>
    <mergeCell ref="D84:I84"/>
    <mergeCell ref="D85:I85"/>
    <mergeCell ref="D86:I86"/>
    <mergeCell ref="D87:I87"/>
    <mergeCell ref="D88:I88"/>
    <mergeCell ref="D89:I89"/>
    <mergeCell ref="B79:L79"/>
    <mergeCell ref="D80:I80"/>
    <mergeCell ref="Y68:Y69"/>
    <mergeCell ref="AH68:AH70"/>
    <mergeCell ref="AK60:AK61"/>
    <mergeCell ref="AL60:AL61"/>
    <mergeCell ref="I68:I70"/>
    <mergeCell ref="AH71:AH72"/>
    <mergeCell ref="AI71:AI72"/>
    <mergeCell ref="J74:J77"/>
    <mergeCell ref="K74:K77"/>
    <mergeCell ref="L74:L77"/>
    <mergeCell ref="M74:M77"/>
    <mergeCell ref="AL74:AL77"/>
    <mergeCell ref="AV56:AV57"/>
    <mergeCell ref="AL56:AL57"/>
    <mergeCell ref="AL48:AL49"/>
    <mergeCell ref="AL50:AL55"/>
    <mergeCell ref="AL39:AL41"/>
    <mergeCell ref="AL42:AL45"/>
    <mergeCell ref="AK39:AK41"/>
    <mergeCell ref="AJ71:AJ72"/>
    <mergeCell ref="AK71:AK72"/>
    <mergeCell ref="AL71:AL72"/>
    <mergeCell ref="I71:I72"/>
    <mergeCell ref="J71:J72"/>
    <mergeCell ref="K71:K72"/>
    <mergeCell ref="L71:L72"/>
    <mergeCell ref="M71:M72"/>
    <mergeCell ref="N71:N72"/>
    <mergeCell ref="O71:O72"/>
    <mergeCell ref="P71:P72"/>
    <mergeCell ref="Q71:Q72"/>
    <mergeCell ref="AG71:AG72"/>
    <mergeCell ref="AL68:AL70"/>
    <mergeCell ref="AF68:AF69"/>
    <mergeCell ref="AG68:AG70"/>
    <mergeCell ref="M68:M70"/>
    <mergeCell ref="N68:N70"/>
    <mergeCell ref="O68:O70"/>
    <mergeCell ref="P68:P70"/>
    <mergeCell ref="Q68:Q70"/>
    <mergeCell ref="AA68:AA69"/>
    <mergeCell ref="AB68:AB69"/>
    <mergeCell ref="AC68:AC69"/>
    <mergeCell ref="AD68:AD69"/>
    <mergeCell ref="AI68:AI70"/>
    <mergeCell ref="AJ68:AJ70"/>
    <mergeCell ref="A71:A72"/>
    <mergeCell ref="B71:B72"/>
    <mergeCell ref="C71:C72"/>
    <mergeCell ref="D71:D72"/>
    <mergeCell ref="E71:E72"/>
    <mergeCell ref="H71:H72"/>
    <mergeCell ref="B62:B64"/>
    <mergeCell ref="C62:C64"/>
    <mergeCell ref="D62:D64"/>
    <mergeCell ref="E62:E64"/>
    <mergeCell ref="H62:H64"/>
    <mergeCell ref="A68:A70"/>
    <mergeCell ref="B68:B70"/>
    <mergeCell ref="C68:C70"/>
    <mergeCell ref="D68:D70"/>
    <mergeCell ref="E68:E70"/>
    <mergeCell ref="H68:H70"/>
    <mergeCell ref="A62:A64"/>
    <mergeCell ref="A65:A66"/>
    <mergeCell ref="B65:B66"/>
    <mergeCell ref="C65:C66"/>
    <mergeCell ref="D65:D66"/>
    <mergeCell ref="J68:J70"/>
    <mergeCell ref="K68:K70"/>
    <mergeCell ref="L68:L70"/>
    <mergeCell ref="AJ60:AJ61"/>
    <mergeCell ref="Y60:Y61"/>
    <mergeCell ref="Z60:Z61"/>
    <mergeCell ref="AA60:AA61"/>
    <mergeCell ref="AB60:AB61"/>
    <mergeCell ref="AC60:AC61"/>
    <mergeCell ref="AG65:AG66"/>
    <mergeCell ref="AH65:AH66"/>
    <mergeCell ref="AI65:AI66"/>
    <mergeCell ref="AJ65:AJ66"/>
    <mergeCell ref="AF60:AF61"/>
    <mergeCell ref="AG60:AG61"/>
    <mergeCell ref="AH60:AH61"/>
    <mergeCell ref="AI60:AI61"/>
    <mergeCell ref="W68:W69"/>
    <mergeCell ref="X68:X69"/>
    <mergeCell ref="T68:T69"/>
    <mergeCell ref="U68:U69"/>
    <mergeCell ref="V68:V69"/>
    <mergeCell ref="AE68:AE69"/>
    <mergeCell ref="N65:N66"/>
    <mergeCell ref="O65:O66"/>
    <mergeCell ref="P65:P66"/>
    <mergeCell ref="Q65:Q66"/>
    <mergeCell ref="J65:J66"/>
    <mergeCell ref="K65:K66"/>
    <mergeCell ref="R68:R69"/>
    <mergeCell ref="S68:S69"/>
    <mergeCell ref="Z68:Z69"/>
    <mergeCell ref="L65:L66"/>
    <mergeCell ref="M65:M66"/>
    <mergeCell ref="I62:I64"/>
    <mergeCell ref="J62:J64"/>
    <mergeCell ref="K62:K64"/>
    <mergeCell ref="L62:L64"/>
    <mergeCell ref="M62:M64"/>
    <mergeCell ref="N62:N64"/>
    <mergeCell ref="O62:O64"/>
    <mergeCell ref="C60:C61"/>
    <mergeCell ref="D60:D61"/>
    <mergeCell ref="E60:E61"/>
    <mergeCell ref="F60:F61"/>
    <mergeCell ref="G60:G61"/>
    <mergeCell ref="H60:H61"/>
    <mergeCell ref="I60:I61"/>
    <mergeCell ref="J60:J61"/>
    <mergeCell ref="K60:K61"/>
    <mergeCell ref="E65:E66"/>
    <mergeCell ref="H65:H66"/>
    <mergeCell ref="I65:I66"/>
    <mergeCell ref="T60:T61"/>
    <mergeCell ref="V58:V59"/>
    <mergeCell ref="W58:W59"/>
    <mergeCell ref="X58:X59"/>
    <mergeCell ref="AK62:AK64"/>
    <mergeCell ref="AL62:AL64"/>
    <mergeCell ref="P62:P64"/>
    <mergeCell ref="Q62:Q64"/>
    <mergeCell ref="AG62:AG64"/>
    <mergeCell ref="AH62:AH64"/>
    <mergeCell ref="AI62:AI64"/>
    <mergeCell ref="AJ62:AJ64"/>
    <mergeCell ref="R60:R61"/>
    <mergeCell ref="AD60:AD61"/>
    <mergeCell ref="Q58:Q59"/>
    <mergeCell ref="R58:R59"/>
    <mergeCell ref="V60:V61"/>
    <mergeCell ref="W60:W61"/>
    <mergeCell ref="X60:X61"/>
    <mergeCell ref="Q60:Q61"/>
    <mergeCell ref="S58:S59"/>
    <mergeCell ref="T58:T59"/>
    <mergeCell ref="AK58:AK59"/>
    <mergeCell ref="AL58:AL59"/>
    <mergeCell ref="O58:O59"/>
    <mergeCell ref="L60:L61"/>
    <mergeCell ref="U60:U61"/>
    <mergeCell ref="AE60:AE61"/>
    <mergeCell ref="G56:G57"/>
    <mergeCell ref="H56:H57"/>
    <mergeCell ref="I56:I57"/>
    <mergeCell ref="J56:J57"/>
    <mergeCell ref="K56:K57"/>
    <mergeCell ref="J50:J55"/>
    <mergeCell ref="K50:K55"/>
    <mergeCell ref="E50:E55"/>
    <mergeCell ref="A58:A59"/>
    <mergeCell ref="B58:B59"/>
    <mergeCell ref="C58:C59"/>
    <mergeCell ref="D58:D59"/>
    <mergeCell ref="E58:E59"/>
    <mergeCell ref="F58:F59"/>
    <mergeCell ref="A50:A55"/>
    <mergeCell ref="B50:B55"/>
    <mergeCell ref="C50:C55"/>
    <mergeCell ref="D50:D55"/>
    <mergeCell ref="A56:A57"/>
    <mergeCell ref="B56:B57"/>
    <mergeCell ref="C56:C57"/>
    <mergeCell ref="D56:D57"/>
    <mergeCell ref="E56:E57"/>
    <mergeCell ref="F56:F57"/>
    <mergeCell ref="H50:H55"/>
    <mergeCell ref="I50:I55"/>
    <mergeCell ref="U58:U59"/>
    <mergeCell ref="S60:S61"/>
    <mergeCell ref="Z56:Z57"/>
    <mergeCell ref="AA56:AA57"/>
    <mergeCell ref="AB56:AB57"/>
    <mergeCell ref="AC56:AC57"/>
    <mergeCell ref="AD56:AD57"/>
    <mergeCell ref="AJ58:AJ59"/>
    <mergeCell ref="Y58:Y59"/>
    <mergeCell ref="Z58:Z59"/>
    <mergeCell ref="AA58:AA59"/>
    <mergeCell ref="AB58:AB59"/>
    <mergeCell ref="AC58:AC59"/>
    <mergeCell ref="AD58:AD59"/>
    <mergeCell ref="AE58:AE59"/>
    <mergeCell ref="AF58:AF59"/>
    <mergeCell ref="AG58:AG59"/>
    <mergeCell ref="A60:A61"/>
    <mergeCell ref="B60:B61"/>
    <mergeCell ref="G58:G59"/>
    <mergeCell ref="H58:H59"/>
    <mergeCell ref="I58:I59"/>
    <mergeCell ref="J58:J59"/>
    <mergeCell ref="K58:K59"/>
    <mergeCell ref="L58:L59"/>
    <mergeCell ref="P58:P59"/>
    <mergeCell ref="M58:M59"/>
    <mergeCell ref="N58:N59"/>
    <mergeCell ref="M60:M61"/>
    <mergeCell ref="N60:N61"/>
    <mergeCell ref="O60:O61"/>
    <mergeCell ref="P60:P61"/>
    <mergeCell ref="AH58:AH59"/>
    <mergeCell ref="AI58:AI59"/>
    <mergeCell ref="AG48:AG49"/>
    <mergeCell ref="AH48:AH49"/>
    <mergeCell ref="AI48:AI49"/>
    <mergeCell ref="AI46:AI47"/>
    <mergeCell ref="AJ46:AJ47"/>
    <mergeCell ref="W52:W54"/>
    <mergeCell ref="X56:X57"/>
    <mergeCell ref="W56:W57"/>
    <mergeCell ref="X52:X54"/>
    <mergeCell ref="Z52:Z54"/>
    <mergeCell ref="AA52:AA54"/>
    <mergeCell ref="Y52:Y54"/>
    <mergeCell ref="S56:S57"/>
    <mergeCell ref="T56:T57"/>
    <mergeCell ref="U56:U57"/>
    <mergeCell ref="L50:L55"/>
    <mergeCell ref="M56:M57"/>
    <mergeCell ref="N56:N57"/>
    <mergeCell ref="O56:O57"/>
    <mergeCell ref="P56:P57"/>
    <mergeCell ref="Q56:Q57"/>
    <mergeCell ref="R56:R57"/>
    <mergeCell ref="O50:O55"/>
    <mergeCell ref="V56:V57"/>
    <mergeCell ref="L56:L57"/>
    <mergeCell ref="AE56:AE57"/>
    <mergeCell ref="AF56:AF57"/>
    <mergeCell ref="AG56:AG57"/>
    <mergeCell ref="AH56:AH57"/>
    <mergeCell ref="AI56:AI57"/>
    <mergeCell ref="AJ56:AJ57"/>
    <mergeCell ref="Y56:Y57"/>
    <mergeCell ref="AF52:AF54"/>
    <mergeCell ref="AB52:AB54"/>
    <mergeCell ref="AC52:AC54"/>
    <mergeCell ref="AD52:AD54"/>
    <mergeCell ref="AE52:AE54"/>
    <mergeCell ref="AH50:AH55"/>
    <mergeCell ref="AI50:AI55"/>
    <mergeCell ref="AJ50:AJ55"/>
    <mergeCell ref="U52:U54"/>
    <mergeCell ref="V52:V54"/>
    <mergeCell ref="S52:S54"/>
    <mergeCell ref="T52:T54"/>
    <mergeCell ref="P50:P55"/>
    <mergeCell ref="Q50:Q55"/>
    <mergeCell ref="M50:M55"/>
    <mergeCell ref="R52:R54"/>
    <mergeCell ref="N50:N55"/>
    <mergeCell ref="AG50:AG55"/>
    <mergeCell ref="A46:A47"/>
    <mergeCell ref="B46:B47"/>
    <mergeCell ref="C46:C47"/>
    <mergeCell ref="D46:D47"/>
    <mergeCell ref="E46:E47"/>
    <mergeCell ref="F46:F47"/>
    <mergeCell ref="G46:G47"/>
    <mergeCell ref="I42:I45"/>
    <mergeCell ref="J42:J45"/>
    <mergeCell ref="A42:A45"/>
    <mergeCell ref="B42:B45"/>
    <mergeCell ref="C42:C45"/>
    <mergeCell ref="D42:D45"/>
    <mergeCell ref="E42:E45"/>
    <mergeCell ref="F42:F43"/>
    <mergeCell ref="G42:G43"/>
    <mergeCell ref="H42:H45"/>
    <mergeCell ref="F44:F45"/>
    <mergeCell ref="G44:G45"/>
    <mergeCell ref="H46:H47"/>
    <mergeCell ref="I46:I47"/>
    <mergeCell ref="J46:J47"/>
    <mergeCell ref="K42:K45"/>
    <mergeCell ref="L42:L45"/>
    <mergeCell ref="M42:M45"/>
    <mergeCell ref="A48:A49"/>
    <mergeCell ref="K46:K47"/>
    <mergeCell ref="L46:L47"/>
    <mergeCell ref="M46:M47"/>
    <mergeCell ref="L48:L49"/>
    <mergeCell ref="M48:M49"/>
    <mergeCell ref="AE39:AE40"/>
    <mergeCell ref="AF39:AF40"/>
    <mergeCell ref="AG39:AG41"/>
    <mergeCell ref="AJ48:AJ49"/>
    <mergeCell ref="AK48:AK49"/>
    <mergeCell ref="N46:N47"/>
    <mergeCell ref="O46:O47"/>
    <mergeCell ref="P46:P47"/>
    <mergeCell ref="Q46:Q47"/>
    <mergeCell ref="AI39:AI41"/>
    <mergeCell ref="AJ39:AJ41"/>
    <mergeCell ref="N42:N45"/>
    <mergeCell ref="AJ42:AJ45"/>
    <mergeCell ref="AK42:AK45"/>
    <mergeCell ref="O42:O45"/>
    <mergeCell ref="P42:P45"/>
    <mergeCell ref="Q42:Q45"/>
    <mergeCell ref="AG42:AG45"/>
    <mergeCell ref="AH42:AH45"/>
    <mergeCell ref="AI42:AI45"/>
    <mergeCell ref="AA39:AA40"/>
    <mergeCell ref="AH39:AH41"/>
    <mergeCell ref="AB39:AB40"/>
    <mergeCell ref="AC39:AC40"/>
    <mergeCell ref="AD39:AD40"/>
    <mergeCell ref="AK46:AK47"/>
    <mergeCell ref="AG46:AG47"/>
    <mergeCell ref="AH46:AH47"/>
    <mergeCell ref="N48:N49"/>
    <mergeCell ref="O48:O49"/>
    <mergeCell ref="P48:P49"/>
    <mergeCell ref="Q48:Q49"/>
    <mergeCell ref="B48:B49"/>
    <mergeCell ref="C48:C49"/>
    <mergeCell ref="D48:D49"/>
    <mergeCell ref="E48:E49"/>
    <mergeCell ref="H48:H49"/>
    <mergeCell ref="I48:I49"/>
    <mergeCell ref="J48:J49"/>
    <mergeCell ref="K48:K49"/>
    <mergeCell ref="A39:A41"/>
    <mergeCell ref="B39:B41"/>
    <mergeCell ref="C39:C41"/>
    <mergeCell ref="D39:D41"/>
    <mergeCell ref="E39:E41"/>
    <mergeCell ref="H39:H41"/>
    <mergeCell ref="I39:I41"/>
    <mergeCell ref="Y39:Y40"/>
    <mergeCell ref="Z39:Z40"/>
    <mergeCell ref="A34:A38"/>
    <mergeCell ref="B34:B38"/>
    <mergeCell ref="C34:C38"/>
    <mergeCell ref="D34:D38"/>
    <mergeCell ref="E34:E38"/>
    <mergeCell ref="V39:V40"/>
    <mergeCell ref="W39:W40"/>
    <mergeCell ref="X39:X40"/>
    <mergeCell ref="P39:P41"/>
    <mergeCell ref="Q39:Q41"/>
    <mergeCell ref="R39:R40"/>
    <mergeCell ref="S39:S40"/>
    <mergeCell ref="T39:T40"/>
    <mergeCell ref="U39:U40"/>
    <mergeCell ref="J39:J41"/>
    <mergeCell ref="K39:K41"/>
    <mergeCell ref="L39:L41"/>
    <mergeCell ref="M39:M41"/>
    <mergeCell ref="N39:N41"/>
    <mergeCell ref="O39:O41"/>
    <mergeCell ref="F36:F38"/>
    <mergeCell ref="G36:G38"/>
    <mergeCell ref="R32:R33"/>
    <mergeCell ref="S32:S33"/>
    <mergeCell ref="T32:T33"/>
    <mergeCell ref="N31:N33"/>
    <mergeCell ref="O31:O33"/>
    <mergeCell ref="F31:F33"/>
    <mergeCell ref="G31:G33"/>
    <mergeCell ref="H31:H33"/>
    <mergeCell ref="I31:I33"/>
    <mergeCell ref="J31:J33"/>
    <mergeCell ref="K31:K33"/>
    <mergeCell ref="P31:P33"/>
    <mergeCell ref="Q31:Q33"/>
    <mergeCell ref="U32:U33"/>
    <mergeCell ref="V32:V33"/>
    <mergeCell ref="AH34:AH38"/>
    <mergeCell ref="H34:H38"/>
    <mergeCell ref="I34:I38"/>
    <mergeCell ref="J34:J38"/>
    <mergeCell ref="K34:K38"/>
    <mergeCell ref="L34:L38"/>
    <mergeCell ref="M34:M38"/>
    <mergeCell ref="N34:N38"/>
    <mergeCell ref="O34:O38"/>
    <mergeCell ref="L31:L33"/>
    <mergeCell ref="M31:M33"/>
    <mergeCell ref="AK31:AK33"/>
    <mergeCell ref="K25:K30"/>
    <mergeCell ref="L25:L30"/>
    <mergeCell ref="AL31:AL33"/>
    <mergeCell ref="AL25:AL30"/>
    <mergeCell ref="AJ31:AJ33"/>
    <mergeCell ref="AI34:AI38"/>
    <mergeCell ref="AJ34:AJ38"/>
    <mergeCell ref="W32:W33"/>
    <mergeCell ref="X32:X33"/>
    <mergeCell ref="Y32:Y33"/>
    <mergeCell ref="AK34:AK38"/>
    <mergeCell ref="AG31:AG33"/>
    <mergeCell ref="Z32:Z33"/>
    <mergeCell ref="AA32:AA33"/>
    <mergeCell ref="AB32:AB33"/>
    <mergeCell ref="AC32:AC33"/>
    <mergeCell ref="AF32:AF33"/>
    <mergeCell ref="A25:A30"/>
    <mergeCell ref="B25:B30"/>
    <mergeCell ref="C25:C30"/>
    <mergeCell ref="D25:D30"/>
    <mergeCell ref="E25:E30"/>
    <mergeCell ref="F25:F27"/>
    <mergeCell ref="H25:H30"/>
    <mergeCell ref="I25:I30"/>
    <mergeCell ref="J25:J30"/>
    <mergeCell ref="F28:F30"/>
    <mergeCell ref="G28:G30"/>
    <mergeCell ref="G25:G27"/>
    <mergeCell ref="AK19:AK21"/>
    <mergeCell ref="AL19:AL21"/>
    <mergeCell ref="N19:N21"/>
    <mergeCell ref="O19:O21"/>
    <mergeCell ref="P19:P21"/>
    <mergeCell ref="Q19:Q21"/>
    <mergeCell ref="AA19:AA20"/>
    <mergeCell ref="AG19:AG21"/>
    <mergeCell ref="AI19:AI21"/>
    <mergeCell ref="AJ19:AJ21"/>
    <mergeCell ref="AG22:AG24"/>
    <mergeCell ref="AH22:AH24"/>
    <mergeCell ref="AI22:AI24"/>
    <mergeCell ref="AG25:AG30"/>
    <mergeCell ref="AL22:AL24"/>
    <mergeCell ref="AK22:AK24"/>
    <mergeCell ref="A31:A33"/>
    <mergeCell ref="B31:B33"/>
    <mergeCell ref="C31:C33"/>
    <mergeCell ref="D31:D33"/>
    <mergeCell ref="E31:E33"/>
    <mergeCell ref="AH25:AH30"/>
    <mergeCell ref="AI25:AI30"/>
    <mergeCell ref="AJ25:AJ30"/>
    <mergeCell ref="AK25:AK30"/>
    <mergeCell ref="M25:M30"/>
    <mergeCell ref="N25:N30"/>
    <mergeCell ref="O25:O30"/>
    <mergeCell ref="P25:P30"/>
    <mergeCell ref="Q25:Q30"/>
    <mergeCell ref="AH31:AH33"/>
    <mergeCell ref="AI31:AI33"/>
    <mergeCell ref="I19:I21"/>
    <mergeCell ref="J19:J21"/>
    <mergeCell ref="K19:K21"/>
    <mergeCell ref="L19:L21"/>
    <mergeCell ref="M19:M21"/>
    <mergeCell ref="H22:H24"/>
    <mergeCell ref="I22:I24"/>
    <mergeCell ref="J22:J24"/>
    <mergeCell ref="AJ22:AJ24"/>
    <mergeCell ref="K22:K24"/>
    <mergeCell ref="L22:L24"/>
    <mergeCell ref="M22:M24"/>
    <mergeCell ref="N22:N24"/>
    <mergeCell ref="O22:O24"/>
    <mergeCell ref="P22:P24"/>
    <mergeCell ref="AH19:AH21"/>
    <mergeCell ref="A19:A21"/>
    <mergeCell ref="B19:B21"/>
    <mergeCell ref="C19:C21"/>
    <mergeCell ref="D19:D21"/>
    <mergeCell ref="E19:E21"/>
    <mergeCell ref="Q22:Q24"/>
    <mergeCell ref="A22:A24"/>
    <mergeCell ref="B22:B24"/>
    <mergeCell ref="C22:C24"/>
    <mergeCell ref="D22:D24"/>
    <mergeCell ref="E22:E24"/>
    <mergeCell ref="A16:A18"/>
    <mergeCell ref="B16:B18"/>
    <mergeCell ref="C16:C18"/>
    <mergeCell ref="D16:D18"/>
    <mergeCell ref="E16:E18"/>
    <mergeCell ref="H16:H18"/>
    <mergeCell ref="I16:I18"/>
    <mergeCell ref="J16:J18"/>
    <mergeCell ref="K16:K18"/>
    <mergeCell ref="H19:H21"/>
    <mergeCell ref="AL13:AL15"/>
    <mergeCell ref="Z14:AA14"/>
    <mergeCell ref="AB14:AC14"/>
    <mergeCell ref="M14:M15"/>
    <mergeCell ref="N14:N15"/>
    <mergeCell ref="O14:O15"/>
    <mergeCell ref="P14:P15"/>
    <mergeCell ref="Q14:Q15"/>
    <mergeCell ref="R14:R15"/>
    <mergeCell ref="V15:W15"/>
    <mergeCell ref="X15:Y15"/>
    <mergeCell ref="S14:T14"/>
    <mergeCell ref="U14:U15"/>
    <mergeCell ref="V14:W14"/>
    <mergeCell ref="X14:Y14"/>
    <mergeCell ref="L16:L18"/>
    <mergeCell ref="M16:M18"/>
    <mergeCell ref="N16:N18"/>
    <mergeCell ref="AL16:AL18"/>
    <mergeCell ref="AF1:AG1"/>
    <mergeCell ref="D3:H3"/>
    <mergeCell ref="X3:AJ3"/>
    <mergeCell ref="C4:C7"/>
    <mergeCell ref="D4:E4"/>
    <mergeCell ref="G4:H4"/>
    <mergeCell ref="I4:K4"/>
    <mergeCell ref="G5:H5"/>
    <mergeCell ref="I5:P5"/>
    <mergeCell ref="D7:E7"/>
    <mergeCell ref="A1:D1"/>
    <mergeCell ref="E1:L1"/>
    <mergeCell ref="M1:P1"/>
    <mergeCell ref="D9:E9"/>
    <mergeCell ref="G11:H11"/>
    <mergeCell ref="V11:AI11"/>
    <mergeCell ref="A13:K13"/>
    <mergeCell ref="L13:Q13"/>
    <mergeCell ref="R13:AD13"/>
    <mergeCell ref="AE13:AJ13"/>
    <mergeCell ref="AH74:AH77"/>
    <mergeCell ref="G14:G15"/>
    <mergeCell ref="H14:H15"/>
    <mergeCell ref="I14:I15"/>
    <mergeCell ref="J14:J15"/>
    <mergeCell ref="AJ14:AJ15"/>
    <mergeCell ref="AD14:AD15"/>
    <mergeCell ref="AE14:AE15"/>
    <mergeCell ref="AF14:AF15"/>
    <mergeCell ref="AG14:AG15"/>
    <mergeCell ref="AH14:AH15"/>
    <mergeCell ref="AI14:AI15"/>
    <mergeCell ref="K14:K15"/>
    <mergeCell ref="L14:L15"/>
    <mergeCell ref="AJ74:AJ77"/>
    <mergeCell ref="AK74:AK77"/>
    <mergeCell ref="N74:N77"/>
    <mergeCell ref="O74:O77"/>
    <mergeCell ref="AB17:AB18"/>
    <mergeCell ref="AC17:AC18"/>
    <mergeCell ref="AD17:AD18"/>
    <mergeCell ref="AJ16:AJ18"/>
    <mergeCell ref="AK16:AK18"/>
    <mergeCell ref="AG16:AG18"/>
    <mergeCell ref="AH16:AH18"/>
    <mergeCell ref="AI16:AI18"/>
    <mergeCell ref="O16:O18"/>
    <mergeCell ref="P16:P18"/>
    <mergeCell ref="Q16:Q18"/>
    <mergeCell ref="P34:P38"/>
    <mergeCell ref="Q34:Q38"/>
    <mergeCell ref="AG34:AG38"/>
    <mergeCell ref="A14:B14"/>
    <mergeCell ref="C14:C15"/>
    <mergeCell ref="D14:D15"/>
    <mergeCell ref="E14:E15"/>
    <mergeCell ref="F14:F15"/>
    <mergeCell ref="AK13:AK15"/>
    <mergeCell ref="R17:R18"/>
    <mergeCell ref="S17:S18"/>
    <mergeCell ref="T17:T18"/>
    <mergeCell ref="U17:U18"/>
    <mergeCell ref="V17:V18"/>
    <mergeCell ref="W17:W18"/>
    <mergeCell ref="X17:X18"/>
    <mergeCell ref="Y17:Y18"/>
    <mergeCell ref="AE17:AE18"/>
    <mergeCell ref="AF17:AF18"/>
    <mergeCell ref="Z17:Z18"/>
    <mergeCell ref="AA17:AA18"/>
    <mergeCell ref="D96:I96"/>
    <mergeCell ref="A74:A77"/>
    <mergeCell ref="B74:B77"/>
    <mergeCell ref="C74:C77"/>
    <mergeCell ref="D74:D77"/>
    <mergeCell ref="E74:E77"/>
    <mergeCell ref="F74:F75"/>
    <mergeCell ref="G74:G75"/>
    <mergeCell ref="H74:H77"/>
    <mergeCell ref="I74:I77"/>
    <mergeCell ref="F76:F77"/>
    <mergeCell ref="G76:G77"/>
    <mergeCell ref="D95:I95"/>
    <mergeCell ref="D81:I81"/>
    <mergeCell ref="P74:P77"/>
    <mergeCell ref="Q74:Q77"/>
    <mergeCell ref="AG74:AG77"/>
    <mergeCell ref="D82:I82"/>
    <mergeCell ref="D83:I83"/>
    <mergeCell ref="AP50:AP55"/>
    <mergeCell ref="AI74:AI77"/>
    <mergeCell ref="BC25:BC30"/>
    <mergeCell ref="BD25:BD30"/>
    <mergeCell ref="AV31:AV33"/>
    <mergeCell ref="AW31:AW33"/>
    <mergeCell ref="AX31:AX33"/>
    <mergeCell ref="AY31:AY33"/>
    <mergeCell ref="AZ31:AZ33"/>
    <mergeCell ref="BA31:BA33"/>
    <mergeCell ref="BB31:BB33"/>
    <mergeCell ref="BC31:BC33"/>
    <mergeCell ref="BD31:BD33"/>
    <mergeCell ref="AZ25:AZ30"/>
    <mergeCell ref="BA25:BA30"/>
    <mergeCell ref="BB25:BB30"/>
    <mergeCell ref="AR50:AR55"/>
    <mergeCell ref="AS50:AS55"/>
    <mergeCell ref="AT52:AT54"/>
    <mergeCell ref="AU50:AU55"/>
    <mergeCell ref="AV50:AV55"/>
    <mergeCell ref="AW52:AW54"/>
    <mergeCell ref="AZ52:AZ55"/>
    <mergeCell ref="AX50:AX55"/>
    <mergeCell ref="AY50:AY55"/>
    <mergeCell ref="AP42:AP45"/>
    <mergeCell ref="AQ42:AQ45"/>
    <mergeCell ref="AL34:AL38"/>
    <mergeCell ref="AL46:AL47"/>
    <mergeCell ref="AK50:AK55"/>
    <mergeCell ref="AK68:AK70"/>
    <mergeCell ref="AK56:AK57"/>
    <mergeCell ref="AO34:AO38"/>
    <mergeCell ref="AP34:AP38"/>
    <mergeCell ref="AR34:AR38"/>
    <mergeCell ref="AS34:AS38"/>
    <mergeCell ref="AT34:AT38"/>
    <mergeCell ref="AU34:AU38"/>
    <mergeCell ref="AV34:AV38"/>
    <mergeCell ref="AW34:AW38"/>
    <mergeCell ref="AX34:AX38"/>
    <mergeCell ref="AY34:AY38"/>
    <mergeCell ref="AZ34:AZ38"/>
    <mergeCell ref="BA34:BA38"/>
    <mergeCell ref="BB34:BB38"/>
    <mergeCell ref="BC34:BC38"/>
    <mergeCell ref="BD34:BD38"/>
    <mergeCell ref="AR31:AR33"/>
    <mergeCell ref="AS31:AS33"/>
    <mergeCell ref="AT31:AT33"/>
    <mergeCell ref="AU31:AU33"/>
    <mergeCell ref="AX22:AX24"/>
    <mergeCell ref="AY22:AY24"/>
    <mergeCell ref="AZ22:AZ24"/>
    <mergeCell ref="BA22:BA24"/>
    <mergeCell ref="BB22:BB24"/>
    <mergeCell ref="AM16:AM18"/>
    <mergeCell ref="AN16:AN18"/>
    <mergeCell ref="AO16:AO18"/>
    <mergeCell ref="AP16:AP18"/>
    <mergeCell ref="AQ16:AQ18"/>
    <mergeCell ref="AR16:AR18"/>
    <mergeCell ref="AS16:AS18"/>
    <mergeCell ref="AT16:AT18"/>
    <mergeCell ref="AU16:AU18"/>
    <mergeCell ref="BE42:BE45"/>
    <mergeCell ref="BD42:BD45"/>
    <mergeCell ref="BC42:BC45"/>
    <mergeCell ref="BB42:BB45"/>
    <mergeCell ref="BA42:BA45"/>
    <mergeCell ref="BE34:BE38"/>
    <mergeCell ref="AV42:AV45"/>
    <mergeCell ref="AM19:AM21"/>
    <mergeCell ref="AM22:AM24"/>
    <mergeCell ref="AW42:AW45"/>
    <mergeCell ref="AZ42:AZ45"/>
    <mergeCell ref="AY42:AY45"/>
    <mergeCell ref="AX42:AX45"/>
    <mergeCell ref="AU42:AU45"/>
    <mergeCell ref="AT42:AT45"/>
    <mergeCell ref="AS42:AS45"/>
    <mergeCell ref="AR42:AR45"/>
    <mergeCell ref="AO42:AO45"/>
    <mergeCell ref="BC16:BC18"/>
    <mergeCell ref="BD16:BD18"/>
    <mergeCell ref="BE16:BE18"/>
    <mergeCell ref="BF16:BF18"/>
    <mergeCell ref="BG16:BG18"/>
    <mergeCell ref="BH16:BH18"/>
    <mergeCell ref="BH65:BH66"/>
    <mergeCell ref="BH42:BH45"/>
    <mergeCell ref="BH19:BH21"/>
    <mergeCell ref="BH50:BH55"/>
    <mergeCell ref="BH46:BH47"/>
    <mergeCell ref="BH48:BH49"/>
    <mergeCell ref="BH56:BH57"/>
    <mergeCell ref="BH58:BH59"/>
    <mergeCell ref="BH60:BH61"/>
    <mergeCell ref="BG34:BG38"/>
    <mergeCell ref="BE25:BE30"/>
    <mergeCell ref="BF25:BF30"/>
    <mergeCell ref="BG25:BG30"/>
    <mergeCell ref="BH25:BH30"/>
    <mergeCell ref="BE31:BE33"/>
    <mergeCell ref="BF31:BF33"/>
    <mergeCell ref="BG42:BG45"/>
    <mergeCell ref="BF42:BF45"/>
    <mergeCell ref="BG31:BG33"/>
    <mergeCell ref="BH31:BH33"/>
    <mergeCell ref="BH34:BH38"/>
    <mergeCell ref="BF34:BF38"/>
    <mergeCell ref="BH22:BH24"/>
    <mergeCell ref="BD60:BD61"/>
    <mergeCell ref="BD58:BD59"/>
    <mergeCell ref="BD46:BD47"/>
    <mergeCell ref="AM39:AM41"/>
    <mergeCell ref="AN39:AN41"/>
    <mergeCell ref="BH68:BH70"/>
    <mergeCell ref="BH71:BH72"/>
    <mergeCell ref="BH74:BH77"/>
    <mergeCell ref="BA50:BA55"/>
    <mergeCell ref="BB50:BB55"/>
    <mergeCell ref="BC52:BC54"/>
    <mergeCell ref="BF52:BF55"/>
    <mergeCell ref="BG50:BG55"/>
    <mergeCell ref="BD50:BD55"/>
    <mergeCell ref="BE50:BE55"/>
    <mergeCell ref="BH62:BH64"/>
    <mergeCell ref="BE56:BE57"/>
    <mergeCell ref="BF56:BF57"/>
    <mergeCell ref="BG56:BG57"/>
    <mergeCell ref="BE58:BE59"/>
    <mergeCell ref="BF58:BF59"/>
    <mergeCell ref="BG58:BG59"/>
    <mergeCell ref="BE60:BE61"/>
    <mergeCell ref="BF60:BF61"/>
    <mergeCell ref="BG60:BG61"/>
    <mergeCell ref="BG71:BG72"/>
    <mergeCell ref="BF71:BF72"/>
    <mergeCell ref="BE71:BE72"/>
    <mergeCell ref="BD71:BD72"/>
    <mergeCell ref="BH39:BH41"/>
    <mergeCell ref="AN42:AN45"/>
    <mergeCell ref="AQ52:AQ54"/>
    <mergeCell ref="AM50:AM55"/>
    <mergeCell ref="AN50:AN55"/>
    <mergeCell ref="AO50:AO55"/>
  </mergeCells>
  <conditionalFormatting sqref="I19 I68">
    <cfRule type="cellIs" dxfId="644" priority="161" operator="equal">
      <formula>#REF!</formula>
    </cfRule>
  </conditionalFormatting>
  <conditionalFormatting sqref="I22">
    <cfRule type="cellIs" dxfId="643" priority="157" operator="equal">
      <formula>#REF!</formula>
    </cfRule>
  </conditionalFormatting>
  <conditionalFormatting sqref="I42">
    <cfRule type="cellIs" dxfId="642" priority="156" operator="equal">
      <formula>#REF!</formula>
    </cfRule>
  </conditionalFormatting>
  <conditionalFormatting sqref="I48">
    <cfRule type="cellIs" dxfId="641" priority="155" operator="equal">
      <formula>#REF!</formula>
    </cfRule>
  </conditionalFormatting>
  <conditionalFormatting sqref="I50">
    <cfRule type="cellIs" dxfId="640" priority="154" operator="equal">
      <formula>#REF!</formula>
    </cfRule>
  </conditionalFormatting>
  <conditionalFormatting sqref="I56">
    <cfRule type="cellIs" dxfId="639" priority="159" operator="equal">
      <formula>#REF!</formula>
    </cfRule>
  </conditionalFormatting>
  <conditionalFormatting sqref="I58">
    <cfRule type="cellIs" dxfId="638" priority="150" operator="equal">
      <formula>#REF!</formula>
    </cfRule>
  </conditionalFormatting>
  <conditionalFormatting sqref="I60">
    <cfRule type="cellIs" dxfId="637" priority="158" operator="equal">
      <formula>#REF!</formula>
    </cfRule>
  </conditionalFormatting>
  <conditionalFormatting sqref="I65">
    <cfRule type="cellIs" dxfId="636" priority="160" operator="equal">
      <formula>#REF!</formula>
    </cfRule>
  </conditionalFormatting>
  <conditionalFormatting sqref="I71">
    <cfRule type="cellIs" dxfId="635" priority="153" operator="equal">
      <formula>#REF!</formula>
    </cfRule>
  </conditionalFormatting>
  <conditionalFormatting sqref="I73">
    <cfRule type="cellIs" dxfId="634" priority="152" operator="equal">
      <formula>#REF!</formula>
    </cfRule>
  </conditionalFormatting>
  <conditionalFormatting sqref="K73">
    <cfRule type="cellIs" dxfId="633" priority="151" operator="equal">
      <formula>#REF!</formula>
    </cfRule>
  </conditionalFormatting>
  <conditionalFormatting sqref="L16 L19 L22 L46 L48 L50">
    <cfRule type="cellIs" dxfId="632" priority="1064" operator="equal">
      <formula>"ALTA"</formula>
    </cfRule>
    <cfRule type="cellIs" dxfId="631" priority="1065" operator="equal">
      <formula>"MUY ALTA"</formula>
    </cfRule>
    <cfRule type="cellIs" dxfId="630" priority="1066" operator="equal">
      <formula>"MEDIA"</formula>
    </cfRule>
    <cfRule type="cellIs" dxfId="629" priority="1067" operator="equal">
      <formula>"BAJA"</formula>
    </cfRule>
    <cfRule type="cellIs" dxfId="628" priority="1068" operator="equal">
      <formula>"MUY BAJA"</formula>
    </cfRule>
  </conditionalFormatting>
  <conditionalFormatting sqref="L25">
    <cfRule type="cellIs" dxfId="627" priority="648" operator="equal">
      <formula>"MUY BAJA"</formula>
    </cfRule>
    <cfRule type="cellIs" dxfId="626" priority="647" operator="equal">
      <formula>"BAJA"</formula>
    </cfRule>
    <cfRule type="cellIs" dxfId="625" priority="646" operator="equal">
      <formula>"MEDIA"</formula>
    </cfRule>
    <cfRule type="cellIs" dxfId="624" priority="645" operator="equal">
      <formula>"MUY ALTA"</formula>
    </cfRule>
    <cfRule type="cellIs" dxfId="623" priority="644" operator="equal">
      <formula>"ALTA"</formula>
    </cfRule>
  </conditionalFormatting>
  <conditionalFormatting sqref="L31">
    <cfRule type="cellIs" dxfId="622" priority="539" operator="equal">
      <formula>"ALTA"</formula>
    </cfRule>
    <cfRule type="cellIs" dxfId="621" priority="540" operator="equal">
      <formula>"MUY ALTA"</formula>
    </cfRule>
    <cfRule type="cellIs" dxfId="620" priority="541" operator="equal">
      <formula>"MEDIA"</formula>
    </cfRule>
    <cfRule type="cellIs" dxfId="619" priority="542" operator="equal">
      <formula>"BAJA"</formula>
    </cfRule>
    <cfRule type="cellIs" dxfId="618" priority="543" operator="equal">
      <formula>"MUY BAJA"</formula>
    </cfRule>
  </conditionalFormatting>
  <conditionalFormatting sqref="L34 L39">
    <cfRule type="cellIs" dxfId="617" priority="854" operator="equal">
      <formula>"ALTA"</formula>
    </cfRule>
    <cfRule type="cellIs" dxfId="616" priority="856" operator="equal">
      <formula>"MEDIA"</formula>
    </cfRule>
    <cfRule type="cellIs" dxfId="615" priority="857" operator="equal">
      <formula>"BAJA"</formula>
    </cfRule>
    <cfRule type="cellIs" dxfId="614" priority="858" operator="equal">
      <formula>"MUY BAJA"</formula>
    </cfRule>
    <cfRule type="cellIs" dxfId="613" priority="855" operator="equal">
      <formula>"MUY ALTA"</formula>
    </cfRule>
  </conditionalFormatting>
  <conditionalFormatting sqref="L42">
    <cfRule type="cellIs" dxfId="612" priority="750" operator="equal">
      <formula>"MUY ALTA"</formula>
    </cfRule>
    <cfRule type="cellIs" dxfId="611" priority="749" operator="equal">
      <formula>"ALTA"</formula>
    </cfRule>
    <cfRule type="cellIs" dxfId="610" priority="751" operator="equal">
      <formula>"MEDIA"</formula>
    </cfRule>
    <cfRule type="cellIs" dxfId="609" priority="752" operator="equal">
      <formula>"BAJA"</formula>
    </cfRule>
    <cfRule type="cellIs" dxfId="608" priority="753" operator="equal">
      <formula>"MUY BAJA"</formula>
    </cfRule>
  </conditionalFormatting>
  <conditionalFormatting sqref="L56 L58 L60">
    <cfRule type="cellIs" dxfId="607" priority="227" operator="equal">
      <formula>"BAJA"</formula>
    </cfRule>
    <cfRule type="cellIs" dxfId="606" priority="226" operator="equal">
      <formula>"MEDIA"</formula>
    </cfRule>
    <cfRule type="cellIs" dxfId="605" priority="225" operator="equal">
      <formula>"MUY ALTA"</formula>
    </cfRule>
    <cfRule type="cellIs" dxfId="604" priority="224" operator="equal">
      <formula>"ALTA"</formula>
    </cfRule>
    <cfRule type="cellIs" dxfId="603" priority="228" operator="equal">
      <formula>"MUY BAJA"</formula>
    </cfRule>
  </conditionalFormatting>
  <conditionalFormatting sqref="L62 L65">
    <cfRule type="cellIs" dxfId="602" priority="333" operator="equal">
      <formula>"MUY BAJA"</formula>
    </cfRule>
    <cfRule type="cellIs" dxfId="601" priority="329" operator="equal">
      <formula>"ALTA"</formula>
    </cfRule>
    <cfRule type="cellIs" dxfId="600" priority="330" operator="equal">
      <formula>"MUY ALTA"</formula>
    </cfRule>
    <cfRule type="cellIs" dxfId="599" priority="331" operator="equal">
      <formula>"MEDIA"</formula>
    </cfRule>
    <cfRule type="cellIs" dxfId="598" priority="332" operator="equal">
      <formula>"BAJA"</formula>
    </cfRule>
  </conditionalFormatting>
  <conditionalFormatting sqref="L67:L68">
    <cfRule type="cellIs" dxfId="597" priority="434" operator="equal">
      <formula>"ALTA"</formula>
    </cfRule>
    <cfRule type="cellIs" dxfId="596" priority="437" operator="equal">
      <formula>"BAJA"</formula>
    </cfRule>
    <cfRule type="cellIs" dxfId="595" priority="435" operator="equal">
      <formula>"MUY ALTA"</formula>
    </cfRule>
    <cfRule type="cellIs" dxfId="594" priority="436" operator="equal">
      <formula>"MEDIA"</formula>
    </cfRule>
    <cfRule type="cellIs" dxfId="593" priority="438" operator="equal">
      <formula>"MUY BAJA"</formula>
    </cfRule>
  </conditionalFormatting>
  <conditionalFormatting sqref="L71">
    <cfRule type="cellIs" dxfId="592" priority="963" operator="equal">
      <formula>"MUY BAJA"</formula>
    </cfRule>
    <cfRule type="cellIs" dxfId="591" priority="960" operator="equal">
      <formula>"MUY ALTA"</formula>
    </cfRule>
    <cfRule type="cellIs" dxfId="590" priority="961" operator="equal">
      <formula>"MEDIA"</formula>
    </cfRule>
    <cfRule type="cellIs" dxfId="589" priority="962" operator="equal">
      <formula>"BAJA"</formula>
    </cfRule>
    <cfRule type="cellIs" dxfId="588" priority="959" operator="equal">
      <formula>"ALTA"</formula>
    </cfRule>
  </conditionalFormatting>
  <conditionalFormatting sqref="L73:L76">
    <cfRule type="cellIs" dxfId="587" priority="66" operator="equal">
      <formula>"BAJA"</formula>
    </cfRule>
    <cfRule type="cellIs" dxfId="586" priority="65" operator="equal">
      <formula>"MEDIA"</formula>
    </cfRule>
    <cfRule type="cellIs" dxfId="585" priority="63" operator="equal">
      <formula>"ALTA"</formula>
    </cfRule>
    <cfRule type="cellIs" dxfId="584" priority="64" operator="equal">
      <formula>"MUY ALTA"</formula>
    </cfRule>
    <cfRule type="cellIs" dxfId="583" priority="67" operator="equal">
      <formula>"MUY BAJA"</formula>
    </cfRule>
  </conditionalFormatting>
  <conditionalFormatting sqref="N16 N19 N22 N46 N48 N50">
    <cfRule type="cellIs" dxfId="582" priority="1072" operator="equal">
      <formula>#REF!</formula>
    </cfRule>
    <cfRule type="cellIs" dxfId="581" priority="1061" operator="equal">
      <formula>"MODERADO"</formula>
    </cfRule>
    <cfRule type="cellIs" dxfId="580" priority="1063" operator="equal">
      <formula>"LEVE"</formula>
    </cfRule>
    <cfRule type="cellIs" dxfId="579" priority="1062" operator="equal">
      <formula>"MENOR"</formula>
    </cfRule>
    <cfRule type="cellIs" dxfId="578" priority="1060" operator="equal">
      <formula>"MAYOR"</formula>
    </cfRule>
    <cfRule type="cellIs" dxfId="577" priority="1059" operator="equal">
      <formula>"CATASTRÓFICO"</formula>
    </cfRule>
    <cfRule type="cellIs" dxfId="576" priority="1058" operator="equal">
      <formula>"MODERADO (RC-F)"</formula>
    </cfRule>
    <cfRule type="cellIs" dxfId="575" priority="1056" operator="equal">
      <formula>"CATASTRÓFICO (RC-F)"</formula>
    </cfRule>
    <cfRule type="cellIs" dxfId="574" priority="1057" operator="equal">
      <formula>"MAYOR (RC-F)"</formula>
    </cfRule>
  </conditionalFormatting>
  <conditionalFormatting sqref="N25">
    <cfRule type="cellIs" dxfId="573" priority="643" operator="equal">
      <formula>"LEVE"</formula>
    </cfRule>
    <cfRule type="cellIs" dxfId="572" priority="642" operator="equal">
      <formula>"MENOR"</formula>
    </cfRule>
    <cfRule type="cellIs" dxfId="571" priority="641" operator="equal">
      <formula>"MODERADO"</formula>
    </cfRule>
    <cfRule type="cellIs" dxfId="570" priority="640" operator="equal">
      <formula>"MAYOR"</formula>
    </cfRule>
    <cfRule type="cellIs" dxfId="569" priority="639" operator="equal">
      <formula>"CATASTRÓFICO"</formula>
    </cfRule>
    <cfRule type="cellIs" dxfId="568" priority="650" operator="equal">
      <formula>#REF!</formula>
    </cfRule>
    <cfRule type="cellIs" dxfId="567" priority="637" operator="equal">
      <formula>"MAYOR (RC-F)"</formula>
    </cfRule>
    <cfRule type="cellIs" dxfId="566" priority="636" operator="equal">
      <formula>"CATASTRÓFICO (RC-F)"</formula>
    </cfRule>
    <cfRule type="cellIs" dxfId="565" priority="638" operator="equal">
      <formula>"MODERADO (RC-F)"</formula>
    </cfRule>
  </conditionalFormatting>
  <conditionalFormatting sqref="N31">
    <cfRule type="cellIs" dxfId="564" priority="538" operator="equal">
      <formula>"LEVE"</formula>
    </cfRule>
    <cfRule type="cellIs" dxfId="563" priority="537" operator="equal">
      <formula>"MENOR"</formula>
    </cfRule>
    <cfRule type="cellIs" dxfId="562" priority="532" operator="equal">
      <formula>"MAYOR (RC-F)"</formula>
    </cfRule>
    <cfRule type="cellIs" dxfId="561" priority="534" operator="equal">
      <formula>"CATASTRÓFICO"</formula>
    </cfRule>
    <cfRule type="cellIs" dxfId="560" priority="533" operator="equal">
      <formula>"MODERADO (RC-F)"</formula>
    </cfRule>
    <cfRule type="cellIs" dxfId="559" priority="536" operator="equal">
      <formula>"MODERADO"</formula>
    </cfRule>
    <cfRule type="cellIs" dxfId="558" priority="535" operator="equal">
      <formula>"MAYOR"</formula>
    </cfRule>
    <cfRule type="cellIs" dxfId="557" priority="531" operator="equal">
      <formula>"CATASTRÓFICO (RC-F)"</formula>
    </cfRule>
    <cfRule type="cellIs" dxfId="556" priority="545" operator="equal">
      <formula>#REF!</formula>
    </cfRule>
  </conditionalFormatting>
  <conditionalFormatting sqref="N34 N39">
    <cfRule type="cellIs" dxfId="555" priority="852" operator="equal">
      <formula>"MENOR"</formula>
    </cfRule>
    <cfRule type="cellIs" dxfId="554" priority="851" operator="equal">
      <formula>"MODERADO"</formula>
    </cfRule>
    <cfRule type="cellIs" dxfId="553" priority="850" operator="equal">
      <formula>"MAYOR"</formula>
    </cfRule>
    <cfRule type="cellIs" dxfId="552" priority="849" operator="equal">
      <formula>"CATASTRÓFICO"</formula>
    </cfRule>
    <cfRule type="cellIs" dxfId="551" priority="848" operator="equal">
      <formula>"MODERADO (RC-F)"</formula>
    </cfRule>
    <cfRule type="cellIs" dxfId="550" priority="847" operator="equal">
      <formula>"MAYOR (RC-F)"</formula>
    </cfRule>
    <cfRule type="cellIs" dxfId="549" priority="846" operator="equal">
      <formula>"CATASTRÓFICO (RC-F)"</formula>
    </cfRule>
    <cfRule type="cellIs" dxfId="548" priority="860" operator="equal">
      <formula>#REF!</formula>
    </cfRule>
    <cfRule type="cellIs" dxfId="547" priority="853" operator="equal">
      <formula>"LEVE"</formula>
    </cfRule>
  </conditionalFormatting>
  <conditionalFormatting sqref="N42">
    <cfRule type="cellIs" dxfId="546" priority="755" operator="equal">
      <formula>#REF!</formula>
    </cfRule>
    <cfRule type="cellIs" dxfId="545" priority="741" operator="equal">
      <formula>"CATASTRÓFICO (RC-F)"</formula>
    </cfRule>
    <cfRule type="cellIs" dxfId="544" priority="748" operator="equal">
      <formula>"LEVE"</formula>
    </cfRule>
    <cfRule type="cellIs" dxfId="543" priority="747" operator="equal">
      <formula>"MENOR"</formula>
    </cfRule>
    <cfRule type="cellIs" dxfId="542" priority="746" operator="equal">
      <formula>"MODERADO"</formula>
    </cfRule>
    <cfRule type="cellIs" dxfId="541" priority="745" operator="equal">
      <formula>"MAYOR"</formula>
    </cfRule>
    <cfRule type="cellIs" dxfId="540" priority="744" operator="equal">
      <formula>"CATASTRÓFICO"</formula>
    </cfRule>
    <cfRule type="cellIs" dxfId="539" priority="743" operator="equal">
      <formula>"MODERADO (RC-F)"</formula>
    </cfRule>
    <cfRule type="cellIs" dxfId="538" priority="742" operator="equal">
      <formula>"MAYOR (RC-F)"</formula>
    </cfRule>
  </conditionalFormatting>
  <conditionalFormatting sqref="N56 N58 N60">
    <cfRule type="cellIs" dxfId="537" priority="219" operator="equal">
      <formula>"CATASTRÓFICO"</formula>
    </cfRule>
    <cfRule type="cellIs" dxfId="536" priority="220" operator="equal">
      <formula>"MAYOR"</formula>
    </cfRule>
    <cfRule type="cellIs" dxfId="535" priority="221" operator="equal">
      <formula>"MODERADO"</formula>
    </cfRule>
    <cfRule type="cellIs" dxfId="534" priority="230" operator="equal">
      <formula>#REF!</formula>
    </cfRule>
    <cfRule type="cellIs" dxfId="533" priority="223" operator="equal">
      <formula>"LEVE"</formula>
    </cfRule>
    <cfRule type="cellIs" dxfId="532" priority="222" operator="equal">
      <formula>"MENOR"</formula>
    </cfRule>
    <cfRule type="cellIs" dxfId="531" priority="216" operator="equal">
      <formula>"CATASTRÓFICO (RC-F)"</formula>
    </cfRule>
    <cfRule type="cellIs" dxfId="530" priority="217" operator="equal">
      <formula>"MAYOR (RC-F)"</formula>
    </cfRule>
    <cfRule type="cellIs" dxfId="529" priority="218" operator="equal">
      <formula>"MODERADO (RC-F)"</formula>
    </cfRule>
  </conditionalFormatting>
  <conditionalFormatting sqref="N62 N65">
    <cfRule type="cellIs" dxfId="528" priority="325" operator="equal">
      <formula>"MAYOR"</formula>
    </cfRule>
    <cfRule type="cellIs" dxfId="527" priority="328" operator="equal">
      <formula>"LEVE"</formula>
    </cfRule>
    <cfRule type="cellIs" dxfId="526" priority="335" operator="equal">
      <formula>#REF!</formula>
    </cfRule>
    <cfRule type="cellIs" dxfId="525" priority="321" operator="equal">
      <formula>"CATASTRÓFICO (RC-F)"</formula>
    </cfRule>
    <cfRule type="cellIs" dxfId="524" priority="322" operator="equal">
      <formula>"MAYOR (RC-F)"</formula>
    </cfRule>
    <cfRule type="cellIs" dxfId="523" priority="323" operator="equal">
      <formula>"MODERADO (RC-F)"</formula>
    </cfRule>
    <cfRule type="cellIs" dxfId="522" priority="324" operator="equal">
      <formula>"CATASTRÓFICO"</formula>
    </cfRule>
    <cfRule type="cellIs" dxfId="521" priority="327" operator="equal">
      <formula>"MENOR"</formula>
    </cfRule>
    <cfRule type="cellIs" dxfId="520" priority="326" operator="equal">
      <formula>"MODERADO"</formula>
    </cfRule>
  </conditionalFormatting>
  <conditionalFormatting sqref="N67:N68">
    <cfRule type="cellIs" dxfId="519" priority="429" operator="equal">
      <formula>"CATASTRÓFICO"</formula>
    </cfRule>
    <cfRule type="cellIs" dxfId="518" priority="426" operator="equal">
      <formula>"CATASTRÓFICO (RC-F)"</formula>
    </cfRule>
    <cfRule type="cellIs" dxfId="517" priority="427" operator="equal">
      <formula>"MAYOR (RC-F)"</formula>
    </cfRule>
    <cfRule type="cellIs" dxfId="516" priority="428" operator="equal">
      <formula>"MODERADO (RC-F)"</formula>
    </cfRule>
    <cfRule type="cellIs" dxfId="515" priority="430" operator="equal">
      <formula>"MAYOR"</formula>
    </cfRule>
    <cfRule type="cellIs" dxfId="514" priority="431" operator="equal">
      <formula>"MODERADO"</formula>
    </cfRule>
    <cfRule type="cellIs" dxfId="513" priority="432" operator="equal">
      <formula>"MENOR"</formula>
    </cfRule>
    <cfRule type="cellIs" dxfId="512" priority="433" operator="equal">
      <formula>"LEVE"</formula>
    </cfRule>
    <cfRule type="cellIs" dxfId="511" priority="440" operator="equal">
      <formula>#REF!</formula>
    </cfRule>
  </conditionalFormatting>
  <conditionalFormatting sqref="N71">
    <cfRule type="cellIs" dxfId="510" priority="953" operator="equal">
      <formula>"MODERADO (RC-F)"</formula>
    </cfRule>
    <cfRule type="cellIs" dxfId="509" priority="952" operator="equal">
      <formula>"MAYOR (RC-F)"</formula>
    </cfRule>
    <cfRule type="cellIs" dxfId="508" priority="951" operator="equal">
      <formula>"CATASTRÓFICO (RC-F)"</formula>
    </cfRule>
    <cfRule type="cellIs" dxfId="507" priority="954" operator="equal">
      <formula>"CATASTRÓFICO"</formula>
    </cfRule>
    <cfRule type="cellIs" dxfId="506" priority="965" operator="equal">
      <formula>#REF!</formula>
    </cfRule>
    <cfRule type="cellIs" dxfId="505" priority="956" operator="equal">
      <formula>"MODERADO"</formula>
    </cfRule>
    <cfRule type="cellIs" dxfId="504" priority="958" operator="equal">
      <formula>"LEVE"</formula>
    </cfRule>
    <cfRule type="cellIs" dxfId="503" priority="957" operator="equal">
      <formula>"MENOR"</formula>
    </cfRule>
    <cfRule type="cellIs" dxfId="502" priority="955" operator="equal">
      <formula>"MAYOR"</formula>
    </cfRule>
  </conditionalFormatting>
  <conditionalFormatting sqref="N73:N76">
    <cfRule type="cellIs" dxfId="501" priority="55" operator="equal">
      <formula>"CATASTRÓFICO (RC-F)"</formula>
    </cfRule>
    <cfRule type="cellIs" dxfId="500" priority="60" operator="equal">
      <formula>"MODERADO"</formula>
    </cfRule>
    <cfRule type="cellIs" dxfId="499" priority="56" operator="equal">
      <formula>"MAYOR (RC-F)"</formula>
    </cfRule>
    <cfRule type="cellIs" dxfId="498" priority="61" operator="equal">
      <formula>"MENOR"</formula>
    </cfRule>
    <cfRule type="cellIs" dxfId="497" priority="62" operator="equal">
      <formula>"LEVE"</formula>
    </cfRule>
    <cfRule type="cellIs" dxfId="496" priority="69" operator="equal">
      <formula>#REF!</formula>
    </cfRule>
    <cfRule type="cellIs" dxfId="495" priority="57" operator="equal">
      <formula>"MODERADO (RC-F)"</formula>
    </cfRule>
    <cfRule type="cellIs" dxfId="494" priority="58" operator="equal">
      <formula>"CATASTRÓFICO"</formula>
    </cfRule>
    <cfRule type="cellIs" dxfId="493" priority="59" operator="equal">
      <formula>"MAYOR"</formula>
    </cfRule>
  </conditionalFormatting>
  <conditionalFormatting sqref="Q16 Q19 Q22 Q46 Q48 Q50">
    <cfRule type="cellIs" dxfId="492" priority="1108" operator="equal">
      <formula>#REF!</formula>
    </cfRule>
    <cfRule type="cellIs" dxfId="491" priority="1071" operator="equal">
      <formula>#REF!</formula>
    </cfRule>
    <cfRule type="cellIs" dxfId="490" priority="1073" operator="equal">
      <formula>#REF!</formula>
    </cfRule>
    <cfRule type="cellIs" dxfId="489" priority="1076" operator="equal">
      <formula>#REF!</formula>
    </cfRule>
    <cfRule type="cellIs" dxfId="488" priority="1080" operator="equal">
      <formula>#REF!</formula>
    </cfRule>
    <cfRule type="cellIs" dxfId="487" priority="1092" operator="equal">
      <formula>#REF!</formula>
    </cfRule>
    <cfRule type="cellIs" dxfId="486" priority="1094" operator="equal">
      <formula>#REF!</formula>
    </cfRule>
    <cfRule type="cellIs" dxfId="485" priority="1097" operator="equal">
      <formula>#REF!</formula>
    </cfRule>
    <cfRule type="cellIs" dxfId="484" priority="1099" operator="equal">
      <formula>#REF!</formula>
    </cfRule>
    <cfRule type="cellIs" dxfId="483" priority="1100" operator="equal">
      <formula>#REF!</formula>
    </cfRule>
    <cfRule type="cellIs" dxfId="482" priority="1103" operator="equal">
      <formula>#REF!</formula>
    </cfRule>
    <cfRule type="cellIs" dxfId="481" priority="1104" operator="equal">
      <formula>#REF!</formula>
    </cfRule>
    <cfRule type="cellIs" dxfId="480" priority="1105" operator="equal">
      <formula>#REF!</formula>
    </cfRule>
    <cfRule type="cellIs" dxfId="479" priority="1096" operator="equal">
      <formula>#REF!</formula>
    </cfRule>
    <cfRule type="cellIs" dxfId="478" priority="1095" operator="equal">
      <formula>#REF!</formula>
    </cfRule>
    <cfRule type="cellIs" dxfId="477" priority="1106" operator="equal">
      <formula>#REF!</formula>
    </cfRule>
  </conditionalFormatting>
  <conditionalFormatting sqref="Q25">
    <cfRule type="cellIs" dxfId="476" priority="672" operator="equal">
      <formula>#REF!</formula>
    </cfRule>
    <cfRule type="cellIs" dxfId="475" priority="673" operator="equal">
      <formula>#REF!</formula>
    </cfRule>
    <cfRule type="cellIs" dxfId="474" priority="674" operator="equal">
      <formula>#REF!</formula>
    </cfRule>
    <cfRule type="cellIs" dxfId="473" priority="675" operator="equal">
      <formula>#REF!</formula>
    </cfRule>
    <cfRule type="cellIs" dxfId="472" priority="677" operator="equal">
      <formula>#REF!</formula>
    </cfRule>
    <cfRule type="cellIs" dxfId="471" priority="678" operator="equal">
      <formula>#REF!</formula>
    </cfRule>
    <cfRule type="cellIs" dxfId="470" priority="681" operator="equal">
      <formula>#REF!</formula>
    </cfRule>
    <cfRule type="cellIs" dxfId="469" priority="682" operator="equal">
      <formula>#REF!</formula>
    </cfRule>
    <cfRule type="cellIs" dxfId="468" priority="683" operator="equal">
      <formula>#REF!</formula>
    </cfRule>
    <cfRule type="cellIs" dxfId="467" priority="684" operator="equal">
      <formula>#REF!</formula>
    </cfRule>
    <cfRule type="cellIs" dxfId="466" priority="686" operator="equal">
      <formula>#REF!</formula>
    </cfRule>
    <cfRule type="cellIs" dxfId="465" priority="649" operator="equal">
      <formula>#REF!</formula>
    </cfRule>
    <cfRule type="cellIs" dxfId="464" priority="651" operator="equal">
      <formula>#REF!</formula>
    </cfRule>
    <cfRule type="cellIs" dxfId="463" priority="654" operator="equal">
      <formula>#REF!</formula>
    </cfRule>
    <cfRule type="cellIs" dxfId="462" priority="658" operator="equal">
      <formula>#REF!</formula>
    </cfRule>
    <cfRule type="cellIs" dxfId="461" priority="670" operator="equal">
      <formula>#REF!</formula>
    </cfRule>
  </conditionalFormatting>
  <conditionalFormatting sqref="Q31">
    <cfRule type="cellIs" dxfId="460" priority="544" operator="equal">
      <formula>#REF!</formula>
    </cfRule>
    <cfRule type="cellIs" dxfId="459" priority="546" operator="equal">
      <formula>#REF!</formula>
    </cfRule>
    <cfRule type="cellIs" dxfId="458" priority="572" operator="equal">
      <formula>#REF!</formula>
    </cfRule>
    <cfRule type="cellIs" dxfId="457" priority="570" operator="equal">
      <formula>#REF!</formula>
    </cfRule>
    <cfRule type="cellIs" dxfId="456" priority="569" operator="equal">
      <formula>#REF!</formula>
    </cfRule>
    <cfRule type="cellIs" dxfId="455" priority="568" operator="equal">
      <formula>#REF!</formula>
    </cfRule>
    <cfRule type="cellIs" dxfId="454" priority="567" operator="equal">
      <formula>#REF!</formula>
    </cfRule>
    <cfRule type="cellIs" dxfId="453" priority="565" operator="equal">
      <formula>#REF!</formula>
    </cfRule>
    <cfRule type="cellIs" dxfId="452" priority="553" operator="equal">
      <formula>#REF!</formula>
    </cfRule>
    <cfRule type="cellIs" dxfId="451" priority="573" operator="equal">
      <formula>#REF!</formula>
    </cfRule>
    <cfRule type="cellIs" dxfId="450" priority="576" operator="equal">
      <formula>#REF!</formula>
    </cfRule>
    <cfRule type="cellIs" dxfId="449" priority="577" operator="equal">
      <formula>#REF!</formula>
    </cfRule>
    <cfRule type="cellIs" dxfId="448" priority="578" operator="equal">
      <formula>#REF!</formula>
    </cfRule>
    <cfRule type="cellIs" dxfId="447" priority="549" operator="equal">
      <formula>#REF!</formula>
    </cfRule>
    <cfRule type="cellIs" dxfId="446" priority="579" operator="equal">
      <formula>#REF!</formula>
    </cfRule>
    <cfRule type="cellIs" dxfId="445" priority="581" operator="equal">
      <formula>#REF!</formula>
    </cfRule>
  </conditionalFormatting>
  <conditionalFormatting sqref="Q34">
    <cfRule type="cellIs" dxfId="444" priority="887" operator="equal">
      <formula>#REF!</formula>
    </cfRule>
    <cfRule type="cellIs" dxfId="443" priority="859" operator="equal">
      <formula>#REF!</formula>
    </cfRule>
    <cfRule type="cellIs" dxfId="442" priority="861" operator="equal">
      <formula>#REF!</formula>
    </cfRule>
    <cfRule type="cellIs" dxfId="441" priority="868" operator="equal">
      <formula>#REF!</formula>
    </cfRule>
    <cfRule type="cellIs" dxfId="440" priority="864" operator="equal">
      <formula>#REF!</formula>
    </cfRule>
    <cfRule type="cellIs" dxfId="439" priority="880" operator="equal">
      <formula>#REF!</formula>
    </cfRule>
    <cfRule type="cellIs" dxfId="438" priority="882" operator="equal">
      <formula>#REF!</formula>
    </cfRule>
    <cfRule type="cellIs" dxfId="437" priority="883" operator="equal">
      <formula>#REF!</formula>
    </cfRule>
    <cfRule type="cellIs" dxfId="436" priority="884" operator="equal">
      <formula>#REF!</formula>
    </cfRule>
    <cfRule type="cellIs" dxfId="435" priority="885" operator="equal">
      <formula>#REF!</formula>
    </cfRule>
    <cfRule type="cellIs" dxfId="434" priority="888" operator="equal">
      <formula>#REF!</formula>
    </cfRule>
    <cfRule type="cellIs" dxfId="433" priority="891" operator="equal">
      <formula>#REF!</formula>
    </cfRule>
    <cfRule type="cellIs" dxfId="432" priority="892" operator="equal">
      <formula>#REF!</formula>
    </cfRule>
    <cfRule type="cellIs" dxfId="431" priority="893" operator="equal">
      <formula>#REF!</formula>
    </cfRule>
    <cfRule type="cellIs" dxfId="430" priority="894" operator="equal">
      <formula>#REF!</formula>
    </cfRule>
    <cfRule type="cellIs" dxfId="429" priority="896" operator="equal">
      <formula>#REF!</formula>
    </cfRule>
  </conditionalFormatting>
  <conditionalFormatting sqref="Q39">
    <cfRule type="cellIs" dxfId="428" priority="141" operator="equal">
      <formula>#REF!</formula>
    </cfRule>
    <cfRule type="cellIs" dxfId="427" priority="136" operator="equal">
      <formula>#REF!</formula>
    </cfRule>
    <cfRule type="cellIs" dxfId="426" priority="137" operator="equal">
      <formula>#REF!</formula>
    </cfRule>
    <cfRule type="cellIs" dxfId="425" priority="138" operator="equal">
      <formula>#REF!</formula>
    </cfRule>
    <cfRule type="cellIs" dxfId="424" priority="140" operator="equal">
      <formula>#REF!</formula>
    </cfRule>
    <cfRule type="cellIs" dxfId="423" priority="145" operator="equal">
      <formula>#REF!</formula>
    </cfRule>
    <cfRule type="cellIs" dxfId="422" priority="146" operator="equal">
      <formula>#REF!</formula>
    </cfRule>
    <cfRule type="cellIs" dxfId="421" priority="147" operator="equal">
      <formula>#REF!</formula>
    </cfRule>
    <cfRule type="cellIs" dxfId="420" priority="149" operator="equal">
      <formula>#REF!</formula>
    </cfRule>
    <cfRule type="cellIs" dxfId="419" priority="117" operator="equal">
      <formula>#REF!</formula>
    </cfRule>
    <cfRule type="cellIs" dxfId="418" priority="110" operator="equal">
      <formula>"ALTO"</formula>
    </cfRule>
    <cfRule type="cellIs" dxfId="417" priority="144" operator="equal">
      <formula>#REF!</formula>
    </cfRule>
    <cfRule type="cellIs" dxfId="416" priority="106" operator="equal">
      <formula>"EXTREMO (RC/F)"</formula>
    </cfRule>
    <cfRule type="cellIs" dxfId="415" priority="107" operator="equal">
      <formula>"ALTO (RC/F)"</formula>
    </cfRule>
    <cfRule type="cellIs" dxfId="414" priority="108" operator="equal">
      <formula>"MODERADO (RC/F)"</formula>
    </cfRule>
    <cfRule type="cellIs" dxfId="413" priority="109" operator="equal">
      <formula>"EXTREMO"</formula>
    </cfRule>
    <cfRule type="cellIs" dxfId="412" priority="111" operator="equal">
      <formula>"MODERADO"</formula>
    </cfRule>
    <cfRule type="cellIs" dxfId="411" priority="112" operator="equal">
      <formula>"BAJO"</formula>
    </cfRule>
    <cfRule type="cellIs" dxfId="410" priority="113" operator="equal">
      <formula>#REF!</formula>
    </cfRule>
    <cfRule type="cellIs" dxfId="409" priority="114" operator="equal">
      <formula>#REF!</formula>
    </cfRule>
    <cfRule type="cellIs" dxfId="408" priority="121" operator="equal">
      <formula>#REF!</formula>
    </cfRule>
    <cfRule type="cellIs" dxfId="407" priority="133" operator="equal">
      <formula>#REF!</formula>
    </cfRule>
    <cfRule type="cellIs" dxfId="406" priority="135" operator="equal">
      <formula>#REF!</formula>
    </cfRule>
  </conditionalFormatting>
  <conditionalFormatting sqref="Q42">
    <cfRule type="cellIs" dxfId="405" priority="763" operator="equal">
      <formula>#REF!</formula>
    </cfRule>
    <cfRule type="cellIs" dxfId="404" priority="775" operator="equal">
      <formula>#REF!</formula>
    </cfRule>
    <cfRule type="cellIs" dxfId="403" priority="779" operator="equal">
      <formula>#REF!</formula>
    </cfRule>
    <cfRule type="cellIs" dxfId="402" priority="754" operator="equal">
      <formula>#REF!</formula>
    </cfRule>
    <cfRule type="cellIs" dxfId="401" priority="777" operator="equal">
      <formula>#REF!</formula>
    </cfRule>
    <cfRule type="cellIs" dxfId="400" priority="778" operator="equal">
      <formula>#REF!</formula>
    </cfRule>
    <cfRule type="cellIs" dxfId="399" priority="759" operator="equal">
      <formula>#REF!</formula>
    </cfRule>
    <cfRule type="cellIs" dxfId="398" priority="780" operator="equal">
      <formula>#REF!</formula>
    </cfRule>
    <cfRule type="cellIs" dxfId="397" priority="782" operator="equal">
      <formula>#REF!</formula>
    </cfRule>
    <cfRule type="cellIs" dxfId="396" priority="783" operator="equal">
      <formula>#REF!</formula>
    </cfRule>
    <cfRule type="cellIs" dxfId="395" priority="786" operator="equal">
      <formula>#REF!</formula>
    </cfRule>
    <cfRule type="cellIs" dxfId="394" priority="787" operator="equal">
      <formula>#REF!</formula>
    </cfRule>
    <cfRule type="cellIs" dxfId="393" priority="756" operator="equal">
      <formula>#REF!</formula>
    </cfRule>
    <cfRule type="cellIs" dxfId="392" priority="789" operator="equal">
      <formula>#REF!</formula>
    </cfRule>
    <cfRule type="cellIs" dxfId="391" priority="791" operator="equal">
      <formula>#REF!</formula>
    </cfRule>
    <cfRule type="cellIs" dxfId="390" priority="788" operator="equal">
      <formula>#REF!</formula>
    </cfRule>
  </conditionalFormatting>
  <conditionalFormatting sqref="Q56 Q58 Q60">
    <cfRule type="cellIs" dxfId="389" priority="266" operator="equal">
      <formula>#REF!</formula>
    </cfRule>
    <cfRule type="cellIs" dxfId="388" priority="229" operator="equal">
      <formula>#REF!</formula>
    </cfRule>
    <cfRule type="cellIs" dxfId="387" priority="231" operator="equal">
      <formula>#REF!</formula>
    </cfRule>
    <cfRule type="cellIs" dxfId="386" priority="234" operator="equal">
      <formula>#REF!</formula>
    </cfRule>
    <cfRule type="cellIs" dxfId="385" priority="238" operator="equal">
      <formula>#REF!</formula>
    </cfRule>
    <cfRule type="cellIs" dxfId="384" priority="250" operator="equal">
      <formula>#REF!</formula>
    </cfRule>
    <cfRule type="cellIs" dxfId="383" priority="252" operator="equal">
      <formula>#REF!</formula>
    </cfRule>
    <cfRule type="cellIs" dxfId="382" priority="253" operator="equal">
      <formula>#REF!</formula>
    </cfRule>
    <cfRule type="cellIs" dxfId="381" priority="264" operator="equal">
      <formula>#REF!</formula>
    </cfRule>
    <cfRule type="cellIs" dxfId="380" priority="263" operator="equal">
      <formula>#REF!</formula>
    </cfRule>
    <cfRule type="cellIs" dxfId="379" priority="262" operator="equal">
      <formula>#REF!</formula>
    </cfRule>
    <cfRule type="cellIs" dxfId="378" priority="261" operator="equal">
      <formula>#REF!</formula>
    </cfRule>
    <cfRule type="cellIs" dxfId="377" priority="258" operator="equal">
      <formula>#REF!</formula>
    </cfRule>
    <cfRule type="cellIs" dxfId="376" priority="257" operator="equal">
      <formula>#REF!</formula>
    </cfRule>
    <cfRule type="cellIs" dxfId="375" priority="255" operator="equal">
      <formula>#REF!</formula>
    </cfRule>
    <cfRule type="cellIs" dxfId="374" priority="254" operator="equal">
      <formula>#REF!</formula>
    </cfRule>
  </conditionalFormatting>
  <conditionalFormatting sqref="Q62 Q65">
    <cfRule type="cellIs" dxfId="373" priority="362" operator="equal">
      <formula>#REF!</formula>
    </cfRule>
    <cfRule type="cellIs" dxfId="372" priority="363" operator="equal">
      <formula>#REF!</formula>
    </cfRule>
    <cfRule type="cellIs" dxfId="371" priority="366" operator="equal">
      <formula>#REF!</formula>
    </cfRule>
    <cfRule type="cellIs" dxfId="370" priority="367" operator="equal">
      <formula>#REF!</formula>
    </cfRule>
    <cfRule type="cellIs" dxfId="369" priority="368" operator="equal">
      <formula>#REF!</formula>
    </cfRule>
    <cfRule type="cellIs" dxfId="368" priority="369" operator="equal">
      <formula>#REF!</formula>
    </cfRule>
    <cfRule type="cellIs" dxfId="367" priority="371" operator="equal">
      <formula>#REF!</formula>
    </cfRule>
    <cfRule type="cellIs" dxfId="366" priority="360" operator="equal">
      <formula>#REF!</formula>
    </cfRule>
    <cfRule type="cellIs" dxfId="365" priority="359" operator="equal">
      <formula>#REF!</formula>
    </cfRule>
    <cfRule type="cellIs" dxfId="364" priority="358" operator="equal">
      <formula>#REF!</formula>
    </cfRule>
    <cfRule type="cellIs" dxfId="363" priority="357" operator="equal">
      <formula>#REF!</formula>
    </cfRule>
    <cfRule type="cellIs" dxfId="362" priority="355" operator="equal">
      <formula>#REF!</formula>
    </cfRule>
    <cfRule type="cellIs" dxfId="361" priority="343" operator="equal">
      <formula>#REF!</formula>
    </cfRule>
    <cfRule type="cellIs" dxfId="360" priority="339" operator="equal">
      <formula>#REF!</formula>
    </cfRule>
    <cfRule type="cellIs" dxfId="359" priority="336" operator="equal">
      <formula>#REF!</formula>
    </cfRule>
    <cfRule type="cellIs" dxfId="358" priority="334" operator="equal">
      <formula>#REF!</formula>
    </cfRule>
  </conditionalFormatting>
  <conditionalFormatting sqref="Q67:Q68">
    <cfRule type="cellIs" dxfId="357" priority="444" operator="equal">
      <formula>#REF!</formula>
    </cfRule>
    <cfRule type="cellIs" dxfId="356" priority="448" operator="equal">
      <formula>#REF!</formula>
    </cfRule>
    <cfRule type="cellIs" dxfId="355" priority="460" operator="equal">
      <formula>#REF!</formula>
    </cfRule>
    <cfRule type="cellIs" dxfId="354" priority="462" operator="equal">
      <formula>#REF!</formula>
    </cfRule>
    <cfRule type="cellIs" dxfId="353" priority="463" operator="equal">
      <formula>#REF!</formula>
    </cfRule>
    <cfRule type="cellIs" dxfId="352" priority="464" operator="equal">
      <formula>#REF!</formula>
    </cfRule>
    <cfRule type="cellIs" dxfId="351" priority="465" operator="equal">
      <formula>#REF!</formula>
    </cfRule>
    <cfRule type="cellIs" dxfId="350" priority="474" operator="equal">
      <formula>#REF!</formula>
    </cfRule>
    <cfRule type="cellIs" dxfId="349" priority="467" operator="equal">
      <formula>#REF!</formula>
    </cfRule>
    <cfRule type="cellIs" dxfId="348" priority="468" operator="equal">
      <formula>#REF!</formula>
    </cfRule>
    <cfRule type="cellIs" dxfId="347" priority="441" operator="equal">
      <formula>#REF!</formula>
    </cfRule>
    <cfRule type="cellIs" dxfId="346" priority="473" operator="equal">
      <formula>#REF!</formula>
    </cfRule>
    <cfRule type="cellIs" dxfId="345" priority="476" operator="equal">
      <formula>#REF!</formula>
    </cfRule>
    <cfRule type="cellIs" dxfId="344" priority="439" operator="equal">
      <formula>#REF!</formula>
    </cfRule>
    <cfRule type="cellIs" dxfId="343" priority="472" operator="equal">
      <formula>#REF!</formula>
    </cfRule>
    <cfRule type="cellIs" dxfId="342" priority="471" operator="equal">
      <formula>#REF!</formula>
    </cfRule>
  </conditionalFormatting>
  <conditionalFormatting sqref="Q71 Q73">
    <cfRule type="cellIs" dxfId="341" priority="997" operator="equal">
      <formula>#REF!</formula>
    </cfRule>
    <cfRule type="cellIs" dxfId="340" priority="998" operator="equal">
      <formula>#REF!</formula>
    </cfRule>
    <cfRule type="cellIs" dxfId="339" priority="990" operator="equal">
      <formula>#REF!</formula>
    </cfRule>
    <cfRule type="cellIs" dxfId="338" priority="999" operator="equal">
      <formula>#REF!</formula>
    </cfRule>
    <cfRule type="cellIs" dxfId="337" priority="1001" operator="equal">
      <formula>#REF!</formula>
    </cfRule>
    <cfRule type="cellIs" dxfId="336" priority="993" operator="equal">
      <formula>#REF!</formula>
    </cfRule>
    <cfRule type="cellIs" dxfId="335" priority="992" operator="equal">
      <formula>#REF!</formula>
    </cfRule>
    <cfRule type="cellIs" dxfId="334" priority="996" operator="equal">
      <formula>#REF!</formula>
    </cfRule>
    <cfRule type="cellIs" dxfId="333" priority="985" operator="equal">
      <formula>#REF!</formula>
    </cfRule>
    <cfRule type="cellIs" dxfId="332" priority="987" operator="equal">
      <formula>#REF!</formula>
    </cfRule>
    <cfRule type="cellIs" dxfId="331" priority="988" operator="equal">
      <formula>#REF!</formula>
    </cfRule>
    <cfRule type="cellIs" dxfId="330" priority="989" operator="equal">
      <formula>#REF!</formula>
    </cfRule>
  </conditionalFormatting>
  <conditionalFormatting sqref="Q71">
    <cfRule type="cellIs" dxfId="329" priority="966" operator="equal">
      <formula>#REF!</formula>
    </cfRule>
    <cfRule type="cellIs" dxfId="328" priority="973" operator="equal">
      <formula>#REF!</formula>
    </cfRule>
    <cfRule type="cellIs" dxfId="327" priority="964" operator="equal">
      <formula>#REF!</formula>
    </cfRule>
    <cfRule type="cellIs" dxfId="326" priority="969" operator="equal">
      <formula>#REF!</formula>
    </cfRule>
  </conditionalFormatting>
  <conditionalFormatting sqref="Q73:Q76">
    <cfRule type="cellIs" dxfId="325" priority="70" operator="equal">
      <formula>#REF!</formula>
    </cfRule>
    <cfRule type="cellIs" dxfId="324" priority="93" operator="equal">
      <formula>#REF!</formula>
    </cfRule>
    <cfRule type="cellIs" dxfId="323" priority="92" operator="equal">
      <formula>#REF!</formula>
    </cfRule>
    <cfRule type="cellIs" dxfId="322" priority="68" operator="equal">
      <formula>#REF!</formula>
    </cfRule>
  </conditionalFormatting>
  <conditionalFormatting sqref="Q74:Q76">
    <cfRule type="cellIs" dxfId="321" priority="94" operator="equal">
      <formula>#REF!</formula>
    </cfRule>
    <cfRule type="cellIs" dxfId="320" priority="96" operator="equal">
      <formula>#REF!</formula>
    </cfRule>
    <cfRule type="cellIs" dxfId="319" priority="97" operator="equal">
      <formula>#REF!</formula>
    </cfRule>
    <cfRule type="cellIs" dxfId="318" priority="100" operator="equal">
      <formula>#REF!</formula>
    </cfRule>
    <cfRule type="cellIs" dxfId="317" priority="101" operator="equal">
      <formula>#REF!</formula>
    </cfRule>
    <cfRule type="cellIs" dxfId="316" priority="91" operator="equal">
      <formula>#REF!</formula>
    </cfRule>
    <cfRule type="cellIs" dxfId="315" priority="102" operator="equal">
      <formula>#REF!</formula>
    </cfRule>
    <cfRule type="cellIs" dxfId="314" priority="103" operator="equal">
      <formula>#REF!</formula>
    </cfRule>
    <cfRule type="cellIs" dxfId="313" priority="105" operator="equal">
      <formula>#REF!</formula>
    </cfRule>
    <cfRule type="cellIs" dxfId="312" priority="73" operator="equal">
      <formula>#REF!</formula>
    </cfRule>
    <cfRule type="cellIs" dxfId="311" priority="77" operator="equal">
      <formula>#REF!</formula>
    </cfRule>
    <cfRule type="cellIs" dxfId="310" priority="89" operator="equal">
      <formula>#REF!</formula>
    </cfRule>
  </conditionalFormatting>
  <conditionalFormatting sqref="AE16:AE17">
    <cfRule type="cellIs" dxfId="309" priority="1045" operator="equal">
      <formula>"ALTA"</formula>
    </cfRule>
    <cfRule type="cellIs" dxfId="308" priority="1046" operator="equal">
      <formula>"MEDIA"</formula>
    </cfRule>
    <cfRule type="cellIs" dxfId="307" priority="1047" operator="equal">
      <formula>"BAJA"</formula>
    </cfRule>
    <cfRule type="cellIs" dxfId="306" priority="1048" operator="equal">
      <formula>"MUY BAJA"</formula>
    </cfRule>
    <cfRule type="cellIs" dxfId="305" priority="1044" operator="equal">
      <formula>"MUY ALTA"</formula>
    </cfRule>
  </conditionalFormatting>
  <conditionalFormatting sqref="AE19:AE39">
    <cfRule type="cellIs" dxfId="304" priority="523" operator="equal">
      <formula>"MUY BAJA"</formula>
    </cfRule>
    <cfRule type="cellIs" dxfId="303" priority="519" operator="equal">
      <formula>"MUY ALTA"</formula>
    </cfRule>
    <cfRule type="cellIs" dxfId="302" priority="520" operator="equal">
      <formula>"ALTA"</formula>
    </cfRule>
    <cfRule type="cellIs" dxfId="301" priority="521" operator="equal">
      <formula>"MEDIA"</formula>
    </cfRule>
    <cfRule type="cellIs" dxfId="300" priority="522" operator="equal">
      <formula>"BAJA"</formula>
    </cfRule>
  </conditionalFormatting>
  <conditionalFormatting sqref="AE41:AE52">
    <cfRule type="cellIs" dxfId="299" priority="733" operator="equal">
      <formula>"MUY BAJA"</formula>
    </cfRule>
    <cfRule type="cellIs" dxfId="298" priority="731" operator="equal">
      <formula>"MEDIA"</formula>
    </cfRule>
    <cfRule type="cellIs" dxfId="297" priority="730" operator="equal">
      <formula>"ALTA"</formula>
    </cfRule>
    <cfRule type="cellIs" dxfId="296" priority="729" operator="equal">
      <formula>"MUY ALTA"</formula>
    </cfRule>
    <cfRule type="cellIs" dxfId="295" priority="732" operator="equal">
      <formula>"BAJA"</formula>
    </cfRule>
  </conditionalFormatting>
  <conditionalFormatting sqref="AE55:AE56 AE58 AE60">
    <cfRule type="cellIs" dxfId="294" priority="204" operator="equal">
      <formula>"MUY ALTA"</formula>
    </cfRule>
    <cfRule type="cellIs" dxfId="293" priority="208" operator="equal">
      <formula>"MUY BAJA"</formula>
    </cfRule>
    <cfRule type="cellIs" dxfId="292" priority="205" operator="equal">
      <formula>"ALTA"</formula>
    </cfRule>
    <cfRule type="cellIs" dxfId="291" priority="206" operator="equal">
      <formula>"MEDIA"</formula>
    </cfRule>
    <cfRule type="cellIs" dxfId="290" priority="207" operator="equal">
      <formula>"BAJA"</formula>
    </cfRule>
  </conditionalFormatting>
  <conditionalFormatting sqref="AE62:AE68">
    <cfRule type="cellIs" dxfId="289" priority="312" operator="equal">
      <formula>"BAJA"</formula>
    </cfRule>
    <cfRule type="cellIs" dxfId="288" priority="311" operator="equal">
      <formula>"MEDIA"</formula>
    </cfRule>
    <cfRule type="cellIs" dxfId="287" priority="310" operator="equal">
      <formula>"ALTA"</formula>
    </cfRule>
    <cfRule type="cellIs" dxfId="286" priority="309" operator="equal">
      <formula>"MUY ALTA"</formula>
    </cfRule>
    <cfRule type="cellIs" dxfId="285" priority="313" operator="equal">
      <formula>"MUY BAJA"</formula>
    </cfRule>
  </conditionalFormatting>
  <conditionalFormatting sqref="AE70:AE77">
    <cfRule type="cellIs" dxfId="284" priority="46" operator="equal">
      <formula>"BAJA"</formula>
    </cfRule>
    <cfRule type="cellIs" dxfId="283" priority="43" operator="equal">
      <formula>"MUY ALTA"</formula>
    </cfRule>
    <cfRule type="cellIs" dxfId="282" priority="44" operator="equal">
      <formula>"ALTA"</formula>
    </cfRule>
    <cfRule type="cellIs" dxfId="281" priority="45" operator="equal">
      <formula>"MEDIA"</formula>
    </cfRule>
    <cfRule type="cellIs" dxfId="280" priority="47" operator="equal">
      <formula>"MUY BAJA"</formula>
    </cfRule>
  </conditionalFormatting>
  <conditionalFormatting sqref="AG16 AG19 AG22 AG46 AG48 AG50">
    <cfRule type="cellIs" dxfId="279" priority="1042" operator="equal">
      <formula>"MENOR"</formula>
    </cfRule>
    <cfRule type="cellIs" dxfId="278" priority="1041" operator="equal">
      <formula>"MODERADO"</formula>
    </cfRule>
    <cfRule type="cellIs" dxfId="277" priority="1039" operator="equal">
      <formula>"CATASTROFICO"</formula>
    </cfRule>
    <cfRule type="cellIs" dxfId="276" priority="1040" operator="equal">
      <formula>"MAYOR"</formula>
    </cfRule>
    <cfRule type="cellIs" dxfId="275" priority="1043" operator="equal">
      <formula>"LEVE"</formula>
    </cfRule>
  </conditionalFormatting>
  <conditionalFormatting sqref="AG25">
    <cfRule type="cellIs" dxfId="274" priority="621" operator="equal">
      <formula>"MODERADO"</formula>
    </cfRule>
    <cfRule type="cellIs" dxfId="273" priority="619" operator="equal">
      <formula>"CATASTROFICO"</formula>
    </cfRule>
    <cfRule type="cellIs" dxfId="272" priority="620" operator="equal">
      <formula>"MAYOR"</formula>
    </cfRule>
    <cfRule type="cellIs" dxfId="271" priority="622" operator="equal">
      <formula>"MENOR"</formula>
    </cfRule>
    <cfRule type="cellIs" dxfId="270" priority="623" operator="equal">
      <formula>"LEVE"</formula>
    </cfRule>
  </conditionalFormatting>
  <conditionalFormatting sqref="AG31">
    <cfRule type="cellIs" dxfId="269" priority="518" operator="equal">
      <formula>"LEVE"</formula>
    </cfRule>
    <cfRule type="cellIs" dxfId="268" priority="517" operator="equal">
      <formula>"MENOR"</formula>
    </cfRule>
    <cfRule type="cellIs" dxfId="267" priority="516" operator="equal">
      <formula>"MODERADO"</formula>
    </cfRule>
    <cfRule type="cellIs" dxfId="266" priority="515" operator="equal">
      <formula>"MAYOR"</formula>
    </cfRule>
    <cfRule type="cellIs" dxfId="265" priority="514" operator="equal">
      <formula>"CATASTROFICO"</formula>
    </cfRule>
  </conditionalFormatting>
  <conditionalFormatting sqref="AG34 AG39">
    <cfRule type="cellIs" dxfId="264" priority="833" operator="equal">
      <formula>"LEVE"</formula>
    </cfRule>
    <cfRule type="cellIs" dxfId="263" priority="830" operator="equal">
      <formula>"MAYOR"</formula>
    </cfRule>
    <cfRule type="cellIs" dxfId="262" priority="829" operator="equal">
      <formula>"CATASTROFICO"</formula>
    </cfRule>
    <cfRule type="cellIs" dxfId="261" priority="832" operator="equal">
      <formula>"MENOR"</formula>
    </cfRule>
    <cfRule type="cellIs" dxfId="260" priority="831" operator="equal">
      <formula>"MODERADO"</formula>
    </cfRule>
  </conditionalFormatting>
  <conditionalFormatting sqref="AG42">
    <cfRule type="cellIs" dxfId="259" priority="725" operator="equal">
      <formula>"MAYOR"</formula>
    </cfRule>
    <cfRule type="cellIs" dxfId="258" priority="728" operator="equal">
      <formula>"LEVE"</formula>
    </cfRule>
    <cfRule type="cellIs" dxfId="257" priority="727" operator="equal">
      <formula>"MENOR"</formula>
    </cfRule>
    <cfRule type="cellIs" dxfId="256" priority="726" operator="equal">
      <formula>"MODERADO"</formula>
    </cfRule>
    <cfRule type="cellIs" dxfId="255" priority="724" operator="equal">
      <formula>"CATASTROFICO"</formula>
    </cfRule>
  </conditionalFormatting>
  <conditionalFormatting sqref="AG56 AG58 AG60">
    <cfRule type="cellIs" dxfId="254" priority="203" operator="equal">
      <formula>"LEVE"</formula>
    </cfRule>
    <cfRule type="cellIs" dxfId="253" priority="200" operator="equal">
      <formula>"MAYOR"</formula>
    </cfRule>
    <cfRule type="cellIs" dxfId="252" priority="202" operator="equal">
      <formula>"MENOR"</formula>
    </cfRule>
    <cfRule type="cellIs" dxfId="251" priority="199" operator="equal">
      <formula>"CATASTROFICO"</formula>
    </cfRule>
    <cfRule type="cellIs" dxfId="250" priority="201" operator="equal">
      <formula>"MODERADO"</formula>
    </cfRule>
  </conditionalFormatting>
  <conditionalFormatting sqref="AG62 AG65">
    <cfRule type="cellIs" dxfId="249" priority="305" operator="equal">
      <formula>"MAYOR"</formula>
    </cfRule>
    <cfRule type="cellIs" dxfId="248" priority="307" operator="equal">
      <formula>"MENOR"</formula>
    </cfRule>
    <cfRule type="cellIs" dxfId="247" priority="308" operator="equal">
      <formula>"LEVE"</formula>
    </cfRule>
    <cfRule type="cellIs" dxfId="246" priority="304" operator="equal">
      <formula>"CATASTROFICO"</formula>
    </cfRule>
    <cfRule type="cellIs" dxfId="245" priority="306" operator="equal">
      <formula>"MODERADO"</formula>
    </cfRule>
  </conditionalFormatting>
  <conditionalFormatting sqref="AG67:AG68">
    <cfRule type="cellIs" dxfId="244" priority="411" operator="equal">
      <formula>"MODERADO"</formula>
    </cfRule>
    <cfRule type="cellIs" dxfId="243" priority="409" operator="equal">
      <formula>"CATASTROFICO"</formula>
    </cfRule>
    <cfRule type="cellIs" dxfId="242" priority="413" operator="equal">
      <formula>"LEVE"</formula>
    </cfRule>
    <cfRule type="cellIs" dxfId="241" priority="412" operator="equal">
      <formula>"MENOR"</formula>
    </cfRule>
    <cfRule type="cellIs" dxfId="240" priority="410" operator="equal">
      <formula>"MAYOR"</formula>
    </cfRule>
  </conditionalFormatting>
  <conditionalFormatting sqref="AG71">
    <cfRule type="cellIs" dxfId="239" priority="937" operator="equal">
      <formula>"MENOR"</formula>
    </cfRule>
    <cfRule type="cellIs" dxfId="238" priority="938" operator="equal">
      <formula>"LEVE"</formula>
    </cfRule>
    <cfRule type="cellIs" dxfId="237" priority="936" operator="equal">
      <formula>"MODERADO"</formula>
    </cfRule>
    <cfRule type="cellIs" dxfId="236" priority="935" operator="equal">
      <formula>"MAYOR"</formula>
    </cfRule>
    <cfRule type="cellIs" dxfId="235" priority="934" operator="equal">
      <formula>"CATASTROFICO"</formula>
    </cfRule>
  </conditionalFormatting>
  <conditionalFormatting sqref="AG73:AG76">
    <cfRule type="cellIs" dxfId="234" priority="38" operator="equal">
      <formula>"CATASTROFICO"</formula>
    </cfRule>
    <cfRule type="cellIs" dxfId="233" priority="42" operator="equal">
      <formula>"LEVE"</formula>
    </cfRule>
    <cfRule type="cellIs" dxfId="232" priority="41" operator="equal">
      <formula>"MENOR"</formula>
    </cfRule>
    <cfRule type="cellIs" dxfId="231" priority="39" operator="equal">
      <formula>"MAYOR"</formula>
    </cfRule>
    <cfRule type="cellIs" dxfId="230" priority="40" operator="equal">
      <formula>"MODERADO"</formula>
    </cfRule>
  </conditionalFormatting>
  <conditionalFormatting sqref="AI16 AI19 AI22 AI46 AI48 AI50 Q16 Q19 Q22 Q46 Q48 Q50">
    <cfRule type="cellIs" dxfId="229" priority="1055" operator="equal">
      <formula>"BAJO"</formula>
    </cfRule>
    <cfRule type="cellIs" dxfId="228" priority="1049" operator="equal">
      <formula>"EXTREMO (RC/F)"</formula>
    </cfRule>
    <cfRule type="cellIs" dxfId="227" priority="1050" operator="equal">
      <formula>"ALTO (RC/F)"</formula>
    </cfRule>
    <cfRule type="cellIs" dxfId="226" priority="1051" operator="equal">
      <formula>"MODERADO (RC/F)"</formula>
    </cfRule>
    <cfRule type="cellIs" dxfId="225" priority="1052" operator="equal">
      <formula>"EXTREMO"</formula>
    </cfRule>
    <cfRule type="cellIs" dxfId="224" priority="1053" operator="equal">
      <formula>"ALTO"</formula>
    </cfRule>
    <cfRule type="cellIs" dxfId="223" priority="1054" operator="equal">
      <formula>"MODERADO"</formula>
    </cfRule>
  </conditionalFormatting>
  <conditionalFormatting sqref="AI16 AI19 AI22 AI46 AI48 AI50">
    <cfRule type="cellIs" dxfId="222" priority="1027" operator="equal">
      <formula>#REF!</formula>
    </cfRule>
    <cfRule type="cellIs" dxfId="221" priority="1029" operator="equal">
      <formula>#REF!</formula>
    </cfRule>
    <cfRule type="cellIs" dxfId="220" priority="1030" operator="equal">
      <formula>#REF!</formula>
    </cfRule>
    <cfRule type="cellIs" dxfId="219" priority="1033" operator="equal">
      <formula>#REF!</formula>
    </cfRule>
    <cfRule type="cellIs" dxfId="218" priority="1034" operator="equal">
      <formula>#REF!</formula>
    </cfRule>
    <cfRule type="cellIs" dxfId="217" priority="1035" operator="equal">
      <formula>#REF!</formula>
    </cfRule>
    <cfRule type="cellIs" dxfId="216" priority="1036" operator="equal">
      <formula>#REF!</formula>
    </cfRule>
    <cfRule type="cellIs" dxfId="215" priority="1038" operator="equal">
      <formula>#REF!</formula>
    </cfRule>
    <cfRule type="cellIs" dxfId="214" priority="1024" operator="equal">
      <formula>#REF!</formula>
    </cfRule>
    <cfRule type="cellIs" dxfId="213" priority="1002" operator="equal">
      <formula>#REF!</formula>
    </cfRule>
    <cfRule type="cellIs" dxfId="212" priority="1003" operator="equal">
      <formula>#REF!</formula>
    </cfRule>
    <cfRule type="cellIs" dxfId="211" priority="1006" operator="equal">
      <formula>#REF!</formula>
    </cfRule>
    <cfRule type="cellIs" dxfId="210" priority="1010" operator="equal">
      <formula>#REF!</formula>
    </cfRule>
    <cfRule type="cellIs" dxfId="209" priority="1022" operator="equal">
      <formula>#REF!</formula>
    </cfRule>
    <cfRule type="cellIs" dxfId="208" priority="1025" operator="equal">
      <formula>#REF!</formula>
    </cfRule>
    <cfRule type="cellIs" dxfId="207" priority="1026" operator="equal">
      <formula>#REF!</formula>
    </cfRule>
  </conditionalFormatting>
  <conditionalFormatting sqref="AI25 Q25">
    <cfRule type="cellIs" dxfId="206" priority="632" operator="equal">
      <formula>"EXTREMO"</formula>
    </cfRule>
    <cfRule type="cellIs" dxfId="205" priority="634" operator="equal">
      <formula>"MODERADO"</formula>
    </cfRule>
    <cfRule type="cellIs" dxfId="204" priority="633" operator="equal">
      <formula>"ALTO"</formula>
    </cfRule>
    <cfRule type="cellIs" dxfId="203" priority="631" operator="equal">
      <formula>"MODERADO (RC/F)"</formula>
    </cfRule>
    <cfRule type="cellIs" dxfId="202" priority="630" operator="equal">
      <formula>"ALTO (RC/F)"</formula>
    </cfRule>
    <cfRule type="cellIs" dxfId="201" priority="629" operator="equal">
      <formula>"EXTREMO (RC/F)"</formula>
    </cfRule>
    <cfRule type="cellIs" dxfId="200" priority="635" operator="equal">
      <formula>"BAJO"</formula>
    </cfRule>
  </conditionalFormatting>
  <conditionalFormatting sqref="AI25">
    <cfRule type="cellIs" dxfId="199" priority="607" operator="equal">
      <formula>#REF!</formula>
    </cfRule>
    <cfRule type="cellIs" dxfId="198" priority="618" operator="equal">
      <formula>#REF!</formula>
    </cfRule>
    <cfRule type="cellIs" dxfId="197" priority="616" operator="equal">
      <formula>#REF!</formula>
    </cfRule>
    <cfRule type="cellIs" dxfId="196" priority="615" operator="equal">
      <formula>#REF!</formula>
    </cfRule>
    <cfRule type="cellIs" dxfId="195" priority="614" operator="equal">
      <formula>#REF!</formula>
    </cfRule>
    <cfRule type="cellIs" dxfId="194" priority="606" operator="equal">
      <formula>#REF!</formula>
    </cfRule>
    <cfRule type="cellIs" dxfId="193" priority="582" operator="equal">
      <formula>#REF!</formula>
    </cfRule>
    <cfRule type="cellIs" dxfId="192" priority="583" operator="equal">
      <formula>#REF!</formula>
    </cfRule>
    <cfRule type="cellIs" dxfId="191" priority="586" operator="equal">
      <formula>#REF!</formula>
    </cfRule>
    <cfRule type="cellIs" dxfId="190" priority="605" operator="equal">
      <formula>#REF!</formula>
    </cfRule>
    <cfRule type="cellIs" dxfId="189" priority="590" operator="equal">
      <formula>#REF!</formula>
    </cfRule>
    <cfRule type="cellIs" dxfId="188" priority="602" operator="equal">
      <formula>#REF!</formula>
    </cfRule>
    <cfRule type="cellIs" dxfId="187" priority="604" operator="equal">
      <formula>#REF!</formula>
    </cfRule>
    <cfRule type="cellIs" dxfId="186" priority="613" operator="equal">
      <formula>#REF!</formula>
    </cfRule>
    <cfRule type="cellIs" dxfId="185" priority="610" operator="equal">
      <formula>#REF!</formula>
    </cfRule>
    <cfRule type="cellIs" dxfId="184" priority="609" operator="equal">
      <formula>#REF!</formula>
    </cfRule>
  </conditionalFormatting>
  <conditionalFormatting sqref="AI31 Q31">
    <cfRule type="cellIs" dxfId="183" priority="529" operator="equal">
      <formula>"MODERADO"</formula>
    </cfRule>
    <cfRule type="cellIs" dxfId="182" priority="528" operator="equal">
      <formula>"ALTO"</formula>
    </cfRule>
    <cfRule type="cellIs" dxfId="181" priority="530" operator="equal">
      <formula>"BAJO"</formula>
    </cfRule>
    <cfRule type="cellIs" dxfId="180" priority="524" operator="equal">
      <formula>"EXTREMO (RC/F)"</formula>
    </cfRule>
    <cfRule type="cellIs" dxfId="179" priority="525" operator="equal">
      <formula>"ALTO (RC/F)"</formula>
    </cfRule>
    <cfRule type="cellIs" dxfId="178" priority="526" operator="equal">
      <formula>"MODERADO (RC/F)"</formula>
    </cfRule>
    <cfRule type="cellIs" dxfId="177" priority="527" operator="equal">
      <formula>"EXTREMO"</formula>
    </cfRule>
  </conditionalFormatting>
  <conditionalFormatting sqref="AI31">
    <cfRule type="cellIs" dxfId="176" priority="504" operator="equal">
      <formula>#REF!</formula>
    </cfRule>
    <cfRule type="cellIs" dxfId="175" priority="502" operator="equal">
      <formula>#REF!</formula>
    </cfRule>
    <cfRule type="cellIs" dxfId="174" priority="501" operator="equal">
      <formula>#REF!</formula>
    </cfRule>
    <cfRule type="cellIs" dxfId="173" priority="500" operator="equal">
      <formula>#REF!</formula>
    </cfRule>
    <cfRule type="cellIs" dxfId="172" priority="499" operator="equal">
      <formula>#REF!</formula>
    </cfRule>
    <cfRule type="cellIs" dxfId="171" priority="497" operator="equal">
      <formula>#REF!</formula>
    </cfRule>
    <cfRule type="cellIs" dxfId="170" priority="485" operator="equal">
      <formula>#REF!</formula>
    </cfRule>
    <cfRule type="cellIs" dxfId="169" priority="481" operator="equal">
      <formula>#REF!</formula>
    </cfRule>
    <cfRule type="cellIs" dxfId="168" priority="478" operator="equal">
      <formula>#REF!</formula>
    </cfRule>
    <cfRule type="cellIs" dxfId="167" priority="477" operator="equal">
      <formula>#REF!</formula>
    </cfRule>
    <cfRule type="cellIs" dxfId="166" priority="508" operator="equal">
      <formula>#REF!</formula>
    </cfRule>
    <cfRule type="cellIs" dxfId="165" priority="510" operator="equal">
      <formula>#REF!</formula>
    </cfRule>
    <cfRule type="cellIs" dxfId="164" priority="511" operator="equal">
      <formula>#REF!</formula>
    </cfRule>
    <cfRule type="cellIs" dxfId="163" priority="513" operator="equal">
      <formula>#REF!</formula>
    </cfRule>
    <cfRule type="cellIs" dxfId="162" priority="505" operator="equal">
      <formula>#REF!</formula>
    </cfRule>
    <cfRule type="cellIs" dxfId="161" priority="509" operator="equal">
      <formula>#REF!</formula>
    </cfRule>
  </conditionalFormatting>
  <conditionalFormatting sqref="AI34 AI39 Q34">
    <cfRule type="cellIs" dxfId="160" priority="842" operator="equal">
      <formula>"EXTREMO"</formula>
    </cfRule>
    <cfRule type="cellIs" dxfId="159" priority="839" operator="equal">
      <formula>"EXTREMO (RC/F)"</formula>
    </cfRule>
    <cfRule type="cellIs" dxfId="158" priority="845" operator="equal">
      <formula>"BAJO"</formula>
    </cfRule>
    <cfRule type="cellIs" dxfId="157" priority="844" operator="equal">
      <formula>"MODERADO"</formula>
    </cfRule>
    <cfRule type="cellIs" dxfId="156" priority="843" operator="equal">
      <formula>"ALTO"</formula>
    </cfRule>
    <cfRule type="cellIs" dxfId="155" priority="841" operator="equal">
      <formula>"MODERADO (RC/F)"</formula>
    </cfRule>
    <cfRule type="cellIs" dxfId="154" priority="840" operator="equal">
      <formula>"ALTO (RC/F)"</formula>
    </cfRule>
  </conditionalFormatting>
  <conditionalFormatting sqref="AI34 AI39">
    <cfRule type="cellIs" dxfId="153" priority="814" operator="equal">
      <formula>#REF!</formula>
    </cfRule>
    <cfRule type="cellIs" dxfId="152" priority="792" operator="equal">
      <formula>#REF!</formula>
    </cfRule>
    <cfRule type="cellIs" dxfId="151" priority="793" operator="equal">
      <formula>#REF!</formula>
    </cfRule>
    <cfRule type="cellIs" dxfId="150" priority="796" operator="equal">
      <formula>#REF!</formula>
    </cfRule>
    <cfRule type="cellIs" dxfId="149" priority="800" operator="equal">
      <formula>#REF!</formula>
    </cfRule>
    <cfRule type="cellIs" dxfId="148" priority="812" operator="equal">
      <formula>#REF!</formula>
    </cfRule>
    <cfRule type="cellIs" dxfId="147" priority="815" operator="equal">
      <formula>#REF!</formula>
    </cfRule>
    <cfRule type="cellIs" dxfId="146" priority="828" operator="equal">
      <formula>#REF!</formula>
    </cfRule>
    <cfRule type="cellIs" dxfId="145" priority="819" operator="equal">
      <formula>#REF!</formula>
    </cfRule>
    <cfRule type="cellIs" dxfId="144" priority="820" operator="equal">
      <formula>#REF!</formula>
    </cfRule>
    <cfRule type="cellIs" dxfId="143" priority="823" operator="equal">
      <formula>#REF!</formula>
    </cfRule>
    <cfRule type="cellIs" dxfId="142" priority="824" operator="equal">
      <formula>#REF!</formula>
    </cfRule>
    <cfRule type="cellIs" dxfId="141" priority="816" operator="equal">
      <formula>#REF!</formula>
    </cfRule>
    <cfRule type="cellIs" dxfId="140" priority="825" operator="equal">
      <formula>#REF!</formula>
    </cfRule>
    <cfRule type="cellIs" dxfId="139" priority="826" operator="equal">
      <formula>#REF!</formula>
    </cfRule>
    <cfRule type="cellIs" dxfId="138" priority="817" operator="equal">
      <formula>#REF!</formula>
    </cfRule>
  </conditionalFormatting>
  <conditionalFormatting sqref="AI42 Q42">
    <cfRule type="cellIs" dxfId="137" priority="739" operator="equal">
      <formula>"MODERADO"</formula>
    </cfRule>
    <cfRule type="cellIs" dxfId="136" priority="738" operator="equal">
      <formula>"ALTO"</formula>
    </cfRule>
    <cfRule type="cellIs" dxfId="135" priority="736" operator="equal">
      <formula>"MODERADO (RC/F)"</formula>
    </cfRule>
    <cfRule type="cellIs" dxfId="134" priority="735" operator="equal">
      <formula>"ALTO (RC/F)"</formula>
    </cfRule>
    <cfRule type="cellIs" dxfId="133" priority="734" operator="equal">
      <formula>"EXTREMO (RC/F)"</formula>
    </cfRule>
    <cfRule type="cellIs" dxfId="132" priority="740" operator="equal">
      <formula>"BAJO"</formula>
    </cfRule>
    <cfRule type="cellIs" dxfId="131" priority="737" operator="equal">
      <formula>"EXTREMO"</formula>
    </cfRule>
  </conditionalFormatting>
  <conditionalFormatting sqref="AI42">
    <cfRule type="cellIs" dxfId="130" priority="688" operator="equal">
      <formula>#REF!</formula>
    </cfRule>
    <cfRule type="cellIs" dxfId="129" priority="719" operator="equal">
      <formula>#REF!</formula>
    </cfRule>
    <cfRule type="cellIs" dxfId="128" priority="720" operator="equal">
      <formula>#REF!</formula>
    </cfRule>
    <cfRule type="cellIs" dxfId="127" priority="721" operator="equal">
      <formula>#REF!</formula>
    </cfRule>
    <cfRule type="cellIs" dxfId="126" priority="723" operator="equal">
      <formula>#REF!</formula>
    </cfRule>
    <cfRule type="cellIs" dxfId="125" priority="715" operator="equal">
      <formula>#REF!</formula>
    </cfRule>
    <cfRule type="cellIs" dxfId="124" priority="714" operator="equal">
      <formula>#REF!</formula>
    </cfRule>
    <cfRule type="cellIs" dxfId="123" priority="712" operator="equal">
      <formula>#REF!</formula>
    </cfRule>
    <cfRule type="cellIs" dxfId="122" priority="711" operator="equal">
      <formula>#REF!</formula>
    </cfRule>
    <cfRule type="cellIs" dxfId="121" priority="710" operator="equal">
      <formula>#REF!</formula>
    </cfRule>
    <cfRule type="cellIs" dxfId="120" priority="709" operator="equal">
      <formula>#REF!</formula>
    </cfRule>
    <cfRule type="cellIs" dxfId="119" priority="707" operator="equal">
      <formula>#REF!</formula>
    </cfRule>
    <cfRule type="cellIs" dxfId="118" priority="695" operator="equal">
      <formula>#REF!</formula>
    </cfRule>
    <cfRule type="cellIs" dxfId="117" priority="691" operator="equal">
      <formula>#REF!</formula>
    </cfRule>
    <cfRule type="cellIs" dxfId="116" priority="687" operator="equal">
      <formula>#REF!</formula>
    </cfRule>
    <cfRule type="cellIs" dxfId="115" priority="718" operator="equal">
      <formula>#REF!</formula>
    </cfRule>
  </conditionalFormatting>
  <conditionalFormatting sqref="AI56 AI58 AI60 Q56 Q58 Q60">
    <cfRule type="cellIs" dxfId="114" priority="215" operator="equal">
      <formula>"BAJO"</formula>
    </cfRule>
    <cfRule type="cellIs" dxfId="113" priority="209" operator="equal">
      <formula>"EXTREMO (RC/F)"</formula>
    </cfRule>
    <cfRule type="cellIs" dxfId="112" priority="210" operator="equal">
      <formula>"ALTO (RC/F)"</formula>
    </cfRule>
    <cfRule type="cellIs" dxfId="111" priority="211" operator="equal">
      <formula>"MODERADO (RC/F)"</formula>
    </cfRule>
    <cfRule type="cellIs" dxfId="110" priority="212" operator="equal">
      <formula>"EXTREMO"</formula>
    </cfRule>
    <cfRule type="cellIs" dxfId="109" priority="213" operator="equal">
      <formula>"ALTO"</formula>
    </cfRule>
    <cfRule type="cellIs" dxfId="108" priority="214" operator="equal">
      <formula>"MODERADO"</formula>
    </cfRule>
  </conditionalFormatting>
  <conditionalFormatting sqref="AI56 AI58 AI60">
    <cfRule type="cellIs" dxfId="107" priority="184" operator="equal">
      <formula>#REF!</formula>
    </cfRule>
    <cfRule type="cellIs" dxfId="106" priority="182" operator="equal">
      <formula>#REF!</formula>
    </cfRule>
    <cfRule type="cellIs" dxfId="105" priority="170" operator="equal">
      <formula>#REF!</formula>
    </cfRule>
    <cfRule type="cellIs" dxfId="104" priority="166" operator="equal">
      <formula>#REF!</formula>
    </cfRule>
    <cfRule type="cellIs" dxfId="103" priority="196" operator="equal">
      <formula>#REF!</formula>
    </cfRule>
    <cfRule type="cellIs" dxfId="102" priority="198" operator="equal">
      <formula>#REF!</formula>
    </cfRule>
    <cfRule type="cellIs" dxfId="101" priority="187" operator="equal">
      <formula>#REF!</formula>
    </cfRule>
    <cfRule type="cellIs" dxfId="100" priority="189" operator="equal">
      <formula>#REF!</formula>
    </cfRule>
    <cfRule type="cellIs" dxfId="99" priority="190" operator="equal">
      <formula>#REF!</formula>
    </cfRule>
    <cfRule type="cellIs" dxfId="98" priority="193" operator="equal">
      <formula>#REF!</formula>
    </cfRule>
    <cfRule type="cellIs" dxfId="97" priority="195" operator="equal">
      <formula>#REF!</formula>
    </cfRule>
    <cfRule type="cellIs" dxfId="96" priority="163" operator="equal">
      <formula>#REF!</formula>
    </cfRule>
    <cfRule type="cellIs" dxfId="95" priority="162" operator="equal">
      <formula>#REF!</formula>
    </cfRule>
    <cfRule type="cellIs" dxfId="94" priority="186" operator="equal">
      <formula>#REF!</formula>
    </cfRule>
    <cfRule type="cellIs" dxfId="93" priority="194" operator="equal">
      <formula>#REF!</formula>
    </cfRule>
    <cfRule type="cellIs" dxfId="92" priority="185" operator="equal">
      <formula>#REF!</formula>
    </cfRule>
  </conditionalFormatting>
  <conditionalFormatting sqref="AI62 AI65 Q62 Q65">
    <cfRule type="cellIs" dxfId="91" priority="314" operator="equal">
      <formula>"EXTREMO (RC/F)"</formula>
    </cfRule>
    <cfRule type="cellIs" dxfId="90" priority="315" operator="equal">
      <formula>"ALTO (RC/F)"</formula>
    </cfRule>
    <cfRule type="cellIs" dxfId="89" priority="316" operator="equal">
      <formula>"MODERADO (RC/F)"</formula>
    </cfRule>
    <cfRule type="cellIs" dxfId="88" priority="317" operator="equal">
      <formula>"EXTREMO"</formula>
    </cfRule>
    <cfRule type="cellIs" dxfId="87" priority="318" operator="equal">
      <formula>"ALTO"</formula>
    </cfRule>
    <cfRule type="cellIs" dxfId="86" priority="319" operator="equal">
      <formula>"MODERADO"</formula>
    </cfRule>
    <cfRule type="cellIs" dxfId="85" priority="320" operator="equal">
      <formula>"BAJO"</formula>
    </cfRule>
  </conditionalFormatting>
  <conditionalFormatting sqref="AI62 AI65">
    <cfRule type="cellIs" dxfId="84" priority="303" operator="equal">
      <formula>#REF!</formula>
    </cfRule>
    <cfRule type="cellIs" dxfId="83" priority="301" operator="equal">
      <formula>#REF!</formula>
    </cfRule>
    <cfRule type="cellIs" dxfId="82" priority="300" operator="equal">
      <formula>#REF!</formula>
    </cfRule>
    <cfRule type="cellIs" dxfId="81" priority="299" operator="equal">
      <formula>#REF!</formula>
    </cfRule>
    <cfRule type="cellIs" dxfId="80" priority="298" operator="equal">
      <formula>#REF!</formula>
    </cfRule>
    <cfRule type="cellIs" dxfId="79" priority="295" operator="equal">
      <formula>#REF!</formula>
    </cfRule>
    <cfRule type="cellIs" dxfId="78" priority="294" operator="equal">
      <formula>#REF!</formula>
    </cfRule>
    <cfRule type="cellIs" dxfId="77" priority="292" operator="equal">
      <formula>#REF!</formula>
    </cfRule>
    <cfRule type="cellIs" dxfId="76" priority="291" operator="equal">
      <formula>#REF!</formula>
    </cfRule>
    <cfRule type="cellIs" dxfId="75" priority="290" operator="equal">
      <formula>#REF!</formula>
    </cfRule>
    <cfRule type="cellIs" dxfId="74" priority="289" operator="equal">
      <formula>#REF!</formula>
    </cfRule>
    <cfRule type="cellIs" dxfId="73" priority="287" operator="equal">
      <formula>#REF!</formula>
    </cfRule>
    <cfRule type="cellIs" dxfId="72" priority="275" operator="equal">
      <formula>#REF!</formula>
    </cfRule>
    <cfRule type="cellIs" dxfId="71" priority="271" operator="equal">
      <formula>#REF!</formula>
    </cfRule>
    <cfRule type="cellIs" dxfId="70" priority="268" operator="equal">
      <formula>#REF!</formula>
    </cfRule>
    <cfRule type="cellIs" dxfId="69" priority="267" operator="equal">
      <formula>#REF!</formula>
    </cfRule>
  </conditionalFormatting>
  <conditionalFormatting sqref="AI67:AI68 Q67:Q68">
    <cfRule type="cellIs" dxfId="68" priority="425" operator="equal">
      <formula>"BAJO"</formula>
    </cfRule>
    <cfRule type="cellIs" dxfId="67" priority="424" operator="equal">
      <formula>"MODERADO"</formula>
    </cfRule>
    <cfRule type="cellIs" dxfId="66" priority="423" operator="equal">
      <formula>"ALTO"</formula>
    </cfRule>
    <cfRule type="cellIs" dxfId="65" priority="422" operator="equal">
      <formula>"EXTREMO"</formula>
    </cfRule>
    <cfRule type="cellIs" dxfId="64" priority="421" operator="equal">
      <formula>"MODERADO (RC/F)"</formula>
    </cfRule>
    <cfRule type="cellIs" dxfId="63" priority="420" operator="equal">
      <formula>"ALTO (RC/F)"</formula>
    </cfRule>
    <cfRule type="cellIs" dxfId="62" priority="419" operator="equal">
      <formula>"EXTREMO (RC/F)"</formula>
    </cfRule>
  </conditionalFormatting>
  <conditionalFormatting sqref="AI67:AI68">
    <cfRule type="cellIs" dxfId="61" priority="395" operator="equal">
      <formula>#REF!</formula>
    </cfRule>
    <cfRule type="cellIs" dxfId="60" priority="396" operator="equal">
      <formula>#REF!</formula>
    </cfRule>
    <cfRule type="cellIs" dxfId="59" priority="380" operator="equal">
      <formula>#REF!</formula>
    </cfRule>
    <cfRule type="cellIs" dxfId="58" priority="397" operator="equal">
      <formula>#REF!</formula>
    </cfRule>
    <cfRule type="cellIs" dxfId="57" priority="399" operator="equal">
      <formula>#REF!</formula>
    </cfRule>
    <cfRule type="cellIs" dxfId="56" priority="408" operator="equal">
      <formula>#REF!</formula>
    </cfRule>
    <cfRule type="cellIs" dxfId="55" priority="403" operator="equal">
      <formula>#REF!</formula>
    </cfRule>
    <cfRule type="cellIs" dxfId="54" priority="404" operator="equal">
      <formula>#REF!</formula>
    </cfRule>
    <cfRule type="cellIs" dxfId="53" priority="406" operator="equal">
      <formula>#REF!</formula>
    </cfRule>
    <cfRule type="cellIs" dxfId="52" priority="405" operator="equal">
      <formula>#REF!</formula>
    </cfRule>
    <cfRule type="cellIs" dxfId="51" priority="392" operator="equal">
      <formula>#REF!</formula>
    </cfRule>
    <cfRule type="cellIs" dxfId="50" priority="394" operator="equal">
      <formula>#REF!</formula>
    </cfRule>
    <cfRule type="cellIs" dxfId="49" priority="400" operator="equal">
      <formula>#REF!</formula>
    </cfRule>
    <cfRule type="cellIs" dxfId="48" priority="376" operator="equal">
      <formula>#REF!</formula>
    </cfRule>
    <cfRule type="cellIs" dxfId="47" priority="373" operator="equal">
      <formula>#REF!</formula>
    </cfRule>
    <cfRule type="cellIs" dxfId="46" priority="372" operator="equal">
      <formula>#REF!</formula>
    </cfRule>
  </conditionalFormatting>
  <conditionalFormatting sqref="AI71 AI73 Q71">
    <cfRule type="cellIs" dxfId="45" priority="944" operator="equal">
      <formula>"EXTREMO (RC/F)"</formula>
    </cfRule>
    <cfRule type="cellIs" dxfId="44" priority="945" operator="equal">
      <formula>"ALTO (RC/F)"</formula>
    </cfRule>
    <cfRule type="cellIs" dxfId="43" priority="946" operator="equal">
      <formula>"MODERADO (RC/F)"</formula>
    </cfRule>
    <cfRule type="cellIs" dxfId="42" priority="947" operator="equal">
      <formula>"EXTREMO"</formula>
    </cfRule>
    <cfRule type="cellIs" dxfId="41" priority="948" operator="equal">
      <formula>"ALTO"</formula>
    </cfRule>
    <cfRule type="cellIs" dxfId="40" priority="949" operator="equal">
      <formula>"MODERADO"</formula>
    </cfRule>
    <cfRule type="cellIs" dxfId="39" priority="950" operator="equal">
      <formula>"BAJO"</formula>
    </cfRule>
  </conditionalFormatting>
  <conditionalFormatting sqref="AI71 AI73">
    <cfRule type="cellIs" dxfId="38" priority="929" operator="equal">
      <formula>#REF!</formula>
    </cfRule>
    <cfRule type="cellIs" dxfId="37" priority="928" operator="equal">
      <formula>#REF!</formula>
    </cfRule>
    <cfRule type="cellIs" dxfId="36" priority="925" operator="equal">
      <formula>#REF!</formula>
    </cfRule>
    <cfRule type="cellIs" dxfId="35" priority="924" operator="equal">
      <formula>#REF!</formula>
    </cfRule>
    <cfRule type="cellIs" dxfId="34" priority="922" operator="equal">
      <formula>#REF!</formula>
    </cfRule>
    <cfRule type="cellIs" dxfId="33" priority="931" operator="equal">
      <formula>#REF!</formula>
    </cfRule>
    <cfRule type="cellIs" dxfId="32" priority="933" operator="equal">
      <formula>#REF!</formula>
    </cfRule>
    <cfRule type="cellIs" dxfId="31" priority="930" operator="equal">
      <formula>#REF!</formula>
    </cfRule>
    <cfRule type="cellIs" dxfId="30" priority="921" operator="equal">
      <formula>#REF!</formula>
    </cfRule>
    <cfRule type="cellIs" dxfId="29" priority="919" operator="equal">
      <formula>#REF!</formula>
    </cfRule>
    <cfRule type="cellIs" dxfId="28" priority="917" operator="equal">
      <formula>#REF!</formula>
    </cfRule>
    <cfRule type="cellIs" dxfId="27" priority="920" operator="equal">
      <formula>#REF!</formula>
    </cfRule>
  </conditionalFormatting>
  <conditionalFormatting sqref="AI71">
    <cfRule type="cellIs" dxfId="26" priority="905" operator="equal">
      <formula>#REF!</formula>
    </cfRule>
    <cfRule type="cellIs" dxfId="25" priority="901" operator="equal">
      <formula>#REF!</formula>
    </cfRule>
    <cfRule type="cellIs" dxfId="24" priority="898" operator="equal">
      <formula>#REF!</formula>
    </cfRule>
    <cfRule type="cellIs" dxfId="23" priority="897" operator="equal">
      <formula>#REF!</formula>
    </cfRule>
  </conditionalFormatting>
  <conditionalFormatting sqref="AI73:AI76">
    <cfRule type="cellIs" dxfId="22" priority="1" operator="equal">
      <formula>#REF!</formula>
    </cfRule>
    <cfRule type="cellIs" dxfId="21" priority="25" operator="equal">
      <formula>#REF!</formula>
    </cfRule>
    <cfRule type="cellIs" dxfId="20" priority="24" operator="equal">
      <formula>#REF!</formula>
    </cfRule>
    <cfRule type="cellIs" dxfId="19" priority="2" operator="equal">
      <formula>#REF!</formula>
    </cfRule>
  </conditionalFormatting>
  <conditionalFormatting sqref="AI74:AI76 Q73:Q76">
    <cfRule type="cellIs" dxfId="18" priority="48" operator="equal">
      <formula>"EXTREMO (RC/F)"</formula>
    </cfRule>
    <cfRule type="cellIs" dxfId="17" priority="49" operator="equal">
      <formula>"ALTO (RC/F)"</formula>
    </cfRule>
    <cfRule type="cellIs" dxfId="16" priority="50" operator="equal">
      <formula>"MODERADO (RC/F)"</formula>
    </cfRule>
    <cfRule type="cellIs" dxfId="15" priority="51" operator="equal">
      <formula>"EXTREMO"</formula>
    </cfRule>
    <cfRule type="cellIs" dxfId="14" priority="53" operator="equal">
      <formula>"MODERADO"</formula>
    </cfRule>
    <cfRule type="cellIs" dxfId="13" priority="54" operator="equal">
      <formula>"BAJO"</formula>
    </cfRule>
    <cfRule type="cellIs" dxfId="12" priority="52" operator="equal">
      <formula>"ALTO"</formula>
    </cfRule>
  </conditionalFormatting>
  <conditionalFormatting sqref="AI74:AI76">
    <cfRule type="cellIs" dxfId="11" priority="33" operator="equal">
      <formula>#REF!</formula>
    </cfRule>
    <cfRule type="cellIs" dxfId="10" priority="32" operator="equal">
      <formula>#REF!</formula>
    </cfRule>
    <cfRule type="cellIs" dxfId="9" priority="29" operator="equal">
      <formula>#REF!</formula>
    </cfRule>
    <cfRule type="cellIs" dxfId="8" priority="28" operator="equal">
      <formula>#REF!</formula>
    </cfRule>
    <cfRule type="cellIs" dxfId="7" priority="23" operator="equal">
      <formula>#REF!</formula>
    </cfRule>
    <cfRule type="cellIs" dxfId="6" priority="21" operator="equal">
      <formula>#REF!</formula>
    </cfRule>
    <cfRule type="cellIs" dxfId="5" priority="9" operator="equal">
      <formula>#REF!</formula>
    </cfRule>
    <cfRule type="cellIs" dxfId="4" priority="5" operator="equal">
      <formula>#REF!</formula>
    </cfRule>
    <cfRule type="cellIs" dxfId="3" priority="26" operator="equal">
      <formula>#REF!</formula>
    </cfRule>
    <cfRule type="cellIs" dxfId="2" priority="34" operator="equal">
      <formula>#REF!</formula>
    </cfRule>
    <cfRule type="cellIs" dxfId="1" priority="35" operator="equal">
      <formula>#REF!</formula>
    </cfRule>
    <cfRule type="cellIs" dxfId="0" priority="37" operator="equal">
      <formula>#REF!</formula>
    </cfRule>
  </conditionalFormatting>
  <dataValidations count="4">
    <dataValidation type="list" allowBlank="1" showInputMessage="1" showErrorMessage="1" sqref="F74 F76" xr:uid="{00000000-0002-0000-0000-000000000000}">
      <formula1>"Interna y Externa,Interna,Externa"</formula1>
    </dataValidation>
    <dataValidation type="list" allowBlank="1" showInputMessage="1" showErrorMessage="1" sqref="Q74:Q77 AI74:AI77" xr:uid="{00000000-0002-0000-0000-000001000000}">
      <formula1>"EXTREMO,ALTO,MODERADO,BAJO"</formula1>
    </dataValidation>
    <dataValidation type="list" allowBlank="1" showInputMessage="1" showErrorMessage="1" sqref="L74:L77" xr:uid="{00000000-0002-0000-0000-000002000000}">
      <formula1>"Muy Alta,Alta,Media,Baja,Muy Baja"</formula1>
    </dataValidation>
    <dataValidation type="list" allowBlank="1" showInputMessage="1" showErrorMessage="1" sqref="N74:N77" xr:uid="{00000000-0002-0000-0000-000003000000}">
      <formula1>"Catastrófico,Mayor,Moderado,Menor,Leve"</formula1>
    </dataValidation>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'C:\Users\jhon montes\Documents\MINISTERIO CIT\RIESGOS\Matrices de Riesgos\Actualización controles\[DE-FM-022 Matriz Riesgos Corrupción y Fraude V7.xlsx]Datos Validacion'!#REF!</xm:f>
          </x14:formula1>
          <xm:sqref>AB47 S47 X47 U47:V47 Z47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8"/>
  <sheetViews>
    <sheetView topLeftCell="A10" zoomScale="70" zoomScaleNormal="70" workbookViewId="0">
      <selection activeCell="N17" sqref="N17"/>
    </sheetView>
  </sheetViews>
  <sheetFormatPr baseColWidth="10" defaultRowHeight="14.5" x14ac:dyDescent="0.35"/>
  <cols>
    <col min="1" max="1" width="2.1796875" customWidth="1"/>
    <col min="2" max="3" width="11.7265625" bestFit="1" customWidth="1"/>
    <col min="4" max="7" width="12.7265625" customWidth="1"/>
    <col min="8" max="8" width="16.26953125" customWidth="1"/>
    <col min="9" max="9" width="10.54296875" customWidth="1"/>
    <col min="10" max="11" width="11.7265625" bestFit="1" customWidth="1"/>
    <col min="12" max="12" width="22.81640625" customWidth="1"/>
    <col min="13" max="13" width="23.81640625" customWidth="1"/>
    <col min="14" max="14" width="21.7265625" customWidth="1"/>
  </cols>
  <sheetData>
    <row r="1" spans="1:14" ht="42.75" customHeight="1" x14ac:dyDescent="0.35">
      <c r="A1" s="213"/>
      <c r="B1" s="213"/>
      <c r="C1" s="213"/>
      <c r="D1" s="213"/>
      <c r="E1" s="274" t="s">
        <v>402</v>
      </c>
      <c r="F1" s="274"/>
      <c r="G1" s="274"/>
      <c r="H1" s="274"/>
      <c r="I1" s="274"/>
      <c r="J1" s="274"/>
      <c r="K1" s="274"/>
      <c r="L1" s="274"/>
      <c r="M1" s="274"/>
      <c r="N1" s="274"/>
    </row>
    <row r="3" spans="1:14" x14ac:dyDescent="0.35">
      <c r="A3" s="275" t="s">
        <v>403</v>
      </c>
      <c r="B3" s="275"/>
      <c r="C3" s="275"/>
      <c r="D3" s="275"/>
      <c r="E3" s="275"/>
      <c r="F3" s="275"/>
      <c r="G3" s="275"/>
      <c r="H3" s="275"/>
    </row>
    <row r="4" spans="1:14" x14ac:dyDescent="0.35">
      <c r="G4" s="276" t="s">
        <v>404</v>
      </c>
      <c r="H4" s="277"/>
    </row>
    <row r="5" spans="1:14" ht="15.75" customHeight="1" x14ac:dyDescent="0.35">
      <c r="G5" s="66" t="s">
        <v>405</v>
      </c>
      <c r="H5" s="67"/>
    </row>
    <row r="6" spans="1:14" ht="15.75" customHeight="1" x14ac:dyDescent="0.35">
      <c r="G6" s="66" t="s">
        <v>406</v>
      </c>
      <c r="H6" s="68"/>
    </row>
    <row r="7" spans="1:14" x14ac:dyDescent="0.35">
      <c r="G7" s="66" t="s">
        <v>407</v>
      </c>
      <c r="H7" s="69"/>
    </row>
    <row r="8" spans="1:14" x14ac:dyDescent="0.35">
      <c r="G8" s="66" t="s">
        <v>408</v>
      </c>
      <c r="H8" s="70"/>
    </row>
    <row r="10" spans="1:14" ht="15.5" x14ac:dyDescent="0.35">
      <c r="B10" s="278" t="s">
        <v>409</v>
      </c>
      <c r="C10" s="278"/>
      <c r="D10" s="278"/>
      <c r="E10" s="278"/>
      <c r="F10" s="278"/>
      <c r="G10" s="278"/>
      <c r="H10" s="278"/>
      <c r="I10" s="278"/>
      <c r="J10" s="278"/>
      <c r="K10" s="278"/>
      <c r="L10" s="278"/>
      <c r="M10" s="278"/>
      <c r="N10" s="278"/>
    </row>
    <row r="11" spans="1:14" ht="9" customHeight="1" thickBot="1" x14ac:dyDescent="0.4"/>
    <row r="12" spans="1:14" ht="16.5" customHeight="1" thickTop="1" thickBot="1" x14ac:dyDescent="0.4">
      <c r="B12" s="279" t="s">
        <v>26</v>
      </c>
      <c r="C12" s="280"/>
      <c r="D12" s="281" t="s">
        <v>410</v>
      </c>
      <c r="E12" s="282"/>
      <c r="F12" s="282"/>
      <c r="G12" s="282"/>
      <c r="H12" s="283"/>
      <c r="J12" s="287" t="s">
        <v>26</v>
      </c>
      <c r="K12" s="288"/>
      <c r="L12" s="289" t="s">
        <v>448</v>
      </c>
      <c r="M12" s="290"/>
      <c r="N12" s="291"/>
    </row>
    <row r="13" spans="1:14" ht="15" thickBot="1" x14ac:dyDescent="0.4">
      <c r="B13" s="71" t="s">
        <v>411</v>
      </c>
      <c r="C13" s="72" t="s">
        <v>412</v>
      </c>
      <c r="D13" s="284"/>
      <c r="E13" s="285"/>
      <c r="F13" s="285"/>
      <c r="G13" s="285"/>
      <c r="H13" s="286"/>
      <c r="J13" s="73" t="s">
        <v>411</v>
      </c>
      <c r="K13" s="74" t="s">
        <v>413</v>
      </c>
      <c r="L13" s="292"/>
      <c r="M13" s="293"/>
      <c r="N13" s="294"/>
    </row>
    <row r="14" spans="1:14" ht="50.15" customHeight="1" thickBot="1" x14ac:dyDescent="0.4">
      <c r="B14" s="75" t="s">
        <v>414</v>
      </c>
      <c r="C14" s="76">
        <v>1</v>
      </c>
      <c r="D14" s="77"/>
      <c r="E14" s="78"/>
      <c r="F14" s="78"/>
      <c r="G14" s="78"/>
      <c r="H14" s="79"/>
      <c r="J14" s="75" t="s">
        <v>414</v>
      </c>
      <c r="K14" s="76">
        <v>1</v>
      </c>
      <c r="L14" s="77"/>
      <c r="M14" s="78"/>
      <c r="N14" s="79"/>
    </row>
    <row r="15" spans="1:14" ht="50.15" customHeight="1" thickBot="1" x14ac:dyDescent="0.4">
      <c r="B15" s="75" t="s">
        <v>415</v>
      </c>
      <c r="C15" s="76">
        <v>0.8</v>
      </c>
      <c r="D15" s="80"/>
      <c r="E15" s="81"/>
      <c r="F15" s="82"/>
      <c r="G15" s="82"/>
      <c r="H15" s="83"/>
      <c r="J15" s="75" t="s">
        <v>415</v>
      </c>
      <c r="K15" s="76">
        <v>0.8</v>
      </c>
      <c r="L15" s="84"/>
      <c r="M15" s="82"/>
      <c r="N15" s="83"/>
    </row>
    <row r="16" spans="1:14" ht="50.15" customHeight="1" thickBot="1" x14ac:dyDescent="0.4">
      <c r="B16" s="75" t="s">
        <v>416</v>
      </c>
      <c r="C16" s="76">
        <v>0.6</v>
      </c>
      <c r="D16" s="80"/>
      <c r="E16" s="81"/>
      <c r="F16" s="81"/>
      <c r="G16" s="82"/>
      <c r="H16" s="83"/>
      <c r="J16" s="75" t="s">
        <v>416</v>
      </c>
      <c r="K16" s="76">
        <v>0.6</v>
      </c>
      <c r="L16" s="80"/>
      <c r="M16" s="82"/>
      <c r="N16" s="83"/>
    </row>
    <row r="17" spans="2:14" ht="94.5" customHeight="1" thickBot="1" x14ac:dyDescent="0.4">
      <c r="B17" s="75" t="s">
        <v>417</v>
      </c>
      <c r="C17" s="76">
        <v>0.4</v>
      </c>
      <c r="D17" s="85"/>
      <c r="E17" s="81"/>
      <c r="F17" s="81"/>
      <c r="G17" s="82"/>
      <c r="H17" s="83"/>
      <c r="J17" s="75" t="s">
        <v>417</v>
      </c>
      <c r="K17" s="76">
        <v>0.4</v>
      </c>
      <c r="L17" s="86" t="s">
        <v>450</v>
      </c>
      <c r="M17" s="87" t="s">
        <v>418</v>
      </c>
      <c r="N17" s="88" t="s">
        <v>469</v>
      </c>
    </row>
    <row r="18" spans="2:14" ht="95.25" customHeight="1" thickBot="1" x14ac:dyDescent="0.4">
      <c r="B18" s="75" t="s">
        <v>419</v>
      </c>
      <c r="C18" s="76">
        <v>0.2</v>
      </c>
      <c r="D18" s="89"/>
      <c r="E18" s="90"/>
      <c r="F18" s="91"/>
      <c r="G18" s="92"/>
      <c r="H18" s="93"/>
      <c r="J18" s="75" t="s">
        <v>419</v>
      </c>
      <c r="K18" s="76">
        <v>0.2</v>
      </c>
      <c r="L18" s="94" t="s">
        <v>449</v>
      </c>
      <c r="M18" s="95" t="s">
        <v>420</v>
      </c>
      <c r="N18" s="96"/>
    </row>
    <row r="19" spans="2:14" ht="15.5" thickTop="1" thickBot="1" x14ac:dyDescent="0.4">
      <c r="B19" s="270" t="s">
        <v>28</v>
      </c>
      <c r="C19" s="72" t="s">
        <v>411</v>
      </c>
      <c r="D19" s="72" t="s">
        <v>421</v>
      </c>
      <c r="E19" s="72" t="s">
        <v>422</v>
      </c>
      <c r="F19" s="72" t="s">
        <v>407</v>
      </c>
      <c r="G19" s="72" t="s">
        <v>423</v>
      </c>
      <c r="H19" s="72" t="s">
        <v>424</v>
      </c>
      <c r="J19" s="272" t="s">
        <v>28</v>
      </c>
      <c r="K19" s="74" t="s">
        <v>411</v>
      </c>
      <c r="L19" s="72" t="s">
        <v>407</v>
      </c>
      <c r="M19" s="72" t="s">
        <v>423</v>
      </c>
      <c r="N19" s="72" t="s">
        <v>424</v>
      </c>
    </row>
    <row r="20" spans="2:14" ht="15" thickBot="1" x14ac:dyDescent="0.4">
      <c r="B20" s="271"/>
      <c r="C20" s="72" t="s">
        <v>412</v>
      </c>
      <c r="D20" s="97">
        <v>0.2</v>
      </c>
      <c r="E20" s="97">
        <v>0.4</v>
      </c>
      <c r="F20" s="97">
        <v>0.6</v>
      </c>
      <c r="G20" s="97">
        <v>0.8</v>
      </c>
      <c r="H20" s="97">
        <v>1</v>
      </c>
      <c r="J20" s="273"/>
      <c r="K20" s="74" t="s">
        <v>412</v>
      </c>
      <c r="L20" s="97">
        <v>0.6</v>
      </c>
      <c r="M20" s="97">
        <v>0.8</v>
      </c>
      <c r="N20" s="97">
        <v>1</v>
      </c>
    </row>
    <row r="22" spans="2:14" ht="83.25" customHeight="1" x14ac:dyDescent="0.35"/>
    <row r="24" spans="2:14" ht="83.25" customHeight="1" x14ac:dyDescent="0.35"/>
    <row r="26" spans="2:14" ht="83.25" customHeight="1" x14ac:dyDescent="0.35"/>
    <row r="28" spans="2:14" ht="83.25" customHeight="1" x14ac:dyDescent="0.35"/>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Monica Vargas</cp:lastModifiedBy>
  <dcterms:created xsi:type="dcterms:W3CDTF">2022-05-03T16:14:20Z</dcterms:created>
  <dcterms:modified xsi:type="dcterms:W3CDTF">2023-12-28T21:33:41Z</dcterms:modified>
</cp:coreProperties>
</file>