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'!$7:$7</definedName>
  </definedNames>
  <calcPr calcId="152511"/>
</workbook>
</file>

<file path=xl/calcChain.xml><?xml version="1.0" encoding="utf-8"?>
<calcChain xmlns="http://schemas.openxmlformats.org/spreadsheetml/2006/main">
  <c r="T31" i="1" l="1"/>
  <c r="S31" i="1"/>
  <c r="R31" i="1"/>
  <c r="Q31" i="1"/>
  <c r="P31" i="1"/>
  <c r="N31" i="1"/>
  <c r="M31" i="1"/>
  <c r="L31" i="1"/>
  <c r="K31" i="1"/>
  <c r="J31" i="1"/>
  <c r="T27" i="1"/>
  <c r="S27" i="1"/>
  <c r="R27" i="1"/>
  <c r="Q27" i="1"/>
  <c r="P27" i="1"/>
  <c r="N27" i="1"/>
  <c r="M27" i="1"/>
  <c r="L27" i="1"/>
  <c r="K27" i="1"/>
  <c r="J27" i="1"/>
  <c r="U26" i="1" l="1"/>
  <c r="V13" i="1"/>
  <c r="T35" i="1"/>
  <c r="S35" i="1"/>
  <c r="R35" i="1"/>
  <c r="Q35" i="1"/>
  <c r="P35" i="1"/>
  <c r="N35" i="1"/>
  <c r="M35" i="1"/>
  <c r="L35" i="1"/>
  <c r="K35" i="1"/>
  <c r="J35" i="1"/>
  <c r="T10" i="1"/>
  <c r="S10" i="1"/>
  <c r="R10" i="1"/>
  <c r="R36" i="1" s="1"/>
  <c r="Q10" i="1"/>
  <c r="P10" i="1"/>
  <c r="P36" i="1" s="1"/>
  <c r="N10" i="1"/>
  <c r="M10" i="1"/>
  <c r="L10" i="1"/>
  <c r="K10" i="1"/>
  <c r="K36" i="1" s="1"/>
  <c r="J10" i="1"/>
  <c r="O30" i="1"/>
  <c r="X30" i="1" s="1"/>
  <c r="O29" i="1"/>
  <c r="X29" i="1" s="1"/>
  <c r="O28" i="1"/>
  <c r="O9" i="1"/>
  <c r="U9" i="1" s="1"/>
  <c r="O34" i="1"/>
  <c r="X34" i="1" s="1"/>
  <c r="O33" i="1"/>
  <c r="X33" i="1" s="1"/>
  <c r="O32" i="1"/>
  <c r="X32" i="1" s="1"/>
  <c r="O26" i="1"/>
  <c r="X26" i="1" s="1"/>
  <c r="O25" i="1"/>
  <c r="X25" i="1" s="1"/>
  <c r="O24" i="1"/>
  <c r="X24" i="1" s="1"/>
  <c r="O23" i="1"/>
  <c r="X23" i="1" s="1"/>
  <c r="O22" i="1"/>
  <c r="X22" i="1" s="1"/>
  <c r="O21" i="1"/>
  <c r="X21" i="1" s="1"/>
  <c r="O20" i="1"/>
  <c r="X20" i="1" s="1"/>
  <c r="O19" i="1"/>
  <c r="X19" i="1" s="1"/>
  <c r="O18" i="1"/>
  <c r="X18" i="1" s="1"/>
  <c r="O17" i="1"/>
  <c r="X17" i="1" s="1"/>
  <c r="O16" i="1"/>
  <c r="X16" i="1" s="1"/>
  <c r="O15" i="1"/>
  <c r="X15" i="1" s="1"/>
  <c r="O14" i="1"/>
  <c r="X14" i="1" s="1"/>
  <c r="O13" i="1"/>
  <c r="X13" i="1" s="1"/>
  <c r="O12" i="1"/>
  <c r="X12" i="1" s="1"/>
  <c r="O11" i="1"/>
  <c r="O8" i="1"/>
  <c r="V8" i="1" s="1"/>
  <c r="M36" i="1" l="1"/>
  <c r="U20" i="1"/>
  <c r="J36" i="1"/>
  <c r="N36" i="1"/>
  <c r="S36" i="1"/>
  <c r="V22" i="1"/>
  <c r="U11" i="1"/>
  <c r="O27" i="1"/>
  <c r="X28" i="1"/>
  <c r="O31" i="1"/>
  <c r="U31" i="1" s="1"/>
  <c r="U17" i="1"/>
  <c r="V30" i="1"/>
  <c r="L36" i="1"/>
  <c r="Q36" i="1"/>
  <c r="W11" i="1"/>
  <c r="U14" i="1"/>
  <c r="V17" i="1"/>
  <c r="U21" i="1"/>
  <c r="U24" i="1"/>
  <c r="V26" i="1"/>
  <c r="U33" i="1"/>
  <c r="V11" i="1"/>
  <c r="V9" i="1"/>
  <c r="U12" i="1"/>
  <c r="V14" i="1"/>
  <c r="U18" i="1"/>
  <c r="V21" i="1"/>
  <c r="U25" i="1"/>
  <c r="U29" i="1"/>
  <c r="U34" i="1"/>
  <c r="W9" i="1"/>
  <c r="U13" i="1"/>
  <c r="U16" i="1"/>
  <c r="V18" i="1"/>
  <c r="U22" i="1"/>
  <c r="V25" i="1"/>
  <c r="U30" i="1"/>
  <c r="V34" i="1"/>
  <c r="U19" i="1"/>
  <c r="U28" i="1"/>
  <c r="U32" i="1"/>
  <c r="V15" i="1"/>
  <c r="V23" i="1"/>
  <c r="V24" i="1"/>
  <c r="V28" i="1"/>
  <c r="V32" i="1"/>
  <c r="O35" i="1"/>
  <c r="U35" i="1" s="1"/>
  <c r="T36" i="1"/>
  <c r="X9" i="1"/>
  <c r="X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W29" i="1"/>
  <c r="W30" i="1"/>
  <c r="W32" i="1"/>
  <c r="W33" i="1"/>
  <c r="W34" i="1"/>
  <c r="U15" i="1"/>
  <c r="U23" i="1"/>
  <c r="V12" i="1"/>
  <c r="V16" i="1"/>
  <c r="V19" i="1"/>
  <c r="V20" i="1"/>
  <c r="V29" i="1"/>
  <c r="V33" i="1"/>
  <c r="O10" i="1"/>
  <c r="X10" i="1" s="1"/>
  <c r="U8" i="1"/>
  <c r="W8" i="1"/>
  <c r="X8" i="1"/>
  <c r="X31" i="1" l="1"/>
  <c r="U27" i="1"/>
  <c r="W27" i="1"/>
  <c r="V27" i="1"/>
  <c r="X27" i="1"/>
  <c r="W31" i="1"/>
  <c r="V35" i="1"/>
  <c r="U10" i="1"/>
  <c r="W10" i="1"/>
  <c r="V10" i="1"/>
  <c r="O36" i="1"/>
  <c r="W35" i="1"/>
  <c r="V31" i="1"/>
  <c r="X35" i="1"/>
  <c r="U36" i="1" l="1"/>
  <c r="W36" i="1"/>
  <c r="V36" i="1"/>
  <c r="X36" i="1"/>
</calcChain>
</file>

<file path=xl/sharedStrings.xml><?xml version="1.0" encoding="utf-8"?>
<sst xmlns="http://schemas.openxmlformats.org/spreadsheetml/2006/main" count="261" uniqueCount="86">
  <si>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</si>
  <si>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</si>
  <si>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</si>
  <si>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</si>
  <si>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</si>
  <si>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</si>
  <si>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</si>
  <si>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</si>
  <si>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</si>
  <si>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</si>
  <si>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</si>
  <si>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</si>
  <si>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</si>
  <si>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</si>
  <si>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</si>
  <si>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</si>
  <si>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</si>
  <si>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</si>
  <si>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</si>
  <si>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</si>
  <si>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</si>
  <si>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</si>
  <si>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</si>
  <si>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</si>
  <si>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</si>
  <si>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</si>
  <si>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</si>
  <si>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</si>
  <si>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</si>
  <si>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</si>
  <si>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</si>
  <si>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</si>
  <si>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</si>
  <si>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</si>
  <si>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</si>
  <si>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</si>
  <si>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</si>
  <si>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</si>
  <si>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</si>
  <si>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</si>
  <si>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</si>
  <si>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</si>
  <si>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</si>
  <si>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</si>
  <si>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</si>
  <si>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</si>
  <si>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</si>
  <si>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</si>
  <si>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</si>
  <si>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</si>
  <si>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</si>
  <si>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</si>
  <si>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</si>
  <si>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</si>
  <si>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</si>
  <si>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</si>
  <si>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</si>
  <si>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</si>
  <si>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</si>
  <si>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</si>
  <si>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</si>
  <si>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</si>
  <si>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</si>
  <si>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</si>
  <si>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GASTOS DE INVERSION </t>
  </si>
  <si>
    <t xml:space="preserve">TOTAL GASTOS DE INVERSION </t>
  </si>
  <si>
    <t>APROPIACION SIN COMPROMETER</t>
  </si>
  <si>
    <t>APLAZAMIENTOS</t>
  </si>
  <si>
    <t>APR. VIG DESPUES DE APLAZAMIENTOS</t>
  </si>
  <si>
    <t>OBLIG/ APR</t>
  </si>
  <si>
    <t>PAGO/ APR</t>
  </si>
  <si>
    <t>COMP/ APR</t>
  </si>
  <si>
    <t>EJECUCIÓN PRESUPUESTAL ACUMULADA CON CORTE AL 30 DE JUNIO DE 2019</t>
  </si>
  <si>
    <t>MINISTERIO DE COMERCIO INDUSTRIA Y TURISMO</t>
  </si>
  <si>
    <t xml:space="preserve">SUBTOTAL SECRETARIA GENERAL </t>
  </si>
  <si>
    <t>SUBTOTAL VICEMINISTERIO DE TURISMO</t>
  </si>
  <si>
    <t>SUBTOTAL VICEMINISTERIO DE DESARROLLO EMPRESARIAL</t>
  </si>
  <si>
    <t>SUBTOTAL VICEMINISTERIO DE COMERCIO EXTERIOR</t>
  </si>
  <si>
    <t>GENERADO: JULIO 02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</si>
  <si>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</si>
  <si>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</si>
  <si>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</si>
  <si>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</si>
  <si>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</si>
  <si>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</si>
  <si>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107 del 28 de marzo de 2019 " Por la cual se efectúa una distribución del Presupuesto de Inversión contenida en el anexo del Decreto de Liquidación del Presupuesto General de la Nación para la vigencia fiscal 2019" ($ 24.659.180.000)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</si>
</sst>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Continuous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0" fillId="0" borderId="0" xfId="0"/>
    <xf numFmtId="0" fontId="1" fillId="0" borderId="0" xfId="0" applyFont="1" applyFill="1" applyBorder="1" applyAlignment="1">
      <alignment horizontal="right" readingOrder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165" fontId="7" fillId="3" borderId="1" xfId="0" applyNumberFormat="1" applyFont="1" applyFill="1" applyBorder="1" applyAlignment="1">
      <alignment vertical="center" wrapText="1"/>
    </xf>
    <xf numFmtId="10" fontId="7" fillId="3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0" fontId="13" fillId="0" borderId="1" xfId="0" applyFont="1" applyBorder="1"/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07"/>
  <sheetViews>
    <sheetView showGridLines="0" tabSelected="1" workbookViewId="0">
      <selection activeCell="M12" sqref="M12"/>
    </sheetView>
  </sheetViews>
  <sheetFormatPr baseColWidth="10" defaultRowHeight="15" x14ac:dyDescent="0.25"/>
  <cols>
    <col min="1" max="1" width="4.85546875" customWidth="1"/>
    <col min="2" max="3" width="5.42578125" customWidth="1"/>
    <col min="4" max="4" width="3.85546875" customWidth="1"/>
    <col min="5" max="5" width="5.42578125" customWidth="1"/>
    <col min="6" max="6" width="7.28515625" customWidth="1"/>
    <col min="7" max="7" width="4.42578125" customWidth="1"/>
    <col min="8" max="8" width="4.5703125" customWidth="1"/>
    <col min="9" max="9" width="25.5703125" customWidth="1"/>
    <col min="10" max="10" width="17.5703125" customWidth="1"/>
    <col min="11" max="11" width="16.140625" customWidth="1"/>
    <col min="12" max="12" width="15.28515625" customWidth="1"/>
    <col min="13" max="13" width="16.42578125" customWidth="1"/>
    <col min="14" max="14" width="15.5703125" customWidth="1"/>
    <col min="15" max="15" width="16.5703125" customWidth="1"/>
    <col min="16" max="16" width="16.7109375" customWidth="1"/>
    <col min="17" max="17" width="15" customWidth="1"/>
    <col min="18" max="18" width="17.42578125" customWidth="1"/>
    <col min="19" max="19" width="16.140625" customWidth="1"/>
    <col min="20" max="20" width="16" customWidth="1"/>
    <col min="21" max="21" width="14.5703125" customWidth="1"/>
    <col min="22" max="22" width="6.85546875" customWidth="1"/>
    <col min="23" max="23" width="7.42578125" customWidth="1"/>
    <col min="24" max="24" width="6.85546875" customWidth="1"/>
  </cols>
  <sheetData>
    <row r="3" spans="1:28" ht="15.75" x14ac:dyDescent="0.25">
      <c r="A3" s="37" t="s">
        <v>73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8" ht="15.75" x14ac:dyDescent="0.25">
      <c r="A4" s="37" t="s">
        <v>72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8" ht="15.75" x14ac:dyDescent="0.25">
      <c r="A5" s="37" t="s">
        <v>64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8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2"/>
      <c r="T6" s="1"/>
      <c r="U6" s="13" t="s">
        <v>78</v>
      </c>
      <c r="V6" s="13"/>
      <c r="W6" s="13"/>
      <c r="X6" s="13"/>
    </row>
    <row r="7" spans="1:28" ht="43.5" customHeight="1" thickTop="1" thickBo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67</v>
      </c>
      <c r="O7" s="19" t="s">
        <v>68</v>
      </c>
      <c r="P7" s="19" t="s">
        <v>14</v>
      </c>
      <c r="Q7" s="19" t="s">
        <v>15</v>
      </c>
      <c r="R7" s="19" t="s">
        <v>16</v>
      </c>
      <c r="S7" s="19" t="s">
        <v>17</v>
      </c>
      <c r="T7" s="19" t="s">
        <v>18</v>
      </c>
      <c r="U7" s="20" t="s">
        <v>66</v>
      </c>
      <c r="V7" s="20" t="s">
        <v>71</v>
      </c>
      <c r="W7" s="20" t="s">
        <v>69</v>
      </c>
      <c r="X7" s="20" t="s">
        <v>70</v>
      </c>
    </row>
    <row r="8" spans="1:28" ht="80.25" thickTop="1" thickBot="1" x14ac:dyDescent="0.3">
      <c r="A8" s="30" t="s">
        <v>24</v>
      </c>
      <c r="B8" s="30" t="s">
        <v>25</v>
      </c>
      <c r="C8" s="30" t="s">
        <v>26</v>
      </c>
      <c r="D8" s="30" t="s">
        <v>27</v>
      </c>
      <c r="E8" s="30"/>
      <c r="F8" s="30" t="s">
        <v>19</v>
      </c>
      <c r="G8" s="30" t="s">
        <v>22</v>
      </c>
      <c r="H8" s="30" t="s">
        <v>21</v>
      </c>
      <c r="I8" s="31" t="s">
        <v>28</v>
      </c>
      <c r="J8" s="9">
        <v>4216383673</v>
      </c>
      <c r="K8" s="9">
        <v>0</v>
      </c>
      <c r="L8" s="9">
        <v>0</v>
      </c>
      <c r="M8" s="9">
        <v>4216383673</v>
      </c>
      <c r="N8" s="9">
        <v>0</v>
      </c>
      <c r="O8" s="14">
        <f>+M8-N8</f>
        <v>4216383673</v>
      </c>
      <c r="P8" s="9">
        <v>2862404055.6999998</v>
      </c>
      <c r="Q8" s="9">
        <v>1353979617.3</v>
      </c>
      <c r="R8" s="9">
        <v>2862354535.6999998</v>
      </c>
      <c r="S8" s="9">
        <v>980146857.70000005</v>
      </c>
      <c r="T8" s="9">
        <v>980146857.70000005</v>
      </c>
      <c r="U8" s="10">
        <f>+O8-R8</f>
        <v>1354029137.3000002</v>
      </c>
      <c r="V8" s="11">
        <f>+R8/O8</f>
        <v>0.67886481821598677</v>
      </c>
      <c r="W8" s="11">
        <f>+S8/O8</f>
        <v>0.23246149632360558</v>
      </c>
      <c r="X8" s="11">
        <f>+T8/O8</f>
        <v>0.23246149632360558</v>
      </c>
      <c r="Y8" s="15"/>
      <c r="Z8" s="16"/>
      <c r="AA8" s="3"/>
      <c r="AB8" s="3"/>
    </row>
    <row r="9" spans="1:28" ht="56.25" customHeight="1" thickTop="1" thickBot="1" x14ac:dyDescent="0.3">
      <c r="A9" s="30" t="s">
        <v>24</v>
      </c>
      <c r="B9" s="30" t="s">
        <v>25</v>
      </c>
      <c r="C9" s="30" t="s">
        <v>26</v>
      </c>
      <c r="D9" s="30" t="s">
        <v>27</v>
      </c>
      <c r="E9" s="30"/>
      <c r="F9" s="30" t="s">
        <v>19</v>
      </c>
      <c r="G9" s="30" t="s">
        <v>33</v>
      </c>
      <c r="H9" s="30" t="s">
        <v>23</v>
      </c>
      <c r="I9" s="31" t="s">
        <v>63</v>
      </c>
      <c r="J9" s="9">
        <v>5200000000</v>
      </c>
      <c r="K9" s="9">
        <v>0</v>
      </c>
      <c r="L9" s="9">
        <v>0</v>
      </c>
      <c r="M9" s="9">
        <v>5200000000</v>
      </c>
      <c r="N9" s="9">
        <v>0</v>
      </c>
      <c r="O9" s="14">
        <f>+M9-N9</f>
        <v>5200000000</v>
      </c>
      <c r="P9" s="9">
        <v>4573311954.25</v>
      </c>
      <c r="Q9" s="9">
        <v>626688045.75</v>
      </c>
      <c r="R9" s="9">
        <v>4234159817.25</v>
      </c>
      <c r="S9" s="9">
        <v>1310418873.5999999</v>
      </c>
      <c r="T9" s="9">
        <v>1310418873.5999999</v>
      </c>
      <c r="U9" s="10">
        <f t="shared" ref="U9:U36" si="0">+O9-R9</f>
        <v>965840182.75</v>
      </c>
      <c r="V9" s="11">
        <f t="shared" ref="V9:V36" si="1">+R9/O9</f>
        <v>0.81426150331730773</v>
      </c>
      <c r="W9" s="11">
        <f t="shared" ref="W9:W36" si="2">+S9/O9</f>
        <v>0.2520036295384615</v>
      </c>
      <c r="X9" s="11">
        <f t="shared" ref="X9:X36" si="3">+T9/O9</f>
        <v>0.2520036295384615</v>
      </c>
      <c r="Y9" s="15"/>
      <c r="Z9" s="16"/>
      <c r="AA9" s="3"/>
      <c r="AB9" s="3"/>
    </row>
    <row r="10" spans="1:28" ht="39" customHeight="1" thickTop="1" thickBot="1" x14ac:dyDescent="0.3">
      <c r="A10" s="32" t="s">
        <v>24</v>
      </c>
      <c r="B10" s="32"/>
      <c r="C10" s="32"/>
      <c r="D10" s="32"/>
      <c r="E10" s="32"/>
      <c r="F10" s="32"/>
      <c r="G10" s="32"/>
      <c r="H10" s="32"/>
      <c r="I10" s="33" t="s">
        <v>77</v>
      </c>
      <c r="J10" s="27">
        <f>+J8+J9</f>
        <v>9416383673</v>
      </c>
      <c r="K10" s="27">
        <f t="shared" ref="K10:T10" si="4">+K8+K9</f>
        <v>0</v>
      </c>
      <c r="L10" s="27">
        <f t="shared" si="4"/>
        <v>0</v>
      </c>
      <c r="M10" s="27">
        <f t="shared" si="4"/>
        <v>9416383673</v>
      </c>
      <c r="N10" s="27">
        <f t="shared" si="4"/>
        <v>0</v>
      </c>
      <c r="O10" s="27">
        <f t="shared" si="4"/>
        <v>9416383673</v>
      </c>
      <c r="P10" s="27">
        <f t="shared" si="4"/>
        <v>7435716009.9499998</v>
      </c>
      <c r="Q10" s="27">
        <f t="shared" si="4"/>
        <v>1980667663.05</v>
      </c>
      <c r="R10" s="27">
        <f t="shared" si="4"/>
        <v>7096514352.9499998</v>
      </c>
      <c r="S10" s="27">
        <f t="shared" si="4"/>
        <v>2290565731.3000002</v>
      </c>
      <c r="T10" s="27">
        <f t="shared" si="4"/>
        <v>2290565731.3000002</v>
      </c>
      <c r="U10" s="28">
        <f t="shared" si="0"/>
        <v>2319869320.0500002</v>
      </c>
      <c r="V10" s="29">
        <f t="shared" si="1"/>
        <v>0.75363479222901031</v>
      </c>
      <c r="W10" s="29">
        <f t="shared" si="2"/>
        <v>0.24325322871749983</v>
      </c>
      <c r="X10" s="29">
        <f t="shared" si="3"/>
        <v>0.24325322871749983</v>
      </c>
      <c r="Y10" s="15"/>
      <c r="Z10" s="16"/>
      <c r="AA10" s="3"/>
      <c r="AB10" s="3"/>
    </row>
    <row r="11" spans="1:28" ht="51" customHeight="1" thickTop="1" thickBot="1" x14ac:dyDescent="0.3">
      <c r="A11" s="30" t="s">
        <v>24</v>
      </c>
      <c r="B11" s="30" t="s">
        <v>29</v>
      </c>
      <c r="C11" s="30" t="s">
        <v>26</v>
      </c>
      <c r="D11" s="30" t="s">
        <v>30</v>
      </c>
      <c r="E11" s="30" t="s">
        <v>0</v>
      </c>
      <c r="F11" s="30" t="s">
        <v>19</v>
      </c>
      <c r="G11" s="30" t="s">
        <v>31</v>
      </c>
      <c r="H11" s="30" t="s">
        <v>21</v>
      </c>
      <c r="I11" s="31" t="s">
        <v>32</v>
      </c>
      <c r="J11" s="9">
        <v>0</v>
      </c>
      <c r="K11" s="9">
        <v>24659180000</v>
      </c>
      <c r="L11" s="9">
        <v>0</v>
      </c>
      <c r="M11" s="9">
        <v>24659180000</v>
      </c>
      <c r="N11" s="9">
        <v>0</v>
      </c>
      <c r="O11" s="14">
        <f t="shared" ref="O11:O26" si="5">+M11-N11</f>
        <v>24659180000</v>
      </c>
      <c r="P11" s="9">
        <v>23100000000</v>
      </c>
      <c r="Q11" s="9">
        <v>1559180000</v>
      </c>
      <c r="R11" s="9">
        <v>11185890000</v>
      </c>
      <c r="S11" s="9">
        <v>6300000000</v>
      </c>
      <c r="T11" s="9">
        <v>6300000000</v>
      </c>
      <c r="U11" s="10">
        <f t="shared" si="0"/>
        <v>13473290000</v>
      </c>
      <c r="V11" s="11">
        <f t="shared" si="1"/>
        <v>0.45361970673801805</v>
      </c>
      <c r="W11" s="11">
        <f t="shared" si="2"/>
        <v>0.2554829479325752</v>
      </c>
      <c r="X11" s="11">
        <f t="shared" si="3"/>
        <v>0.2554829479325752</v>
      </c>
      <c r="Y11" s="15"/>
      <c r="Z11" s="16"/>
      <c r="AA11" s="3"/>
      <c r="AB11" s="3"/>
    </row>
    <row r="12" spans="1:28" ht="58.5" customHeight="1" thickTop="1" thickBot="1" x14ac:dyDescent="0.3">
      <c r="A12" s="34" t="s">
        <v>24</v>
      </c>
      <c r="B12" s="30" t="s">
        <v>29</v>
      </c>
      <c r="C12" s="30" t="s">
        <v>26</v>
      </c>
      <c r="D12" s="30" t="s">
        <v>35</v>
      </c>
      <c r="E12" s="30"/>
      <c r="F12" s="30" t="s">
        <v>19</v>
      </c>
      <c r="G12" s="30" t="s">
        <v>20</v>
      </c>
      <c r="H12" s="30" t="s">
        <v>21</v>
      </c>
      <c r="I12" s="31" t="s">
        <v>36</v>
      </c>
      <c r="J12" s="9">
        <v>1239000000</v>
      </c>
      <c r="K12" s="9">
        <v>0</v>
      </c>
      <c r="L12" s="9">
        <v>0</v>
      </c>
      <c r="M12" s="9">
        <v>1239000000</v>
      </c>
      <c r="N12" s="9">
        <v>148000000</v>
      </c>
      <c r="O12" s="14">
        <f t="shared" si="5"/>
        <v>1091000000</v>
      </c>
      <c r="P12" s="9">
        <v>839473470</v>
      </c>
      <c r="Q12" s="9">
        <v>251526530</v>
      </c>
      <c r="R12" s="9">
        <v>660248470</v>
      </c>
      <c r="S12" s="9">
        <v>0</v>
      </c>
      <c r="T12" s="9">
        <v>0</v>
      </c>
      <c r="U12" s="10">
        <f t="shared" si="0"/>
        <v>430751530</v>
      </c>
      <c r="V12" s="11">
        <f t="shared" si="1"/>
        <v>0.60517733272227314</v>
      </c>
      <c r="W12" s="11">
        <f t="shared" si="2"/>
        <v>0</v>
      </c>
      <c r="X12" s="11">
        <f t="shared" si="3"/>
        <v>0</v>
      </c>
      <c r="Y12" s="15"/>
      <c r="Z12" s="16"/>
      <c r="AA12" s="3"/>
      <c r="AB12" s="3"/>
    </row>
    <row r="13" spans="1:28" ht="66" customHeight="1" thickTop="1" thickBot="1" x14ac:dyDescent="0.3">
      <c r="A13" s="30" t="s">
        <v>24</v>
      </c>
      <c r="B13" s="30" t="s">
        <v>29</v>
      </c>
      <c r="C13" s="30" t="s">
        <v>26</v>
      </c>
      <c r="D13" s="30" t="s">
        <v>35</v>
      </c>
      <c r="E13" s="30"/>
      <c r="F13" s="30" t="s">
        <v>19</v>
      </c>
      <c r="G13" s="30" t="s">
        <v>22</v>
      </c>
      <c r="H13" s="30" t="s">
        <v>21</v>
      </c>
      <c r="I13" s="31" t="s">
        <v>36</v>
      </c>
      <c r="J13" s="9">
        <v>4800000000</v>
      </c>
      <c r="K13" s="9">
        <v>0</v>
      </c>
      <c r="L13" s="9">
        <v>0</v>
      </c>
      <c r="M13" s="9">
        <v>4800000000</v>
      </c>
      <c r="N13" s="9">
        <v>0</v>
      </c>
      <c r="O13" s="14">
        <f t="shared" si="5"/>
        <v>4800000000</v>
      </c>
      <c r="P13" s="9">
        <v>4353852312.9499998</v>
      </c>
      <c r="Q13" s="9">
        <v>446147687.05000001</v>
      </c>
      <c r="R13" s="9">
        <v>3773342900.9499998</v>
      </c>
      <c r="S13" s="9">
        <v>593500205.95000005</v>
      </c>
      <c r="T13" s="9">
        <v>593500205.95000005</v>
      </c>
      <c r="U13" s="10">
        <f t="shared" si="0"/>
        <v>1026657099.0500002</v>
      </c>
      <c r="V13" s="11">
        <f t="shared" si="1"/>
        <v>0.78611310436458326</v>
      </c>
      <c r="W13" s="11">
        <f t="shared" si="2"/>
        <v>0.12364587623958334</v>
      </c>
      <c r="X13" s="11">
        <f t="shared" si="3"/>
        <v>0.12364587623958334</v>
      </c>
      <c r="Y13" s="15"/>
      <c r="Z13" s="16"/>
      <c r="AA13" s="3"/>
      <c r="AB13" s="3"/>
    </row>
    <row r="14" spans="1:28" ht="81.75" customHeight="1" thickTop="1" thickBot="1" x14ac:dyDescent="0.3">
      <c r="A14" s="30" t="s">
        <v>24</v>
      </c>
      <c r="B14" s="30" t="s">
        <v>29</v>
      </c>
      <c r="C14" s="30" t="s">
        <v>26</v>
      </c>
      <c r="D14" s="30" t="s">
        <v>37</v>
      </c>
      <c r="E14" s="30"/>
      <c r="F14" s="30" t="s">
        <v>19</v>
      </c>
      <c r="G14" s="30" t="s">
        <v>20</v>
      </c>
      <c r="H14" s="30" t="s">
        <v>21</v>
      </c>
      <c r="I14" s="31" t="s">
        <v>38</v>
      </c>
      <c r="J14" s="9">
        <v>1000000000</v>
      </c>
      <c r="K14" s="9">
        <v>0</v>
      </c>
      <c r="L14" s="9">
        <v>0</v>
      </c>
      <c r="M14" s="9">
        <v>1000000000</v>
      </c>
      <c r="N14" s="9">
        <v>0</v>
      </c>
      <c r="O14" s="14">
        <f t="shared" si="5"/>
        <v>1000000000</v>
      </c>
      <c r="P14" s="9">
        <v>1000000000</v>
      </c>
      <c r="Q14" s="9">
        <v>0</v>
      </c>
      <c r="R14" s="9">
        <v>1000000000</v>
      </c>
      <c r="S14" s="9">
        <v>0</v>
      </c>
      <c r="T14" s="9">
        <v>0</v>
      </c>
      <c r="U14" s="10">
        <f t="shared" si="0"/>
        <v>0</v>
      </c>
      <c r="V14" s="11">
        <f t="shared" si="1"/>
        <v>1</v>
      </c>
      <c r="W14" s="11">
        <f t="shared" si="2"/>
        <v>0</v>
      </c>
      <c r="X14" s="11">
        <f t="shared" si="3"/>
        <v>0</v>
      </c>
      <c r="Y14" s="15"/>
      <c r="Z14" s="16"/>
      <c r="AA14" s="3"/>
      <c r="AB14" s="3"/>
    </row>
    <row r="15" spans="1:28" ht="86.25" customHeight="1" thickTop="1" thickBot="1" x14ac:dyDescent="0.3">
      <c r="A15" s="30" t="s">
        <v>24</v>
      </c>
      <c r="B15" s="30" t="s">
        <v>29</v>
      </c>
      <c r="C15" s="30" t="s">
        <v>26</v>
      </c>
      <c r="D15" s="30" t="s">
        <v>37</v>
      </c>
      <c r="E15" s="30"/>
      <c r="F15" s="30" t="s">
        <v>19</v>
      </c>
      <c r="G15" s="30" t="s">
        <v>22</v>
      </c>
      <c r="H15" s="30" t="s">
        <v>21</v>
      </c>
      <c r="I15" s="31" t="s">
        <v>38</v>
      </c>
      <c r="J15" s="9">
        <v>19000000000</v>
      </c>
      <c r="K15" s="9">
        <v>0</v>
      </c>
      <c r="L15" s="9">
        <v>0</v>
      </c>
      <c r="M15" s="9">
        <v>19000000000</v>
      </c>
      <c r="N15" s="9">
        <v>0</v>
      </c>
      <c r="O15" s="14">
        <f t="shared" si="5"/>
        <v>19000000000</v>
      </c>
      <c r="P15" s="9">
        <v>19000000000</v>
      </c>
      <c r="Q15" s="9">
        <v>0</v>
      </c>
      <c r="R15" s="9">
        <v>19000000000</v>
      </c>
      <c r="S15" s="9">
        <v>1680000000</v>
      </c>
      <c r="T15" s="9">
        <v>1680000000</v>
      </c>
      <c r="U15" s="10">
        <f t="shared" si="0"/>
        <v>0</v>
      </c>
      <c r="V15" s="11">
        <f t="shared" si="1"/>
        <v>1</v>
      </c>
      <c r="W15" s="11">
        <f t="shared" si="2"/>
        <v>8.8421052631578942E-2</v>
      </c>
      <c r="X15" s="11">
        <f t="shared" si="3"/>
        <v>8.8421052631578942E-2</v>
      </c>
      <c r="Y15" s="15"/>
      <c r="Z15" s="16"/>
      <c r="AA15" s="3"/>
      <c r="AB15" s="3"/>
    </row>
    <row r="16" spans="1:28" ht="75.75" customHeight="1" thickTop="1" thickBot="1" x14ac:dyDescent="0.3">
      <c r="A16" s="30" t="s">
        <v>24</v>
      </c>
      <c r="B16" s="30" t="s">
        <v>29</v>
      </c>
      <c r="C16" s="30" t="s">
        <v>26</v>
      </c>
      <c r="D16" s="30" t="s">
        <v>39</v>
      </c>
      <c r="E16" s="30"/>
      <c r="F16" s="30" t="s">
        <v>19</v>
      </c>
      <c r="G16" s="30" t="s">
        <v>20</v>
      </c>
      <c r="H16" s="30" t="s">
        <v>21</v>
      </c>
      <c r="I16" s="31" t="s">
        <v>40</v>
      </c>
      <c r="J16" s="9">
        <v>1000000000</v>
      </c>
      <c r="K16" s="9">
        <v>0</v>
      </c>
      <c r="L16" s="9">
        <v>0</v>
      </c>
      <c r="M16" s="9">
        <v>1000000000</v>
      </c>
      <c r="N16" s="9">
        <v>0</v>
      </c>
      <c r="O16" s="14">
        <f t="shared" si="5"/>
        <v>1000000000</v>
      </c>
      <c r="P16" s="9">
        <v>1000000000</v>
      </c>
      <c r="Q16" s="9">
        <v>0</v>
      </c>
      <c r="R16" s="9">
        <v>1000000000</v>
      </c>
      <c r="S16" s="9">
        <v>1000000000</v>
      </c>
      <c r="T16" s="9">
        <v>1000000000</v>
      </c>
      <c r="U16" s="10">
        <f t="shared" si="0"/>
        <v>0</v>
      </c>
      <c r="V16" s="11">
        <f t="shared" si="1"/>
        <v>1</v>
      </c>
      <c r="W16" s="11">
        <f t="shared" si="2"/>
        <v>1</v>
      </c>
      <c r="X16" s="11">
        <f t="shared" si="3"/>
        <v>1</v>
      </c>
      <c r="Y16" s="15"/>
      <c r="Z16" s="16"/>
      <c r="AA16" s="3"/>
      <c r="AB16" s="3"/>
    </row>
    <row r="17" spans="1:28" ht="54.75" customHeight="1" thickTop="1" thickBot="1" x14ac:dyDescent="0.3">
      <c r="A17" s="30" t="s">
        <v>24</v>
      </c>
      <c r="B17" s="30" t="s">
        <v>29</v>
      </c>
      <c r="C17" s="30" t="s">
        <v>26</v>
      </c>
      <c r="D17" s="30" t="s">
        <v>41</v>
      </c>
      <c r="E17" s="30"/>
      <c r="F17" s="30" t="s">
        <v>19</v>
      </c>
      <c r="G17" s="30" t="s">
        <v>20</v>
      </c>
      <c r="H17" s="30" t="s">
        <v>21</v>
      </c>
      <c r="I17" s="31" t="s">
        <v>42</v>
      </c>
      <c r="J17" s="9">
        <v>1000000000</v>
      </c>
      <c r="K17" s="9">
        <v>0</v>
      </c>
      <c r="L17" s="9">
        <v>0</v>
      </c>
      <c r="M17" s="9">
        <v>1000000000</v>
      </c>
      <c r="N17" s="9">
        <v>0</v>
      </c>
      <c r="O17" s="14">
        <f t="shared" si="5"/>
        <v>1000000000</v>
      </c>
      <c r="P17" s="9">
        <v>994135910</v>
      </c>
      <c r="Q17" s="9">
        <v>5864090</v>
      </c>
      <c r="R17" s="9">
        <v>494135910</v>
      </c>
      <c r="S17" s="9">
        <v>300000000</v>
      </c>
      <c r="T17" s="9">
        <v>300000000</v>
      </c>
      <c r="U17" s="10">
        <f t="shared" si="0"/>
        <v>505864090</v>
      </c>
      <c r="V17" s="11">
        <f t="shared" si="1"/>
        <v>0.49413591000000001</v>
      </c>
      <c r="W17" s="11">
        <f t="shared" si="2"/>
        <v>0.3</v>
      </c>
      <c r="X17" s="11">
        <f t="shared" si="3"/>
        <v>0.3</v>
      </c>
      <c r="Y17" s="15"/>
      <c r="Z17" s="16"/>
      <c r="AA17" s="3"/>
      <c r="AB17" s="3"/>
    </row>
    <row r="18" spans="1:28" ht="61.5" customHeight="1" thickTop="1" thickBot="1" x14ac:dyDescent="0.3">
      <c r="A18" s="30" t="s">
        <v>24</v>
      </c>
      <c r="B18" s="30" t="s">
        <v>29</v>
      </c>
      <c r="C18" s="30" t="s">
        <v>26</v>
      </c>
      <c r="D18" s="30" t="s">
        <v>41</v>
      </c>
      <c r="E18" s="30"/>
      <c r="F18" s="30" t="s">
        <v>19</v>
      </c>
      <c r="G18" s="30" t="s">
        <v>22</v>
      </c>
      <c r="H18" s="30" t="s">
        <v>21</v>
      </c>
      <c r="I18" s="31" t="s">
        <v>42</v>
      </c>
      <c r="J18" s="9">
        <v>6200000000</v>
      </c>
      <c r="K18" s="9">
        <v>1400000000</v>
      </c>
      <c r="L18" s="9">
        <v>0</v>
      </c>
      <c r="M18" s="9">
        <v>7600000000</v>
      </c>
      <c r="N18" s="9">
        <v>0</v>
      </c>
      <c r="O18" s="14">
        <f t="shared" si="5"/>
        <v>7600000000</v>
      </c>
      <c r="P18" s="9">
        <v>6302446508.75</v>
      </c>
      <c r="Q18" s="9">
        <v>1297553491.25</v>
      </c>
      <c r="R18" s="9">
        <v>4565607847.75</v>
      </c>
      <c r="S18" s="9">
        <v>1139070202.75</v>
      </c>
      <c r="T18" s="9">
        <v>1139070202.75</v>
      </c>
      <c r="U18" s="10">
        <f t="shared" si="0"/>
        <v>3034392152.25</v>
      </c>
      <c r="V18" s="11">
        <f t="shared" si="1"/>
        <v>0.60073787470394735</v>
      </c>
      <c r="W18" s="11">
        <f t="shared" si="2"/>
        <v>0.14987765825657895</v>
      </c>
      <c r="X18" s="11">
        <f t="shared" si="3"/>
        <v>0.14987765825657895</v>
      </c>
      <c r="Y18" s="15"/>
      <c r="Z18" s="16"/>
      <c r="AA18" s="3"/>
      <c r="AB18" s="3"/>
    </row>
    <row r="19" spans="1:28" ht="81" customHeight="1" thickTop="1" thickBot="1" x14ac:dyDescent="0.3">
      <c r="A19" s="30" t="s">
        <v>24</v>
      </c>
      <c r="B19" s="30" t="s">
        <v>29</v>
      </c>
      <c r="C19" s="30" t="s">
        <v>26</v>
      </c>
      <c r="D19" s="30" t="s">
        <v>43</v>
      </c>
      <c r="E19" s="30"/>
      <c r="F19" s="30" t="s">
        <v>19</v>
      </c>
      <c r="G19" s="30" t="s">
        <v>22</v>
      </c>
      <c r="H19" s="30" t="s">
        <v>21</v>
      </c>
      <c r="I19" s="31" t="s">
        <v>44</v>
      </c>
      <c r="J19" s="9">
        <v>14973355723</v>
      </c>
      <c r="K19" s="9">
        <v>0</v>
      </c>
      <c r="L19" s="9">
        <v>0</v>
      </c>
      <c r="M19" s="9">
        <v>14973355723</v>
      </c>
      <c r="N19" s="9">
        <v>0</v>
      </c>
      <c r="O19" s="14">
        <f t="shared" si="5"/>
        <v>14973355723</v>
      </c>
      <c r="P19" s="9">
        <v>14844509075.5</v>
      </c>
      <c r="Q19" s="9">
        <v>128846647.5</v>
      </c>
      <c r="R19" s="9">
        <v>2793961112.5</v>
      </c>
      <c r="S19" s="9">
        <v>233722117.5</v>
      </c>
      <c r="T19" s="9">
        <v>233722117.5</v>
      </c>
      <c r="U19" s="10">
        <f t="shared" si="0"/>
        <v>12179394610.5</v>
      </c>
      <c r="V19" s="11">
        <f t="shared" si="1"/>
        <v>0.18659552101659505</v>
      </c>
      <c r="W19" s="11">
        <f t="shared" si="2"/>
        <v>1.5609200891486761E-2</v>
      </c>
      <c r="X19" s="11">
        <f t="shared" si="3"/>
        <v>1.5609200891486761E-2</v>
      </c>
      <c r="Y19" s="15"/>
      <c r="Z19" s="16"/>
      <c r="AA19" s="3"/>
      <c r="AB19" s="3"/>
    </row>
    <row r="20" spans="1:28" ht="68.25" customHeight="1" thickTop="1" thickBot="1" x14ac:dyDescent="0.3">
      <c r="A20" s="30" t="s">
        <v>24</v>
      </c>
      <c r="B20" s="30" t="s">
        <v>29</v>
      </c>
      <c r="C20" s="30" t="s">
        <v>26</v>
      </c>
      <c r="D20" s="30" t="s">
        <v>47</v>
      </c>
      <c r="E20" s="30"/>
      <c r="F20" s="30" t="s">
        <v>19</v>
      </c>
      <c r="G20" s="30" t="s">
        <v>20</v>
      </c>
      <c r="H20" s="30" t="s">
        <v>21</v>
      </c>
      <c r="I20" s="31" t="s">
        <v>48</v>
      </c>
      <c r="J20" s="9">
        <v>1000000000</v>
      </c>
      <c r="K20" s="9">
        <v>0</v>
      </c>
      <c r="L20" s="9">
        <v>0</v>
      </c>
      <c r="M20" s="9">
        <v>1000000000</v>
      </c>
      <c r="N20" s="9">
        <v>0</v>
      </c>
      <c r="O20" s="14">
        <f t="shared" si="5"/>
        <v>1000000000</v>
      </c>
      <c r="P20" s="9">
        <v>1000000000</v>
      </c>
      <c r="Q20" s="9">
        <v>0</v>
      </c>
      <c r="R20" s="9">
        <v>0</v>
      </c>
      <c r="S20" s="9">
        <v>0</v>
      </c>
      <c r="T20" s="9">
        <v>0</v>
      </c>
      <c r="U20" s="10">
        <f t="shared" si="0"/>
        <v>1000000000</v>
      </c>
      <c r="V20" s="11">
        <f t="shared" si="1"/>
        <v>0</v>
      </c>
      <c r="W20" s="11">
        <f t="shared" si="2"/>
        <v>0</v>
      </c>
      <c r="X20" s="11">
        <f t="shared" si="3"/>
        <v>0</v>
      </c>
      <c r="Y20" s="15"/>
      <c r="Z20" s="16"/>
      <c r="AA20" s="3"/>
      <c r="AB20" s="3"/>
    </row>
    <row r="21" spans="1:28" ht="63.75" customHeight="1" thickTop="1" thickBot="1" x14ac:dyDescent="0.3">
      <c r="A21" s="30" t="s">
        <v>24</v>
      </c>
      <c r="B21" s="30" t="s">
        <v>29</v>
      </c>
      <c r="C21" s="30" t="s">
        <v>26</v>
      </c>
      <c r="D21" s="30" t="s">
        <v>47</v>
      </c>
      <c r="E21" s="30"/>
      <c r="F21" s="30" t="s">
        <v>19</v>
      </c>
      <c r="G21" s="30" t="s">
        <v>22</v>
      </c>
      <c r="H21" s="30" t="s">
        <v>21</v>
      </c>
      <c r="I21" s="31" t="s">
        <v>48</v>
      </c>
      <c r="J21" s="9">
        <v>2500000000</v>
      </c>
      <c r="K21" s="9">
        <v>0</v>
      </c>
      <c r="L21" s="9">
        <v>1400000000</v>
      </c>
      <c r="M21" s="9">
        <v>1100000000</v>
      </c>
      <c r="N21" s="9">
        <v>0</v>
      </c>
      <c r="O21" s="14">
        <f t="shared" si="5"/>
        <v>1100000000</v>
      </c>
      <c r="P21" s="9">
        <v>866500000</v>
      </c>
      <c r="Q21" s="9">
        <v>233500000</v>
      </c>
      <c r="R21" s="9">
        <v>0</v>
      </c>
      <c r="S21" s="9">
        <v>0</v>
      </c>
      <c r="T21" s="9">
        <v>0</v>
      </c>
      <c r="U21" s="10">
        <f t="shared" si="0"/>
        <v>1100000000</v>
      </c>
      <c r="V21" s="11">
        <f t="shared" si="1"/>
        <v>0</v>
      </c>
      <c r="W21" s="11">
        <f t="shared" si="2"/>
        <v>0</v>
      </c>
      <c r="X21" s="11">
        <f t="shared" si="3"/>
        <v>0</v>
      </c>
      <c r="Y21" s="15"/>
      <c r="Z21" s="16"/>
      <c r="AA21" s="3"/>
      <c r="AB21" s="3"/>
    </row>
    <row r="22" spans="1:28" ht="100.5" customHeight="1" thickTop="1" thickBot="1" x14ac:dyDescent="0.3">
      <c r="A22" s="30" t="s">
        <v>24</v>
      </c>
      <c r="B22" s="30" t="s">
        <v>29</v>
      </c>
      <c r="C22" s="30" t="s">
        <v>26</v>
      </c>
      <c r="D22" s="30" t="s">
        <v>49</v>
      </c>
      <c r="E22" s="30"/>
      <c r="F22" s="30" t="s">
        <v>19</v>
      </c>
      <c r="G22" s="30" t="s">
        <v>20</v>
      </c>
      <c r="H22" s="30" t="s">
        <v>21</v>
      </c>
      <c r="I22" s="31" t="s">
        <v>50</v>
      </c>
      <c r="J22" s="9">
        <v>1029000000</v>
      </c>
      <c r="K22" s="9">
        <v>0</v>
      </c>
      <c r="L22" s="9">
        <v>0</v>
      </c>
      <c r="M22" s="9">
        <v>1029000000</v>
      </c>
      <c r="N22" s="9">
        <v>0</v>
      </c>
      <c r="O22" s="14">
        <f t="shared" si="5"/>
        <v>1029000000</v>
      </c>
      <c r="P22" s="9">
        <v>919000000</v>
      </c>
      <c r="Q22" s="9">
        <v>110000000</v>
      </c>
      <c r="R22" s="9">
        <v>540000000</v>
      </c>
      <c r="S22" s="9">
        <v>0</v>
      </c>
      <c r="T22" s="9">
        <v>0</v>
      </c>
      <c r="U22" s="10">
        <f t="shared" si="0"/>
        <v>489000000</v>
      </c>
      <c r="V22" s="11">
        <f t="shared" si="1"/>
        <v>0.52478134110787167</v>
      </c>
      <c r="W22" s="11">
        <f t="shared" si="2"/>
        <v>0</v>
      </c>
      <c r="X22" s="11">
        <f t="shared" si="3"/>
        <v>0</v>
      </c>
      <c r="Y22" s="15"/>
      <c r="Z22" s="16"/>
      <c r="AA22" s="3"/>
      <c r="AB22" s="3"/>
    </row>
    <row r="23" spans="1:28" ht="106.5" customHeight="1" thickTop="1" thickBot="1" x14ac:dyDescent="0.3">
      <c r="A23" s="30" t="s">
        <v>24</v>
      </c>
      <c r="B23" s="30" t="s">
        <v>29</v>
      </c>
      <c r="C23" s="30" t="s">
        <v>26</v>
      </c>
      <c r="D23" s="30" t="s">
        <v>49</v>
      </c>
      <c r="E23" s="30"/>
      <c r="F23" s="30" t="s">
        <v>19</v>
      </c>
      <c r="G23" s="30" t="s">
        <v>22</v>
      </c>
      <c r="H23" s="30" t="s">
        <v>21</v>
      </c>
      <c r="I23" s="31" t="s">
        <v>50</v>
      </c>
      <c r="J23" s="9">
        <v>3971000000</v>
      </c>
      <c r="K23" s="9">
        <v>0</v>
      </c>
      <c r="L23" s="9">
        <v>0</v>
      </c>
      <c r="M23" s="9">
        <v>3971000000</v>
      </c>
      <c r="N23" s="9">
        <v>0</v>
      </c>
      <c r="O23" s="14">
        <f t="shared" si="5"/>
        <v>3971000000</v>
      </c>
      <c r="P23" s="9">
        <v>3717161026</v>
      </c>
      <c r="Q23" s="9">
        <v>253838974</v>
      </c>
      <c r="R23" s="9">
        <v>2949939218</v>
      </c>
      <c r="S23" s="9">
        <v>2218579813</v>
      </c>
      <c r="T23" s="9">
        <v>2218579813</v>
      </c>
      <c r="U23" s="10">
        <f t="shared" si="0"/>
        <v>1021060782</v>
      </c>
      <c r="V23" s="11">
        <f t="shared" si="1"/>
        <v>0.74287061646940322</v>
      </c>
      <c r="W23" s="11">
        <f t="shared" si="2"/>
        <v>0.55869549559304965</v>
      </c>
      <c r="X23" s="11">
        <f t="shared" si="3"/>
        <v>0.55869549559304965</v>
      </c>
      <c r="Y23" s="15"/>
      <c r="Z23" s="16"/>
      <c r="AA23" s="3"/>
      <c r="AB23" s="3"/>
    </row>
    <row r="24" spans="1:28" ht="55.5" customHeight="1" thickTop="1" thickBot="1" x14ac:dyDescent="0.3">
      <c r="A24" s="30" t="s">
        <v>24</v>
      </c>
      <c r="B24" s="30" t="s">
        <v>51</v>
      </c>
      <c r="C24" s="30" t="s">
        <v>26</v>
      </c>
      <c r="D24" s="30" t="s">
        <v>52</v>
      </c>
      <c r="E24" s="30"/>
      <c r="F24" s="30" t="s">
        <v>19</v>
      </c>
      <c r="G24" s="30" t="s">
        <v>22</v>
      </c>
      <c r="H24" s="30" t="s">
        <v>21</v>
      </c>
      <c r="I24" s="31" t="s">
        <v>53</v>
      </c>
      <c r="J24" s="9">
        <v>180000000</v>
      </c>
      <c r="K24" s="9">
        <v>0</v>
      </c>
      <c r="L24" s="9">
        <v>0</v>
      </c>
      <c r="M24" s="9">
        <v>180000000</v>
      </c>
      <c r="N24" s="9">
        <v>0</v>
      </c>
      <c r="O24" s="14">
        <f t="shared" si="5"/>
        <v>180000000</v>
      </c>
      <c r="P24" s="9">
        <v>145273482</v>
      </c>
      <c r="Q24" s="9">
        <v>34726518</v>
      </c>
      <c r="R24" s="9">
        <v>74273482</v>
      </c>
      <c r="S24" s="9">
        <v>22131130</v>
      </c>
      <c r="T24" s="9">
        <v>22131130</v>
      </c>
      <c r="U24" s="10">
        <f t="shared" si="0"/>
        <v>105726518</v>
      </c>
      <c r="V24" s="11">
        <f t="shared" si="1"/>
        <v>0.41263045555555555</v>
      </c>
      <c r="W24" s="11">
        <f t="shared" si="2"/>
        <v>0.12295072222222223</v>
      </c>
      <c r="X24" s="11">
        <f t="shared" si="3"/>
        <v>0.12295072222222223</v>
      </c>
      <c r="Y24" s="15"/>
      <c r="Z24" s="16"/>
      <c r="AA24" s="3"/>
      <c r="AB24" s="3"/>
    </row>
    <row r="25" spans="1:28" ht="122.25" customHeight="1" thickTop="1" thickBot="1" x14ac:dyDescent="0.3">
      <c r="A25" s="30" t="s">
        <v>24</v>
      </c>
      <c r="B25" s="30" t="s">
        <v>51</v>
      </c>
      <c r="C25" s="30" t="s">
        <v>26</v>
      </c>
      <c r="D25" s="30" t="s">
        <v>54</v>
      </c>
      <c r="E25" s="30"/>
      <c r="F25" s="30" t="s">
        <v>19</v>
      </c>
      <c r="G25" s="30" t="s">
        <v>22</v>
      </c>
      <c r="H25" s="30" t="s">
        <v>21</v>
      </c>
      <c r="I25" s="31" t="s">
        <v>55</v>
      </c>
      <c r="J25" s="9">
        <v>300000000</v>
      </c>
      <c r="K25" s="9">
        <v>0</v>
      </c>
      <c r="L25" s="9">
        <v>0</v>
      </c>
      <c r="M25" s="9">
        <v>300000000</v>
      </c>
      <c r="N25" s="9">
        <v>0</v>
      </c>
      <c r="O25" s="14">
        <f t="shared" si="5"/>
        <v>300000000</v>
      </c>
      <c r="P25" s="9">
        <v>180000000</v>
      </c>
      <c r="Q25" s="9">
        <v>120000000</v>
      </c>
      <c r="R25" s="9">
        <v>5000000</v>
      </c>
      <c r="S25" s="9">
        <v>5000000</v>
      </c>
      <c r="T25" s="9">
        <v>5000000</v>
      </c>
      <c r="U25" s="10">
        <f t="shared" si="0"/>
        <v>295000000</v>
      </c>
      <c r="V25" s="11">
        <f t="shared" si="1"/>
        <v>1.6666666666666666E-2</v>
      </c>
      <c r="W25" s="11">
        <f t="shared" si="2"/>
        <v>1.6666666666666666E-2</v>
      </c>
      <c r="X25" s="11">
        <f t="shared" si="3"/>
        <v>1.6666666666666666E-2</v>
      </c>
      <c r="Y25" s="15"/>
      <c r="Z25" s="16"/>
      <c r="AA25" s="3"/>
      <c r="AB25" s="3"/>
    </row>
    <row r="26" spans="1:28" ht="99.75" customHeight="1" thickTop="1" thickBot="1" x14ac:dyDescent="0.3">
      <c r="A26" s="30" t="s">
        <v>24</v>
      </c>
      <c r="B26" s="30" t="s">
        <v>51</v>
      </c>
      <c r="C26" s="30" t="s">
        <v>26</v>
      </c>
      <c r="D26" s="30" t="s">
        <v>56</v>
      </c>
      <c r="E26" s="30"/>
      <c r="F26" s="30" t="s">
        <v>19</v>
      </c>
      <c r="G26" s="30" t="s">
        <v>22</v>
      </c>
      <c r="H26" s="30" t="s">
        <v>21</v>
      </c>
      <c r="I26" s="31" t="s">
        <v>57</v>
      </c>
      <c r="J26" s="9">
        <v>140000557</v>
      </c>
      <c r="K26" s="9">
        <v>0</v>
      </c>
      <c r="L26" s="9">
        <v>0</v>
      </c>
      <c r="M26" s="9">
        <v>140000557</v>
      </c>
      <c r="N26" s="9">
        <v>0</v>
      </c>
      <c r="O26" s="14">
        <f t="shared" si="5"/>
        <v>140000557</v>
      </c>
      <c r="P26" s="9">
        <v>92384479.540000007</v>
      </c>
      <c r="Q26" s="9">
        <v>47616077.460000001</v>
      </c>
      <c r="R26" s="9">
        <v>92384479.540000007</v>
      </c>
      <c r="S26" s="9">
        <v>56736440.539999999</v>
      </c>
      <c r="T26" s="9">
        <v>53827785.539999999</v>
      </c>
      <c r="U26" s="10">
        <f t="shared" si="0"/>
        <v>47616077.459999993</v>
      </c>
      <c r="V26" s="11">
        <f t="shared" si="1"/>
        <v>0.65988651416579724</v>
      </c>
      <c r="W26" s="11">
        <f t="shared" si="2"/>
        <v>0.4052586772208342</v>
      </c>
      <c r="X26" s="11">
        <f t="shared" si="3"/>
        <v>0.38448265273687449</v>
      </c>
      <c r="Y26" s="15"/>
      <c r="Z26" s="16"/>
      <c r="AA26" s="3"/>
      <c r="AB26" s="3"/>
    </row>
    <row r="27" spans="1:28" ht="39" customHeight="1" thickTop="1" thickBot="1" x14ac:dyDescent="0.3">
      <c r="A27" s="32" t="s">
        <v>24</v>
      </c>
      <c r="B27" s="32"/>
      <c r="C27" s="32"/>
      <c r="D27" s="32"/>
      <c r="E27" s="32"/>
      <c r="F27" s="32"/>
      <c r="G27" s="32"/>
      <c r="H27" s="32"/>
      <c r="I27" s="33" t="s">
        <v>76</v>
      </c>
      <c r="J27" s="27">
        <f>SUM(J11:J26)</f>
        <v>58332356280</v>
      </c>
      <c r="K27" s="27">
        <f t="shared" ref="K27:T27" si="6">SUM(K11:K26)</f>
        <v>26059180000</v>
      </c>
      <c r="L27" s="27">
        <f t="shared" si="6"/>
        <v>1400000000</v>
      </c>
      <c r="M27" s="27">
        <f t="shared" si="6"/>
        <v>82991536280</v>
      </c>
      <c r="N27" s="27">
        <f t="shared" si="6"/>
        <v>148000000</v>
      </c>
      <c r="O27" s="27">
        <f t="shared" si="6"/>
        <v>82843536280</v>
      </c>
      <c r="P27" s="27">
        <f t="shared" si="6"/>
        <v>78354736264.73999</v>
      </c>
      <c r="Q27" s="27">
        <f t="shared" si="6"/>
        <v>4488800015.2600002</v>
      </c>
      <c r="R27" s="27">
        <f t="shared" si="6"/>
        <v>48134783420.739998</v>
      </c>
      <c r="S27" s="27">
        <f t="shared" si="6"/>
        <v>13548739909.740002</v>
      </c>
      <c r="T27" s="27">
        <f t="shared" si="6"/>
        <v>13545831254.740002</v>
      </c>
      <c r="U27" s="28">
        <f t="shared" si="0"/>
        <v>34708752859.260002</v>
      </c>
      <c r="V27" s="29">
        <f t="shared" si="1"/>
        <v>0.58103245687208371</v>
      </c>
      <c r="W27" s="29">
        <f t="shared" si="2"/>
        <v>0.16354613187861858</v>
      </c>
      <c r="X27" s="29">
        <f t="shared" si="3"/>
        <v>0.16351102165601569</v>
      </c>
      <c r="Y27" s="15"/>
      <c r="Z27" s="16"/>
      <c r="AA27" s="3"/>
      <c r="AB27" s="3"/>
    </row>
    <row r="28" spans="1:28" ht="61.5" customHeight="1" thickTop="1" thickBot="1" x14ac:dyDescent="0.3">
      <c r="A28" s="30" t="s">
        <v>24</v>
      </c>
      <c r="B28" s="30" t="s">
        <v>29</v>
      </c>
      <c r="C28" s="30" t="s">
        <v>26</v>
      </c>
      <c r="D28" s="30" t="s">
        <v>33</v>
      </c>
      <c r="E28" s="30"/>
      <c r="F28" s="30" t="s">
        <v>19</v>
      </c>
      <c r="G28" s="30" t="s">
        <v>22</v>
      </c>
      <c r="H28" s="30" t="s">
        <v>21</v>
      </c>
      <c r="I28" s="31" t="s">
        <v>34</v>
      </c>
      <c r="J28" s="9">
        <v>9116701608</v>
      </c>
      <c r="K28" s="9">
        <v>0</v>
      </c>
      <c r="L28" s="9">
        <v>0</v>
      </c>
      <c r="M28" s="9">
        <v>9116701608</v>
      </c>
      <c r="N28" s="9">
        <v>0</v>
      </c>
      <c r="O28" s="14">
        <f>+M28-N28</f>
        <v>9116701608</v>
      </c>
      <c r="P28" s="9">
        <v>8622806276.7099991</v>
      </c>
      <c r="Q28" s="9">
        <v>493895331.29000002</v>
      </c>
      <c r="R28" s="9">
        <v>3755632677.3099999</v>
      </c>
      <c r="S28" s="9">
        <v>1251573710.23</v>
      </c>
      <c r="T28" s="9">
        <v>1251573710.23</v>
      </c>
      <c r="U28" s="10">
        <f t="shared" si="0"/>
        <v>5361068930.6900005</v>
      </c>
      <c r="V28" s="11">
        <f t="shared" si="1"/>
        <v>0.41195081716992837</v>
      </c>
      <c r="W28" s="11">
        <f t="shared" si="2"/>
        <v>0.13728361024032323</v>
      </c>
      <c r="X28" s="11">
        <f t="shared" si="3"/>
        <v>0.13728361024032323</v>
      </c>
      <c r="Y28" s="15"/>
      <c r="Z28" s="16"/>
      <c r="AA28" s="3"/>
      <c r="AB28" s="3"/>
    </row>
    <row r="29" spans="1:28" ht="68.25" customHeight="1" thickTop="1" thickBot="1" x14ac:dyDescent="0.3">
      <c r="A29" s="30" t="s">
        <v>24</v>
      </c>
      <c r="B29" s="30" t="s">
        <v>29</v>
      </c>
      <c r="C29" s="30" t="s">
        <v>26</v>
      </c>
      <c r="D29" s="30" t="s">
        <v>45</v>
      </c>
      <c r="E29" s="30"/>
      <c r="F29" s="30" t="s">
        <v>19</v>
      </c>
      <c r="G29" s="30" t="s">
        <v>20</v>
      </c>
      <c r="H29" s="30" t="s">
        <v>21</v>
      </c>
      <c r="I29" s="31" t="s">
        <v>46</v>
      </c>
      <c r="J29" s="9">
        <v>96004000000</v>
      </c>
      <c r="K29" s="9">
        <v>0</v>
      </c>
      <c r="L29" s="9">
        <v>0</v>
      </c>
      <c r="M29" s="9">
        <v>96004000000</v>
      </c>
      <c r="N29" s="9">
        <v>25000000000</v>
      </c>
      <c r="O29" s="14">
        <f>+M29-N29</f>
        <v>71004000000</v>
      </c>
      <c r="P29" s="9">
        <v>65004000000</v>
      </c>
      <c r="Q29" s="9">
        <v>6000000000</v>
      </c>
      <c r="R29" s="9">
        <v>65004000000</v>
      </c>
      <c r="S29" s="9">
        <v>0</v>
      </c>
      <c r="T29" s="9">
        <v>0</v>
      </c>
      <c r="U29" s="10">
        <f t="shared" si="0"/>
        <v>6000000000</v>
      </c>
      <c r="V29" s="11">
        <f t="shared" si="1"/>
        <v>0.91549771843839789</v>
      </c>
      <c r="W29" s="11">
        <f t="shared" si="2"/>
        <v>0</v>
      </c>
      <c r="X29" s="11">
        <f t="shared" si="3"/>
        <v>0</v>
      </c>
      <c r="Y29" s="15"/>
      <c r="Z29" s="16"/>
      <c r="AA29" s="3"/>
      <c r="AB29" s="3"/>
    </row>
    <row r="30" spans="1:28" ht="58.5" customHeight="1" thickTop="1" thickBot="1" x14ac:dyDescent="0.3">
      <c r="A30" s="30" t="s">
        <v>24</v>
      </c>
      <c r="B30" s="30" t="s">
        <v>58</v>
      </c>
      <c r="C30" s="30" t="s">
        <v>26</v>
      </c>
      <c r="D30" s="30" t="s">
        <v>60</v>
      </c>
      <c r="E30" s="30"/>
      <c r="F30" s="30" t="s">
        <v>19</v>
      </c>
      <c r="G30" s="30" t="s">
        <v>22</v>
      </c>
      <c r="H30" s="30" t="s">
        <v>21</v>
      </c>
      <c r="I30" s="31" t="s">
        <v>61</v>
      </c>
      <c r="J30" s="9">
        <v>1000000000</v>
      </c>
      <c r="K30" s="9">
        <v>0</v>
      </c>
      <c r="L30" s="9">
        <v>0</v>
      </c>
      <c r="M30" s="9">
        <v>1000000000</v>
      </c>
      <c r="N30" s="9">
        <v>0</v>
      </c>
      <c r="O30" s="14">
        <f>+M30-N30</f>
        <v>1000000000</v>
      </c>
      <c r="P30" s="9">
        <v>0</v>
      </c>
      <c r="Q30" s="9">
        <v>1000000000</v>
      </c>
      <c r="R30" s="9">
        <v>0</v>
      </c>
      <c r="S30" s="9">
        <v>0</v>
      </c>
      <c r="T30" s="9">
        <v>0</v>
      </c>
      <c r="U30" s="10">
        <f t="shared" si="0"/>
        <v>1000000000</v>
      </c>
      <c r="V30" s="11">
        <f t="shared" si="1"/>
        <v>0</v>
      </c>
      <c r="W30" s="11">
        <f t="shared" si="2"/>
        <v>0</v>
      </c>
      <c r="X30" s="11">
        <f t="shared" si="3"/>
        <v>0</v>
      </c>
      <c r="Y30" s="15"/>
      <c r="Z30" s="16"/>
      <c r="AA30" s="3"/>
      <c r="AB30" s="3"/>
    </row>
    <row r="31" spans="1:28" ht="36.75" customHeight="1" thickTop="1" thickBot="1" x14ac:dyDescent="0.3">
      <c r="A31" s="32" t="s">
        <v>24</v>
      </c>
      <c r="B31" s="32"/>
      <c r="C31" s="32"/>
      <c r="D31" s="32"/>
      <c r="E31" s="32"/>
      <c r="F31" s="32"/>
      <c r="G31" s="32"/>
      <c r="H31" s="32"/>
      <c r="I31" s="33" t="s">
        <v>75</v>
      </c>
      <c r="J31" s="27">
        <f>SUM(J28:J30)</f>
        <v>106120701608</v>
      </c>
      <c r="K31" s="27">
        <f t="shared" ref="K31:T31" si="7">SUM(K28:K30)</f>
        <v>0</v>
      </c>
      <c r="L31" s="27">
        <f t="shared" si="7"/>
        <v>0</v>
      </c>
      <c r="M31" s="27">
        <f t="shared" si="7"/>
        <v>106120701608</v>
      </c>
      <c r="N31" s="27">
        <f t="shared" si="7"/>
        <v>25000000000</v>
      </c>
      <c r="O31" s="27">
        <f t="shared" si="7"/>
        <v>81120701608</v>
      </c>
      <c r="P31" s="27">
        <f t="shared" si="7"/>
        <v>73626806276.709991</v>
      </c>
      <c r="Q31" s="27">
        <f t="shared" si="7"/>
        <v>7493895331.29</v>
      </c>
      <c r="R31" s="27">
        <f t="shared" si="7"/>
        <v>68759632677.309998</v>
      </c>
      <c r="S31" s="27">
        <f t="shared" si="7"/>
        <v>1251573710.23</v>
      </c>
      <c r="T31" s="27">
        <f t="shared" si="7"/>
        <v>1251573710.23</v>
      </c>
      <c r="U31" s="28">
        <f>+O31-R31</f>
        <v>12361068930.690002</v>
      </c>
      <c r="V31" s="29">
        <f t="shared" si="1"/>
        <v>0.84762127686687838</v>
      </c>
      <c r="W31" s="29">
        <f t="shared" si="2"/>
        <v>1.5428536556278648E-2</v>
      </c>
      <c r="X31" s="29">
        <f t="shared" si="3"/>
        <v>1.5428536556278648E-2</v>
      </c>
      <c r="Y31" s="15"/>
      <c r="Z31" s="16"/>
      <c r="AA31" s="3"/>
      <c r="AB31" s="3"/>
    </row>
    <row r="32" spans="1:28" ht="58.5" customHeight="1" thickTop="1" thickBot="1" x14ac:dyDescent="0.3">
      <c r="A32" s="30" t="s">
        <v>24</v>
      </c>
      <c r="B32" s="30" t="s">
        <v>58</v>
      </c>
      <c r="C32" s="30" t="s">
        <v>26</v>
      </c>
      <c r="D32" s="30" t="s">
        <v>27</v>
      </c>
      <c r="E32" s="30"/>
      <c r="F32" s="30" t="s">
        <v>19</v>
      </c>
      <c r="G32" s="30" t="s">
        <v>20</v>
      </c>
      <c r="H32" s="30" t="s">
        <v>21</v>
      </c>
      <c r="I32" s="31" t="s">
        <v>59</v>
      </c>
      <c r="J32" s="9">
        <v>380000000</v>
      </c>
      <c r="K32" s="9">
        <v>0</v>
      </c>
      <c r="L32" s="9">
        <v>0</v>
      </c>
      <c r="M32" s="9">
        <v>380000000</v>
      </c>
      <c r="N32" s="9">
        <v>0</v>
      </c>
      <c r="O32" s="14">
        <f>+M32-N32</f>
        <v>380000000</v>
      </c>
      <c r="P32" s="9">
        <v>161724840</v>
      </c>
      <c r="Q32" s="9">
        <v>218275160</v>
      </c>
      <c r="R32" s="9">
        <v>67764840</v>
      </c>
      <c r="S32" s="9">
        <v>2823535</v>
      </c>
      <c r="T32" s="9">
        <v>2823535</v>
      </c>
      <c r="U32" s="10">
        <f t="shared" si="0"/>
        <v>312235160</v>
      </c>
      <c r="V32" s="11">
        <f t="shared" si="1"/>
        <v>0.17832852631578947</v>
      </c>
      <c r="W32" s="11">
        <f t="shared" si="2"/>
        <v>7.4303552631578944E-3</v>
      </c>
      <c r="X32" s="11">
        <f t="shared" si="3"/>
        <v>7.4303552631578944E-3</v>
      </c>
      <c r="Y32" s="15"/>
      <c r="Z32" s="16"/>
      <c r="AA32" s="3"/>
      <c r="AB32" s="3"/>
    </row>
    <row r="33" spans="1:28" ht="59.25" customHeight="1" thickTop="1" thickBot="1" x14ac:dyDescent="0.3">
      <c r="A33" s="30" t="s">
        <v>24</v>
      </c>
      <c r="B33" s="30" t="s">
        <v>58</v>
      </c>
      <c r="C33" s="30" t="s">
        <v>26</v>
      </c>
      <c r="D33" s="30" t="s">
        <v>27</v>
      </c>
      <c r="E33" s="30"/>
      <c r="F33" s="30" t="s">
        <v>19</v>
      </c>
      <c r="G33" s="30" t="s">
        <v>22</v>
      </c>
      <c r="H33" s="30" t="s">
        <v>21</v>
      </c>
      <c r="I33" s="31" t="s">
        <v>59</v>
      </c>
      <c r="J33" s="9">
        <v>1010754503</v>
      </c>
      <c r="K33" s="9">
        <v>0</v>
      </c>
      <c r="L33" s="9">
        <v>0</v>
      </c>
      <c r="M33" s="9">
        <v>1010754503</v>
      </c>
      <c r="N33" s="9">
        <v>0</v>
      </c>
      <c r="O33" s="14">
        <f>+M33-N33</f>
        <v>1010754503</v>
      </c>
      <c r="P33" s="9">
        <v>820801155.39999998</v>
      </c>
      <c r="Q33" s="9">
        <v>189953347.59999999</v>
      </c>
      <c r="R33" s="9">
        <v>578614268.39999998</v>
      </c>
      <c r="S33" s="9">
        <v>163685904</v>
      </c>
      <c r="T33" s="9">
        <v>163685904</v>
      </c>
      <c r="U33" s="10">
        <f t="shared" si="0"/>
        <v>432140234.60000002</v>
      </c>
      <c r="V33" s="11">
        <f t="shared" si="1"/>
        <v>0.57245776959946915</v>
      </c>
      <c r="W33" s="11">
        <f t="shared" si="2"/>
        <v>0.1619442738213554</v>
      </c>
      <c r="X33" s="11">
        <f t="shared" si="3"/>
        <v>0.1619442738213554</v>
      </c>
      <c r="Y33" s="15"/>
      <c r="Z33" s="16"/>
      <c r="AA33" s="3"/>
      <c r="AB33" s="3"/>
    </row>
    <row r="34" spans="1:28" ht="51.75" customHeight="1" thickTop="1" thickBot="1" x14ac:dyDescent="0.3">
      <c r="A34" s="30" t="s">
        <v>24</v>
      </c>
      <c r="B34" s="30" t="s">
        <v>58</v>
      </c>
      <c r="C34" s="30" t="s">
        <v>26</v>
      </c>
      <c r="D34" s="30" t="s">
        <v>52</v>
      </c>
      <c r="E34" s="30"/>
      <c r="F34" s="30" t="s">
        <v>19</v>
      </c>
      <c r="G34" s="30" t="s">
        <v>22</v>
      </c>
      <c r="H34" s="30" t="s">
        <v>21</v>
      </c>
      <c r="I34" s="31" t="s">
        <v>62</v>
      </c>
      <c r="J34" s="9">
        <v>2180700116</v>
      </c>
      <c r="K34" s="9">
        <v>0</v>
      </c>
      <c r="L34" s="9">
        <v>0</v>
      </c>
      <c r="M34" s="9">
        <v>2180700116</v>
      </c>
      <c r="N34" s="9">
        <v>0</v>
      </c>
      <c r="O34" s="14">
        <f>+M34-N34</f>
        <v>2180700116</v>
      </c>
      <c r="P34" s="9">
        <v>2180700116</v>
      </c>
      <c r="Q34" s="9">
        <v>0</v>
      </c>
      <c r="R34" s="9">
        <v>1727046808.46</v>
      </c>
      <c r="S34" s="9">
        <v>116095301</v>
      </c>
      <c r="T34" s="9">
        <v>116095301</v>
      </c>
      <c r="U34" s="10">
        <f t="shared" si="0"/>
        <v>453653307.53999996</v>
      </c>
      <c r="V34" s="11">
        <f t="shared" si="1"/>
        <v>0.79196896253111404</v>
      </c>
      <c r="W34" s="11">
        <f t="shared" si="2"/>
        <v>5.3237627745418986E-2</v>
      </c>
      <c r="X34" s="11">
        <f t="shared" si="3"/>
        <v>5.3237627745418986E-2</v>
      </c>
      <c r="Y34" s="15"/>
      <c r="Z34" s="16"/>
      <c r="AA34" s="3"/>
      <c r="AB34" s="3"/>
    </row>
    <row r="35" spans="1:28" ht="35.1" customHeight="1" thickTop="1" thickBot="1" x14ac:dyDescent="0.3">
      <c r="A35" s="32" t="s">
        <v>0</v>
      </c>
      <c r="B35" s="32" t="s">
        <v>0</v>
      </c>
      <c r="C35" s="32" t="s">
        <v>0</v>
      </c>
      <c r="D35" s="32" t="s">
        <v>0</v>
      </c>
      <c r="E35" s="32" t="s">
        <v>0</v>
      </c>
      <c r="F35" s="32" t="s">
        <v>0</v>
      </c>
      <c r="G35" s="32" t="s">
        <v>0</v>
      </c>
      <c r="H35" s="32" t="s">
        <v>0</v>
      </c>
      <c r="I35" s="33" t="s">
        <v>74</v>
      </c>
      <c r="J35" s="27">
        <f>+J32+J33+J34</f>
        <v>3571454619</v>
      </c>
      <c r="K35" s="27">
        <f t="shared" ref="K35:T35" si="8">+K32+K33+K34</f>
        <v>0</v>
      </c>
      <c r="L35" s="27">
        <f t="shared" si="8"/>
        <v>0</v>
      </c>
      <c r="M35" s="27">
        <f t="shared" si="8"/>
        <v>3571454619</v>
      </c>
      <c r="N35" s="27">
        <f t="shared" si="8"/>
        <v>0</v>
      </c>
      <c r="O35" s="27">
        <f t="shared" si="8"/>
        <v>3571454619</v>
      </c>
      <c r="P35" s="27">
        <f t="shared" si="8"/>
        <v>3163226111.4000001</v>
      </c>
      <c r="Q35" s="27">
        <f t="shared" si="8"/>
        <v>408228507.60000002</v>
      </c>
      <c r="R35" s="27">
        <f t="shared" si="8"/>
        <v>2373425916.8600001</v>
      </c>
      <c r="S35" s="27">
        <f t="shared" si="8"/>
        <v>282604740</v>
      </c>
      <c r="T35" s="27">
        <f t="shared" si="8"/>
        <v>282604740</v>
      </c>
      <c r="U35" s="28">
        <f t="shared" si="0"/>
        <v>1198028702.1399999</v>
      </c>
      <c r="V35" s="29">
        <f t="shared" si="1"/>
        <v>0.6645544099128311</v>
      </c>
      <c r="W35" s="29">
        <f t="shared" si="2"/>
        <v>7.9128750088704403E-2</v>
      </c>
      <c r="X35" s="29">
        <f t="shared" si="3"/>
        <v>7.9128750088704403E-2</v>
      </c>
      <c r="Y35" s="15"/>
      <c r="Z35" s="16"/>
      <c r="AA35" s="3"/>
      <c r="AB35" s="3"/>
    </row>
    <row r="36" spans="1:28" ht="31.5" customHeight="1" thickTop="1" thickBot="1" x14ac:dyDescent="0.3">
      <c r="A36" s="35"/>
      <c r="B36" s="35"/>
      <c r="C36" s="35"/>
      <c r="D36" s="35"/>
      <c r="E36" s="35"/>
      <c r="F36" s="35"/>
      <c r="G36" s="35"/>
      <c r="H36" s="35"/>
      <c r="I36" s="36" t="s">
        <v>65</v>
      </c>
      <c r="J36" s="21">
        <f t="shared" ref="J36:T36" si="9">+J10+J27+J31+J35</f>
        <v>177440896180</v>
      </c>
      <c r="K36" s="21">
        <f t="shared" si="9"/>
        <v>26059180000</v>
      </c>
      <c r="L36" s="21">
        <f t="shared" si="9"/>
        <v>1400000000</v>
      </c>
      <c r="M36" s="21">
        <f t="shared" si="9"/>
        <v>202100076180</v>
      </c>
      <c r="N36" s="21">
        <f t="shared" si="9"/>
        <v>25148000000</v>
      </c>
      <c r="O36" s="21">
        <f t="shared" si="9"/>
        <v>176952076180</v>
      </c>
      <c r="P36" s="21">
        <f t="shared" si="9"/>
        <v>162580484662.79996</v>
      </c>
      <c r="Q36" s="21">
        <f t="shared" si="9"/>
        <v>14371591517.200001</v>
      </c>
      <c r="R36" s="21">
        <f t="shared" si="9"/>
        <v>126364356367.86</v>
      </c>
      <c r="S36" s="21">
        <f t="shared" si="9"/>
        <v>17373484091.27</v>
      </c>
      <c r="T36" s="21">
        <f t="shared" si="9"/>
        <v>17370575436.27</v>
      </c>
      <c r="U36" s="21">
        <f t="shared" si="0"/>
        <v>50587719812.139999</v>
      </c>
      <c r="V36" s="22">
        <f t="shared" si="1"/>
        <v>0.71411626862924782</v>
      </c>
      <c r="W36" s="22">
        <f t="shared" si="2"/>
        <v>9.8181860684116898E-2</v>
      </c>
      <c r="X36" s="22">
        <f t="shared" si="3"/>
        <v>9.8165423154460335E-2</v>
      </c>
      <c r="Y36" s="15"/>
      <c r="Z36" s="16"/>
      <c r="AA36" s="3"/>
      <c r="AB36" s="3"/>
    </row>
    <row r="37" spans="1:28" ht="33.950000000000003" customHeight="1" thickTop="1" x14ac:dyDescent="0.25">
      <c r="A37" s="23" t="s">
        <v>79</v>
      </c>
      <c r="B37" s="23"/>
      <c r="C37" s="23"/>
      <c r="D37" s="23"/>
      <c r="E37" s="23"/>
      <c r="F37" s="23"/>
      <c r="G37" s="23"/>
      <c r="H37" s="24"/>
      <c r="I37" s="23"/>
      <c r="J37" s="23"/>
      <c r="K37" s="23"/>
      <c r="L37" s="23"/>
      <c r="M37" s="2"/>
      <c r="N37" s="2"/>
      <c r="T37" s="25"/>
      <c r="U37" s="8"/>
      <c r="V37" s="7"/>
      <c r="W37" s="7"/>
      <c r="X37" s="7"/>
      <c r="Y37" s="15"/>
      <c r="Z37" s="16"/>
      <c r="AA37" s="3"/>
      <c r="AB37" s="3"/>
    </row>
    <row r="38" spans="1:28" x14ac:dyDescent="0.25">
      <c r="A38" s="23" t="s">
        <v>80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"/>
      <c r="N38" s="2"/>
      <c r="T38" s="25"/>
      <c r="U38" s="8"/>
      <c r="V38" s="7"/>
      <c r="W38" s="7"/>
      <c r="X38" s="7"/>
      <c r="Y38" s="15"/>
      <c r="Z38" s="16"/>
      <c r="AA38" s="3"/>
      <c r="AB38" s="3"/>
    </row>
    <row r="39" spans="1:28" x14ac:dyDescent="0.25">
      <c r="A39" s="23" t="s">
        <v>81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"/>
      <c r="N39" s="2"/>
      <c r="T39" s="25"/>
      <c r="U39" s="8"/>
      <c r="V39" s="8"/>
      <c r="W39" s="8"/>
      <c r="X39" s="8"/>
      <c r="Y39" s="15"/>
      <c r="Z39" s="16"/>
      <c r="AA39" s="3"/>
      <c r="AB39" s="3"/>
    </row>
    <row r="40" spans="1:28" x14ac:dyDescent="0.25">
      <c r="A40" s="2" t="s">
        <v>82</v>
      </c>
      <c r="T40" s="25"/>
      <c r="U40" s="8"/>
      <c r="V40" s="8"/>
      <c r="W40" s="8"/>
      <c r="X40" s="8"/>
      <c r="Y40" s="15"/>
      <c r="Z40" s="16"/>
      <c r="AA40" s="3"/>
      <c r="AB40" s="3"/>
    </row>
    <row r="41" spans="1:28" x14ac:dyDescent="0.25">
      <c r="A41" s="2" t="s">
        <v>83</v>
      </c>
      <c r="T41" s="25"/>
      <c r="U41" s="8"/>
      <c r="V41" s="8"/>
      <c r="W41" s="8"/>
      <c r="X41" s="8"/>
      <c r="Y41" s="15"/>
      <c r="Z41" s="16"/>
      <c r="AA41" s="3"/>
      <c r="AB41" s="3"/>
    </row>
    <row r="42" spans="1:28" x14ac:dyDescent="0.25">
      <c r="A42" s="2" t="s">
        <v>84</v>
      </c>
      <c r="T42" s="25"/>
      <c r="U42" s="8"/>
      <c r="V42" s="8"/>
      <c r="W42" s="8"/>
      <c r="X42" s="8"/>
      <c r="Y42" s="15"/>
      <c r="Z42" s="16"/>
      <c r="AA42" s="3"/>
      <c r="AB42" s="3"/>
    </row>
    <row r="43" spans="1:28" x14ac:dyDescent="0.25">
      <c r="A43" s="2" t="s">
        <v>85</v>
      </c>
      <c r="R43" s="26"/>
      <c r="T43" s="25"/>
      <c r="U43" s="8"/>
      <c r="V43" s="8"/>
      <c r="W43" s="8"/>
      <c r="X43" s="8"/>
      <c r="Y43" s="15"/>
      <c r="Z43" s="16"/>
      <c r="AA43" s="3"/>
      <c r="AB43" s="3"/>
    </row>
    <row r="44" spans="1:28" x14ac:dyDescent="0.25">
      <c r="A44" s="2"/>
      <c r="R44" s="26"/>
      <c r="S44" s="26"/>
      <c r="T44" s="4"/>
      <c r="U44" s="8"/>
      <c r="V44" s="8"/>
      <c r="W44" s="8"/>
      <c r="X44" s="8"/>
      <c r="Y44" s="15"/>
      <c r="Z44" s="16"/>
      <c r="AA44" s="3"/>
      <c r="AB44" s="3"/>
    </row>
    <row r="45" spans="1:28" x14ac:dyDescent="0.25">
      <c r="A45" s="2"/>
      <c r="R45" s="26"/>
      <c r="S45" s="26"/>
      <c r="T45" s="4"/>
      <c r="U45" s="8"/>
      <c r="V45" s="8"/>
      <c r="W45" s="8"/>
      <c r="X45" s="8"/>
      <c r="Y45" s="15"/>
      <c r="Z45" s="16"/>
      <c r="AA45" s="3"/>
      <c r="AB45" s="3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15"/>
      <c r="Z46" s="16"/>
      <c r="AA46" s="3"/>
      <c r="AB46" s="3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7"/>
      <c r="V47" s="18"/>
      <c r="W47" s="18"/>
      <c r="X47" s="18"/>
      <c r="Y47" s="15"/>
      <c r="Z47" s="16"/>
      <c r="AA47" s="3"/>
      <c r="AB47" s="3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7"/>
      <c r="V48" s="18"/>
      <c r="W48" s="18"/>
      <c r="X48" s="18"/>
      <c r="Y48" s="15"/>
      <c r="Z48" s="16"/>
      <c r="AA48" s="3"/>
      <c r="AB48" s="3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7"/>
      <c r="V49" s="18"/>
      <c r="W49" s="18"/>
      <c r="X49" s="18"/>
      <c r="Y49" s="15"/>
      <c r="Z49" s="16"/>
      <c r="AA49" s="3"/>
      <c r="AB49" s="3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7"/>
      <c r="V50" s="18"/>
      <c r="W50" s="18"/>
      <c r="X50" s="18"/>
      <c r="Y50" s="15"/>
      <c r="Z50" s="16"/>
      <c r="AA50" s="3"/>
      <c r="AB50" s="3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8"/>
      <c r="V51" s="7"/>
      <c r="W51" s="7"/>
      <c r="X51" s="7"/>
      <c r="Y51" s="6"/>
      <c r="Z51" s="4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</row>
    <row r="53" spans="1:2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</row>
    <row r="54" spans="1:2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</row>
    <row r="55" spans="1:2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</row>
    <row r="60" spans="1:2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</row>
    <row r="61" spans="1:2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</row>
    <row r="63" spans="1:2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</row>
    <row r="64" spans="1:2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mergeCells count="3">
    <mergeCell ref="A3:X3"/>
    <mergeCell ref="A4:X4"/>
    <mergeCell ref="A5:X5"/>
  </mergeCells>
  <printOptions horizontalCentered="1"/>
  <pageMargins left="0.78740157480314965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2019-07-03T15:36:56Z</cp:lastPrinted>
  <dcterms:created xsi:type="dcterms:W3CDTF">2019-07-02T18:31:13Z</dcterms:created>
  <dcterms:modified xsi:type="dcterms:W3CDTF">2019-07-03T15:37:02Z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