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ENERO DE 2019\PDF\"/>
    </mc:Choice>
  </mc:AlternateContent>
  <bookViews>
    <workbookView xWindow="240" yWindow="120" windowWidth="18060" windowHeight="7050"/>
  </bookViews>
  <sheets>
    <sheet name="GASTOS DE INVERSIÓN" sheetId="1" r:id="rId1"/>
  </sheets>
  <definedNames>
    <definedName name="_xlnm.Print_Titles" localSheetId="0">'GASTOS DE INVERSIÓN'!$5:$5</definedName>
  </definedNames>
  <calcPr calcId="152511"/>
</workbook>
</file>

<file path=xl/calcChain.xml><?xml version="1.0" encoding="utf-8"?>
<calcChain xmlns="http://schemas.openxmlformats.org/spreadsheetml/2006/main">
  <c r="W33" i="1" l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T31" i="1"/>
  <c r="W26" i="1"/>
  <c r="U26" i="1"/>
  <c r="T26" i="1"/>
  <c r="W21" i="1"/>
  <c r="U21" i="1"/>
  <c r="T21" i="1"/>
  <c r="W13" i="1"/>
  <c r="V13" i="1"/>
  <c r="T13" i="1"/>
  <c r="T9" i="1"/>
  <c r="S32" i="1"/>
  <c r="R32" i="1"/>
  <c r="Q32" i="1"/>
  <c r="P32" i="1"/>
  <c r="O32" i="1"/>
  <c r="M32" i="1"/>
  <c r="L32" i="1"/>
  <c r="K32" i="1"/>
  <c r="J32" i="1"/>
  <c r="I32" i="1"/>
  <c r="S28" i="1"/>
  <c r="R28" i="1"/>
  <c r="Q28" i="1"/>
  <c r="P28" i="1"/>
  <c r="O28" i="1"/>
  <c r="M28" i="1"/>
  <c r="L28" i="1"/>
  <c r="K28" i="1"/>
  <c r="J28" i="1"/>
  <c r="I28" i="1"/>
  <c r="S24" i="1"/>
  <c r="R24" i="1"/>
  <c r="Q24" i="1"/>
  <c r="P24" i="1"/>
  <c r="O24" i="1"/>
  <c r="M24" i="1"/>
  <c r="L24" i="1"/>
  <c r="K24" i="1"/>
  <c r="J24" i="1"/>
  <c r="I24" i="1"/>
  <c r="S8" i="1"/>
  <c r="R8" i="1"/>
  <c r="Q8" i="1"/>
  <c r="P8" i="1"/>
  <c r="O8" i="1"/>
  <c r="M8" i="1"/>
  <c r="L8" i="1"/>
  <c r="K8" i="1"/>
  <c r="J8" i="1"/>
  <c r="I8" i="1"/>
  <c r="N31" i="1"/>
  <c r="W31" i="1" s="1"/>
  <c r="N30" i="1"/>
  <c r="W30" i="1" s="1"/>
  <c r="N29" i="1"/>
  <c r="T29" i="1" s="1"/>
  <c r="N27" i="1"/>
  <c r="T27" i="1" s="1"/>
  <c r="N26" i="1"/>
  <c r="V26" i="1" s="1"/>
  <c r="N25" i="1"/>
  <c r="T25" i="1" s="1"/>
  <c r="N23" i="1"/>
  <c r="T23" i="1" s="1"/>
  <c r="N22" i="1"/>
  <c r="T22" i="1" s="1"/>
  <c r="N21" i="1"/>
  <c r="V21" i="1" s="1"/>
  <c r="N20" i="1"/>
  <c r="T20" i="1" s="1"/>
  <c r="N19" i="1"/>
  <c r="T19" i="1" s="1"/>
  <c r="N18" i="1"/>
  <c r="U18" i="1" s="1"/>
  <c r="N17" i="1"/>
  <c r="T17" i="1" s="1"/>
  <c r="N16" i="1"/>
  <c r="V16" i="1" s="1"/>
  <c r="N15" i="1"/>
  <c r="V15" i="1" s="1"/>
  <c r="N14" i="1"/>
  <c r="T14" i="1" s="1"/>
  <c r="N13" i="1"/>
  <c r="U13" i="1" s="1"/>
  <c r="N12" i="1"/>
  <c r="W12" i="1" s="1"/>
  <c r="N11" i="1"/>
  <c r="T11" i="1" s="1"/>
  <c r="N10" i="1"/>
  <c r="T10" i="1" s="1"/>
  <c r="N9" i="1"/>
  <c r="N7" i="1"/>
  <c r="U7" i="1" s="1"/>
  <c r="N6" i="1"/>
  <c r="T6" i="1" s="1"/>
  <c r="V32" i="1" l="1"/>
  <c r="U8" i="1"/>
  <c r="W28" i="1"/>
  <c r="U32" i="1"/>
  <c r="N32" i="1"/>
  <c r="V7" i="1"/>
  <c r="U10" i="1"/>
  <c r="T12" i="1"/>
  <c r="W15" i="1"/>
  <c r="W16" i="1"/>
  <c r="V18" i="1"/>
  <c r="U20" i="1"/>
  <c r="U22" i="1"/>
  <c r="U23" i="1"/>
  <c r="U25" i="1"/>
  <c r="U27" i="1"/>
  <c r="T30" i="1"/>
  <c r="N28" i="1"/>
  <c r="T28" i="1" s="1"/>
  <c r="W7" i="1"/>
  <c r="V10" i="1"/>
  <c r="U12" i="1"/>
  <c r="T15" i="1"/>
  <c r="T16" i="1"/>
  <c r="W18" i="1"/>
  <c r="V20" i="1"/>
  <c r="V22" i="1"/>
  <c r="V23" i="1"/>
  <c r="V25" i="1"/>
  <c r="V27" i="1"/>
  <c r="U30" i="1"/>
  <c r="U31" i="1"/>
  <c r="N24" i="1"/>
  <c r="T7" i="1"/>
  <c r="W10" i="1"/>
  <c r="V12" i="1"/>
  <c r="U15" i="1"/>
  <c r="U16" i="1"/>
  <c r="T18" i="1"/>
  <c r="W20" i="1"/>
  <c r="W22" i="1"/>
  <c r="W23" i="1"/>
  <c r="W25" i="1"/>
  <c r="W27" i="1"/>
  <c r="V30" i="1"/>
  <c r="V31" i="1"/>
  <c r="N8" i="1"/>
  <c r="T8" i="1" s="1"/>
  <c r="U6" i="1"/>
  <c r="V6" i="1"/>
  <c r="W6" i="1"/>
  <c r="T24" i="1" l="1"/>
  <c r="U24" i="1"/>
  <c r="W24" i="1"/>
  <c r="W8" i="1"/>
  <c r="V24" i="1"/>
  <c r="W32" i="1"/>
  <c r="T32" i="1"/>
  <c r="U28" i="1"/>
  <c r="V28" i="1"/>
  <c r="V8" i="1"/>
</calcChain>
</file>

<file path=xl/sharedStrings.xml><?xml version="1.0" encoding="utf-8"?>
<sst xmlns="http://schemas.openxmlformats.org/spreadsheetml/2006/main" count="244" uniqueCount="80">
  <si>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</si>
  <si>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</si>
  <si>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</si>
  <si>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</si>
  <si>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</si>
  <si>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</si>
  <si>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</si>
  <si>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</si>
  <si>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</si>
  <si>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</si>
  <si>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</si>
  <si>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</si>
  <si>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</si>
  <si>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</si>
  <si>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</si>
  <si>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</si>
  <si>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</si>
  <si>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</si>
  <si>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</si>
  <si>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</si>
  <si>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</si>
  <si>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</si>
  <si>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</si>
  <si>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</si>
  <si>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</si>
  <si>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</si>
  <si>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</si>
  <si>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</si>
  <si>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</si>
  <si>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</si>
  <si>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</si>
  <si>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</si>
  <si>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</si>
  <si>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</si>
  <si>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</si>
  <si>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</si>
  <si>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</si>
  <si>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</si>
  <si>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</si>
  <si>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</si>
  <si>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</si>
  <si>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</si>
  <si>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</si>
  <si>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</si>
  <si>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</si>
  <si>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</si>
  <si>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</si>
  <si>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</si>
  <si>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</si>
  <si>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</si>
  <si>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</si>
  <si>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</si>
  <si>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</si>
  <si>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</si>
  <si>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</si>
  <si>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</si>
  <si>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</si>
  <si>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</si>
  <si>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</si>
  <si>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GASTOS DE INVERSIÓN </t>
  </si>
  <si>
    <t>APROPIACIÓN SIN COMPROMETER</t>
  </si>
  <si>
    <t xml:space="preserve">APR APLAZADA </t>
  </si>
  <si>
    <t>APR. VIGENTE DESPUES DE APLZAMIENTOS</t>
  </si>
  <si>
    <t>MINISTERIO DE COMERCIO INDUSTRIA Y TURISMO</t>
  </si>
  <si>
    <t>EJECUCIÓN PRESUPUESTAL ACUMULADA CON CORTE AL 31 DE ENERO DE 2019</t>
  </si>
  <si>
    <t>COMP/ APR</t>
  </si>
  <si>
    <t>OBLIG/  APR</t>
  </si>
  <si>
    <t>PAGO/  APR</t>
  </si>
  <si>
    <t>SUBTOTAL VICEMINISTERIO DE COMERCIO EXTERIOR</t>
  </si>
  <si>
    <t>SUBTOTAL VICEMINISTERIO DE TURISMO</t>
  </si>
  <si>
    <t>SUBTOTAL VICEMINISTERIO DE DESARROLLO EMPRESARIAL</t>
  </si>
  <si>
    <t>SUBTOTAL SECRETARIA GENERAL</t>
  </si>
  <si>
    <t xml:space="preserve">TOTAL GASTOS DE INVERSIÓN </t>
  </si>
  <si>
    <t>APR.  REDUCIDA</t>
  </si>
  <si>
    <t>GENERADO:FEBRERO 4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</si>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</sst>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b/>
      <sz val="7"/>
      <color theme="0"/>
      <name val="Arial"/>
      <family val="2"/>
    </font>
    <font>
      <sz val="7"/>
      <color rgb="FF000000"/>
      <name val="Arial"/>
      <family val="2"/>
    </font>
    <font>
      <sz val="7"/>
      <name val="Calibri"/>
      <family val="2"/>
    </font>
    <font>
      <sz val="8"/>
      <name val="Arial"/>
      <family val="2"/>
    </font>
    <font>
      <b/>
      <sz val="7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165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3" borderId="1" xfId="0" applyNumberFormat="1" applyFont="1" applyFill="1" applyBorder="1" applyAlignment="1">
      <alignment horizontal="lef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left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 readingOrder="1"/>
    </xf>
    <xf numFmtId="10" fontId="11" fillId="0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0" fontId="10" fillId="0" borderId="1" xfId="0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tabSelected="1" topLeftCell="A30" workbookViewId="0">
      <selection activeCell="H43" sqref="H43"/>
    </sheetView>
  </sheetViews>
  <sheetFormatPr baseColWidth="10" defaultRowHeight="15" x14ac:dyDescent="0.25"/>
  <cols>
    <col min="1" max="1" width="5.140625" customWidth="1"/>
    <col min="2" max="3" width="4.85546875" customWidth="1"/>
    <col min="4" max="4" width="4.5703125" customWidth="1"/>
    <col min="5" max="5" width="7" customWidth="1"/>
    <col min="6" max="6" width="4.140625" customWidth="1"/>
    <col min="7" max="7" width="3.5703125" customWidth="1"/>
    <col min="8" max="8" width="27.5703125" customWidth="1"/>
    <col min="9" max="9" width="17" customWidth="1"/>
    <col min="10" max="10" width="13.7109375" customWidth="1"/>
    <col min="11" max="11" width="12.28515625" customWidth="1"/>
    <col min="12" max="12" width="18.85546875" customWidth="1"/>
    <col min="13" max="13" width="16.42578125" customWidth="1"/>
    <col min="14" max="14" width="16.5703125" customWidth="1"/>
    <col min="15" max="15" width="15.7109375" customWidth="1"/>
    <col min="16" max="16" width="15" customWidth="1"/>
    <col min="17" max="17" width="14.28515625" customWidth="1"/>
    <col min="18" max="18" width="13.5703125" customWidth="1"/>
    <col min="19" max="19" width="15.140625" customWidth="1"/>
    <col min="20" max="20" width="16.28515625" customWidth="1"/>
    <col min="21" max="21" width="6.42578125" customWidth="1"/>
    <col min="22" max="22" width="6.140625" customWidth="1"/>
    <col min="23" max="23" width="6.7109375" customWidth="1"/>
  </cols>
  <sheetData>
    <row r="1" spans="1:32" ht="15.75" x14ac:dyDescent="0.25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32" ht="15.75" x14ac:dyDescent="0.25">
      <c r="A2" s="21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32" ht="15.75" x14ac:dyDescent="0.25">
      <c r="A3" s="21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32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6" t="s">
        <v>74</v>
      </c>
    </row>
    <row r="5" spans="1:32" ht="35.25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4" t="s">
        <v>8</v>
      </c>
      <c r="I5" s="4" t="s">
        <v>9</v>
      </c>
      <c r="J5" s="4" t="s">
        <v>10</v>
      </c>
      <c r="K5" s="4" t="s">
        <v>73</v>
      </c>
      <c r="L5" s="4" t="s">
        <v>11</v>
      </c>
      <c r="M5" s="4" t="s">
        <v>61</v>
      </c>
      <c r="N5" s="4" t="s">
        <v>62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6" t="s">
        <v>60</v>
      </c>
      <c r="U5" s="6" t="s">
        <v>65</v>
      </c>
      <c r="V5" s="6" t="s">
        <v>66</v>
      </c>
      <c r="W5" s="6" t="s">
        <v>67</v>
      </c>
    </row>
    <row r="6" spans="1:32" ht="66.75" customHeight="1" thickTop="1" thickBot="1" x14ac:dyDescent="0.3">
      <c r="A6" s="2" t="s">
        <v>22</v>
      </c>
      <c r="B6" s="2" t="s">
        <v>23</v>
      </c>
      <c r="C6" s="2" t="s">
        <v>24</v>
      </c>
      <c r="D6" s="2" t="s">
        <v>25</v>
      </c>
      <c r="E6" s="2" t="s">
        <v>17</v>
      </c>
      <c r="F6" s="2" t="s">
        <v>20</v>
      </c>
      <c r="G6" s="2" t="s">
        <v>19</v>
      </c>
      <c r="H6" s="8" t="s">
        <v>26</v>
      </c>
      <c r="I6" s="3">
        <v>4216383673</v>
      </c>
      <c r="J6" s="3">
        <v>0</v>
      </c>
      <c r="K6" s="3">
        <v>0</v>
      </c>
      <c r="L6" s="3">
        <v>4216383673</v>
      </c>
      <c r="M6" s="3">
        <v>0</v>
      </c>
      <c r="N6" s="20">
        <f>+L6-M6</f>
        <v>4216383673</v>
      </c>
      <c r="O6" s="3">
        <v>1681756425</v>
      </c>
      <c r="P6" s="3">
        <v>2534627248</v>
      </c>
      <c r="Q6" s="3">
        <v>906094721</v>
      </c>
      <c r="R6" s="3">
        <v>150000000</v>
      </c>
      <c r="S6" s="3">
        <v>150000000</v>
      </c>
      <c r="T6" s="10">
        <f>+N6-Q6</f>
        <v>3310288952</v>
      </c>
      <c r="U6" s="11">
        <f>+Q6/N6</f>
        <v>0.21489854606976608</v>
      </c>
      <c r="V6" s="11">
        <f>+R6/N6</f>
        <v>3.5575510113213554E-2</v>
      </c>
      <c r="W6" s="11">
        <f>+S6/N6</f>
        <v>3.5575510113213554E-2</v>
      </c>
      <c r="X6" s="12"/>
      <c r="Y6" s="12"/>
      <c r="Z6" s="12"/>
      <c r="AA6" s="12"/>
      <c r="AB6" s="12"/>
      <c r="AC6" s="12"/>
      <c r="AD6" s="12"/>
      <c r="AE6" s="12"/>
      <c r="AF6" s="12"/>
    </row>
    <row r="7" spans="1:32" ht="66.75" customHeight="1" thickTop="1" thickBot="1" x14ac:dyDescent="0.3">
      <c r="A7" s="2" t="s">
        <v>22</v>
      </c>
      <c r="B7" s="2" t="s">
        <v>23</v>
      </c>
      <c r="C7" s="2" t="s">
        <v>24</v>
      </c>
      <c r="D7" s="2" t="s">
        <v>25</v>
      </c>
      <c r="E7" s="2" t="s">
        <v>17</v>
      </c>
      <c r="F7" s="2" t="s">
        <v>28</v>
      </c>
      <c r="G7" s="2" t="s">
        <v>21</v>
      </c>
      <c r="H7" s="8" t="s">
        <v>58</v>
      </c>
      <c r="I7" s="3">
        <v>5200000000</v>
      </c>
      <c r="J7" s="3">
        <v>0</v>
      </c>
      <c r="K7" s="3">
        <v>0</v>
      </c>
      <c r="L7" s="3">
        <v>5200000000</v>
      </c>
      <c r="M7" s="3">
        <v>0</v>
      </c>
      <c r="N7" s="3">
        <f>+L7-M7</f>
        <v>5200000000</v>
      </c>
      <c r="O7" s="3">
        <v>4367026911.25</v>
      </c>
      <c r="P7" s="3">
        <v>832973088.75</v>
      </c>
      <c r="Q7" s="3">
        <v>1954209632.25</v>
      </c>
      <c r="R7" s="3">
        <v>0</v>
      </c>
      <c r="S7" s="3">
        <v>0</v>
      </c>
      <c r="T7" s="10">
        <f t="shared" ref="T7:T32" si="0">+N7-Q7</f>
        <v>3245790367.75</v>
      </c>
      <c r="U7" s="11">
        <f t="shared" ref="U7:U32" si="1">+Q7/N7</f>
        <v>0.37580954466346156</v>
      </c>
      <c r="V7" s="11">
        <f t="shared" ref="V7:V32" si="2">+R7/N7</f>
        <v>0</v>
      </c>
      <c r="W7" s="11">
        <f t="shared" ref="W7:W32" si="3">+S7/N7</f>
        <v>0</v>
      </c>
      <c r="X7" s="12"/>
      <c r="Y7" s="12"/>
      <c r="Z7" s="12"/>
      <c r="AA7" s="12"/>
      <c r="AB7" s="12"/>
      <c r="AC7" s="12"/>
      <c r="AD7" s="12"/>
      <c r="AE7" s="12"/>
      <c r="AF7" s="12"/>
    </row>
    <row r="8" spans="1:32" ht="50.25" customHeight="1" thickTop="1" thickBot="1" x14ac:dyDescent="0.3">
      <c r="A8" s="19" t="s">
        <v>22</v>
      </c>
      <c r="B8" s="19"/>
      <c r="C8" s="19"/>
      <c r="D8" s="19"/>
      <c r="E8" s="19"/>
      <c r="F8" s="19"/>
      <c r="G8" s="19"/>
      <c r="H8" s="13" t="s">
        <v>68</v>
      </c>
      <c r="I8" s="5">
        <f>+I6+I7</f>
        <v>9416383673</v>
      </c>
      <c r="J8" s="5">
        <f t="shared" ref="J8:S8" si="4">+J6+J7</f>
        <v>0</v>
      </c>
      <c r="K8" s="5">
        <f t="shared" si="4"/>
        <v>0</v>
      </c>
      <c r="L8" s="5">
        <f t="shared" si="4"/>
        <v>9416383673</v>
      </c>
      <c r="M8" s="5">
        <f t="shared" si="4"/>
        <v>0</v>
      </c>
      <c r="N8" s="5">
        <f t="shared" si="4"/>
        <v>9416383673</v>
      </c>
      <c r="O8" s="5">
        <f t="shared" si="4"/>
        <v>6048783336.25</v>
      </c>
      <c r="P8" s="5">
        <f t="shared" si="4"/>
        <v>3367600336.75</v>
      </c>
      <c r="Q8" s="5">
        <f t="shared" si="4"/>
        <v>2860304353.25</v>
      </c>
      <c r="R8" s="5">
        <f t="shared" si="4"/>
        <v>150000000</v>
      </c>
      <c r="S8" s="5">
        <f t="shared" si="4"/>
        <v>150000000</v>
      </c>
      <c r="T8" s="14">
        <f t="shared" si="0"/>
        <v>6556079319.75</v>
      </c>
      <c r="U8" s="15">
        <f t="shared" si="1"/>
        <v>0.30375826353077279</v>
      </c>
      <c r="V8" s="15">
        <f t="shared" si="2"/>
        <v>1.5929682265401039E-2</v>
      </c>
      <c r="W8" s="15">
        <f t="shared" si="3"/>
        <v>1.5929682265401039E-2</v>
      </c>
      <c r="X8" s="12"/>
      <c r="Y8" s="12"/>
      <c r="Z8" s="12"/>
      <c r="AA8" s="12"/>
      <c r="AB8" s="12"/>
      <c r="AC8" s="12"/>
      <c r="AD8" s="12"/>
      <c r="AE8" s="12"/>
      <c r="AF8" s="12"/>
    </row>
    <row r="9" spans="1:32" ht="66.75" customHeight="1" thickTop="1" thickBot="1" x14ac:dyDescent="0.3">
      <c r="A9" s="2" t="s">
        <v>22</v>
      </c>
      <c r="B9" s="2" t="s">
        <v>27</v>
      </c>
      <c r="C9" s="2" t="s">
        <v>24</v>
      </c>
      <c r="D9" s="2" t="s">
        <v>30</v>
      </c>
      <c r="E9" s="2" t="s">
        <v>17</v>
      </c>
      <c r="F9" s="2" t="s">
        <v>18</v>
      </c>
      <c r="G9" s="2" t="s">
        <v>19</v>
      </c>
      <c r="H9" s="8" t="s">
        <v>31</v>
      </c>
      <c r="I9" s="3">
        <v>1239000000</v>
      </c>
      <c r="J9" s="3">
        <v>0</v>
      </c>
      <c r="K9" s="3">
        <v>0</v>
      </c>
      <c r="L9" s="3">
        <v>1239000000</v>
      </c>
      <c r="M9" s="3">
        <v>1239000000</v>
      </c>
      <c r="N9" s="20">
        <f t="shared" ref="N9:N23" si="5">+L9-M9</f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0">
        <f t="shared" si="0"/>
        <v>0</v>
      </c>
      <c r="U9" s="11">
        <v>0</v>
      </c>
      <c r="V9" s="11">
        <v>0</v>
      </c>
      <c r="W9" s="11">
        <v>0</v>
      </c>
      <c r="X9" s="12"/>
      <c r="Y9" s="12"/>
      <c r="Z9" s="12"/>
      <c r="AA9" s="12"/>
      <c r="AB9" s="12"/>
      <c r="AC9" s="12"/>
      <c r="AD9" s="12"/>
      <c r="AE9" s="12"/>
      <c r="AF9" s="12"/>
    </row>
    <row r="10" spans="1:32" ht="66.75" customHeight="1" thickTop="1" thickBot="1" x14ac:dyDescent="0.3">
      <c r="A10" s="2" t="s">
        <v>22</v>
      </c>
      <c r="B10" s="2" t="s">
        <v>27</v>
      </c>
      <c r="C10" s="2" t="s">
        <v>24</v>
      </c>
      <c r="D10" s="2" t="s">
        <v>30</v>
      </c>
      <c r="E10" s="2" t="s">
        <v>17</v>
      </c>
      <c r="F10" s="2" t="s">
        <v>20</v>
      </c>
      <c r="G10" s="2" t="s">
        <v>19</v>
      </c>
      <c r="H10" s="8" t="s">
        <v>31</v>
      </c>
      <c r="I10" s="3">
        <v>4800000000</v>
      </c>
      <c r="J10" s="3">
        <v>0</v>
      </c>
      <c r="K10" s="3">
        <v>0</v>
      </c>
      <c r="L10" s="3">
        <v>4800000000</v>
      </c>
      <c r="M10" s="3">
        <v>0</v>
      </c>
      <c r="N10" s="20">
        <f t="shared" si="5"/>
        <v>4800000000</v>
      </c>
      <c r="O10" s="3">
        <v>2255669636</v>
      </c>
      <c r="P10" s="3">
        <v>2544330364</v>
      </c>
      <c r="Q10" s="3">
        <v>817029532</v>
      </c>
      <c r="R10" s="3">
        <v>35000000</v>
      </c>
      <c r="S10" s="3">
        <v>35000000</v>
      </c>
      <c r="T10" s="10">
        <f t="shared" si="0"/>
        <v>3982970468</v>
      </c>
      <c r="U10" s="11">
        <f t="shared" si="1"/>
        <v>0.17021448583333335</v>
      </c>
      <c r="V10" s="11">
        <f t="shared" si="2"/>
        <v>7.2916666666666668E-3</v>
      </c>
      <c r="W10" s="11">
        <f t="shared" si="3"/>
        <v>7.2916666666666668E-3</v>
      </c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66.75" customHeight="1" thickTop="1" thickBot="1" x14ac:dyDescent="0.3">
      <c r="A11" s="2" t="s">
        <v>22</v>
      </c>
      <c r="B11" s="2" t="s">
        <v>27</v>
      </c>
      <c r="C11" s="2" t="s">
        <v>24</v>
      </c>
      <c r="D11" s="2" t="s">
        <v>32</v>
      </c>
      <c r="E11" s="2" t="s">
        <v>17</v>
      </c>
      <c r="F11" s="2" t="s">
        <v>18</v>
      </c>
      <c r="G11" s="2" t="s">
        <v>19</v>
      </c>
      <c r="H11" s="8" t="s">
        <v>33</v>
      </c>
      <c r="I11" s="3">
        <v>1000000000</v>
      </c>
      <c r="J11" s="3">
        <v>0</v>
      </c>
      <c r="K11" s="3">
        <v>0</v>
      </c>
      <c r="L11" s="3">
        <v>1000000000</v>
      </c>
      <c r="M11" s="3">
        <v>1000000000</v>
      </c>
      <c r="N11" s="20">
        <f t="shared" si="5"/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10">
        <f t="shared" si="0"/>
        <v>0</v>
      </c>
      <c r="U11" s="11">
        <v>0</v>
      </c>
      <c r="V11" s="11">
        <v>0</v>
      </c>
      <c r="W11" s="11">
        <v>0</v>
      </c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66.75" customHeight="1" thickTop="1" thickBot="1" x14ac:dyDescent="0.3">
      <c r="A12" s="2" t="s">
        <v>22</v>
      </c>
      <c r="B12" s="2" t="s">
        <v>27</v>
      </c>
      <c r="C12" s="2" t="s">
        <v>24</v>
      </c>
      <c r="D12" s="2" t="s">
        <v>32</v>
      </c>
      <c r="E12" s="2" t="s">
        <v>17</v>
      </c>
      <c r="F12" s="2" t="s">
        <v>20</v>
      </c>
      <c r="G12" s="2" t="s">
        <v>19</v>
      </c>
      <c r="H12" s="8" t="s">
        <v>33</v>
      </c>
      <c r="I12" s="3">
        <v>19000000000</v>
      </c>
      <c r="J12" s="3">
        <v>0</v>
      </c>
      <c r="K12" s="3">
        <v>0</v>
      </c>
      <c r="L12" s="3">
        <v>19000000000</v>
      </c>
      <c r="M12" s="3">
        <v>0</v>
      </c>
      <c r="N12" s="20">
        <f t="shared" si="5"/>
        <v>19000000000</v>
      </c>
      <c r="O12" s="3">
        <v>19000000000</v>
      </c>
      <c r="P12" s="3">
        <v>0</v>
      </c>
      <c r="Q12" s="3">
        <v>0</v>
      </c>
      <c r="R12" s="3">
        <v>0</v>
      </c>
      <c r="S12" s="3">
        <v>0</v>
      </c>
      <c r="T12" s="10">
        <f t="shared" si="0"/>
        <v>19000000000</v>
      </c>
      <c r="U12" s="11">
        <f t="shared" si="1"/>
        <v>0</v>
      </c>
      <c r="V12" s="11">
        <f t="shared" si="2"/>
        <v>0</v>
      </c>
      <c r="W12" s="11">
        <f t="shared" si="3"/>
        <v>0</v>
      </c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66.75" customHeight="1" thickTop="1" thickBot="1" x14ac:dyDescent="0.3">
      <c r="A13" s="2" t="s">
        <v>22</v>
      </c>
      <c r="B13" s="2" t="s">
        <v>27</v>
      </c>
      <c r="C13" s="2" t="s">
        <v>24</v>
      </c>
      <c r="D13" s="2" t="s">
        <v>34</v>
      </c>
      <c r="E13" s="2" t="s">
        <v>17</v>
      </c>
      <c r="F13" s="2" t="s">
        <v>18</v>
      </c>
      <c r="G13" s="2" t="s">
        <v>19</v>
      </c>
      <c r="H13" s="8" t="s">
        <v>35</v>
      </c>
      <c r="I13" s="3">
        <v>1000000000</v>
      </c>
      <c r="J13" s="3">
        <v>0</v>
      </c>
      <c r="K13" s="3">
        <v>0</v>
      </c>
      <c r="L13" s="3">
        <v>1000000000</v>
      </c>
      <c r="M13" s="3">
        <v>500000000</v>
      </c>
      <c r="N13" s="20">
        <f t="shared" si="5"/>
        <v>500000000</v>
      </c>
      <c r="O13" s="3">
        <v>0</v>
      </c>
      <c r="P13" s="3">
        <v>500000000</v>
      </c>
      <c r="Q13" s="3">
        <v>0</v>
      </c>
      <c r="R13" s="3">
        <v>0</v>
      </c>
      <c r="S13" s="3">
        <v>0</v>
      </c>
      <c r="T13" s="10">
        <f t="shared" si="0"/>
        <v>500000000</v>
      </c>
      <c r="U13" s="11">
        <f t="shared" si="1"/>
        <v>0</v>
      </c>
      <c r="V13" s="11">
        <f t="shared" si="2"/>
        <v>0</v>
      </c>
      <c r="W13" s="11">
        <f t="shared" si="3"/>
        <v>0</v>
      </c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66.75" customHeight="1" thickTop="1" thickBot="1" x14ac:dyDescent="0.3">
      <c r="A14" s="2" t="s">
        <v>22</v>
      </c>
      <c r="B14" s="2" t="s">
        <v>27</v>
      </c>
      <c r="C14" s="2" t="s">
        <v>24</v>
      </c>
      <c r="D14" s="2" t="s">
        <v>36</v>
      </c>
      <c r="E14" s="2" t="s">
        <v>17</v>
      </c>
      <c r="F14" s="2" t="s">
        <v>18</v>
      </c>
      <c r="G14" s="2" t="s">
        <v>19</v>
      </c>
      <c r="H14" s="8" t="s">
        <v>37</v>
      </c>
      <c r="I14" s="3">
        <v>1000000000</v>
      </c>
      <c r="J14" s="3">
        <v>0</v>
      </c>
      <c r="K14" s="3">
        <v>0</v>
      </c>
      <c r="L14" s="3">
        <v>1000000000</v>
      </c>
      <c r="M14" s="3">
        <v>1000000000</v>
      </c>
      <c r="N14" s="20">
        <f t="shared" si="5"/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10">
        <f t="shared" si="0"/>
        <v>0</v>
      </c>
      <c r="U14" s="11">
        <v>0</v>
      </c>
      <c r="V14" s="11">
        <v>0</v>
      </c>
      <c r="W14" s="11">
        <v>0</v>
      </c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66.75" customHeight="1" thickTop="1" thickBot="1" x14ac:dyDescent="0.3">
      <c r="A15" s="2" t="s">
        <v>22</v>
      </c>
      <c r="B15" s="2" t="s">
        <v>27</v>
      </c>
      <c r="C15" s="2" t="s">
        <v>24</v>
      </c>
      <c r="D15" s="2" t="s">
        <v>36</v>
      </c>
      <c r="E15" s="2" t="s">
        <v>17</v>
      </c>
      <c r="F15" s="2" t="s">
        <v>20</v>
      </c>
      <c r="G15" s="2" t="s">
        <v>19</v>
      </c>
      <c r="H15" s="8" t="s">
        <v>37</v>
      </c>
      <c r="I15" s="3">
        <v>6200000000</v>
      </c>
      <c r="J15" s="3">
        <v>0</v>
      </c>
      <c r="K15" s="3">
        <v>0</v>
      </c>
      <c r="L15" s="3">
        <v>6200000000</v>
      </c>
      <c r="M15" s="3">
        <v>0</v>
      </c>
      <c r="N15" s="20">
        <f t="shared" si="5"/>
        <v>6200000000</v>
      </c>
      <c r="O15" s="3">
        <v>2070733095</v>
      </c>
      <c r="P15" s="3">
        <v>4129266905</v>
      </c>
      <c r="Q15" s="3">
        <v>1859052745</v>
      </c>
      <c r="R15" s="3">
        <v>65000000</v>
      </c>
      <c r="S15" s="3">
        <v>65000000</v>
      </c>
      <c r="T15" s="10">
        <f t="shared" si="0"/>
        <v>4340947255</v>
      </c>
      <c r="U15" s="11">
        <f t="shared" si="1"/>
        <v>0.29984721693548388</v>
      </c>
      <c r="V15" s="11">
        <f t="shared" si="2"/>
        <v>1.0483870967741936E-2</v>
      </c>
      <c r="W15" s="11">
        <f t="shared" si="3"/>
        <v>1.0483870967741936E-2</v>
      </c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66.75" customHeight="1" thickTop="1" thickBot="1" x14ac:dyDescent="0.3">
      <c r="A16" s="2" t="s">
        <v>22</v>
      </c>
      <c r="B16" s="2" t="s">
        <v>27</v>
      </c>
      <c r="C16" s="2" t="s">
        <v>24</v>
      </c>
      <c r="D16" s="2" t="s">
        <v>38</v>
      </c>
      <c r="E16" s="2" t="s">
        <v>17</v>
      </c>
      <c r="F16" s="2" t="s">
        <v>20</v>
      </c>
      <c r="G16" s="2" t="s">
        <v>19</v>
      </c>
      <c r="H16" s="8" t="s">
        <v>39</v>
      </c>
      <c r="I16" s="3">
        <v>14973355723</v>
      </c>
      <c r="J16" s="3">
        <v>0</v>
      </c>
      <c r="K16" s="3">
        <v>0</v>
      </c>
      <c r="L16" s="3">
        <v>14973355723</v>
      </c>
      <c r="M16" s="3">
        <v>0</v>
      </c>
      <c r="N16" s="20">
        <f t="shared" si="5"/>
        <v>14973355723</v>
      </c>
      <c r="O16" s="3">
        <v>635643692</v>
      </c>
      <c r="P16" s="3">
        <v>14337712031</v>
      </c>
      <c r="Q16" s="3">
        <v>455964872</v>
      </c>
      <c r="R16" s="3">
        <v>25000000</v>
      </c>
      <c r="S16" s="3">
        <v>25000000</v>
      </c>
      <c r="T16" s="10">
        <f t="shared" si="0"/>
        <v>14517390851</v>
      </c>
      <c r="U16" s="11">
        <f t="shared" si="1"/>
        <v>3.0451749122583777E-2</v>
      </c>
      <c r="V16" s="11">
        <f t="shared" si="2"/>
        <v>1.6696324098944937E-3</v>
      </c>
      <c r="W16" s="11">
        <f t="shared" si="3"/>
        <v>1.6696324098944937E-3</v>
      </c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66.75" customHeight="1" thickTop="1" thickBot="1" x14ac:dyDescent="0.3">
      <c r="A17" s="2" t="s">
        <v>22</v>
      </c>
      <c r="B17" s="2" t="s">
        <v>27</v>
      </c>
      <c r="C17" s="2" t="s">
        <v>24</v>
      </c>
      <c r="D17" s="2" t="s">
        <v>42</v>
      </c>
      <c r="E17" s="2" t="s">
        <v>17</v>
      </c>
      <c r="F17" s="2" t="s">
        <v>18</v>
      </c>
      <c r="G17" s="2" t="s">
        <v>19</v>
      </c>
      <c r="H17" s="8" t="s">
        <v>43</v>
      </c>
      <c r="I17" s="3">
        <v>1000000000</v>
      </c>
      <c r="J17" s="3">
        <v>0</v>
      </c>
      <c r="K17" s="3">
        <v>0</v>
      </c>
      <c r="L17" s="3">
        <v>1000000000</v>
      </c>
      <c r="M17" s="3">
        <v>1000000000</v>
      </c>
      <c r="N17" s="20">
        <f t="shared" si="5"/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10">
        <f t="shared" si="0"/>
        <v>0</v>
      </c>
      <c r="U17" s="11">
        <v>0</v>
      </c>
      <c r="V17" s="11">
        <v>0</v>
      </c>
      <c r="W17" s="11">
        <v>0</v>
      </c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66.75" customHeight="1" thickTop="1" thickBot="1" x14ac:dyDescent="0.3">
      <c r="A18" s="2" t="s">
        <v>22</v>
      </c>
      <c r="B18" s="2" t="s">
        <v>27</v>
      </c>
      <c r="C18" s="2" t="s">
        <v>24</v>
      </c>
      <c r="D18" s="2" t="s">
        <v>42</v>
      </c>
      <c r="E18" s="2" t="s">
        <v>17</v>
      </c>
      <c r="F18" s="2" t="s">
        <v>20</v>
      </c>
      <c r="G18" s="2" t="s">
        <v>19</v>
      </c>
      <c r="H18" s="8" t="s">
        <v>43</v>
      </c>
      <c r="I18" s="3">
        <v>2500000000</v>
      </c>
      <c r="J18" s="3">
        <v>0</v>
      </c>
      <c r="K18" s="3">
        <v>0</v>
      </c>
      <c r="L18" s="3">
        <v>2500000000</v>
      </c>
      <c r="M18" s="3">
        <v>0</v>
      </c>
      <c r="N18" s="20">
        <f t="shared" si="5"/>
        <v>2500000000</v>
      </c>
      <c r="O18" s="3">
        <v>1400000000</v>
      </c>
      <c r="P18" s="3">
        <v>1100000000</v>
      </c>
      <c r="Q18" s="3">
        <v>0</v>
      </c>
      <c r="R18" s="3">
        <v>0</v>
      </c>
      <c r="S18" s="3">
        <v>0</v>
      </c>
      <c r="T18" s="10">
        <f t="shared" si="0"/>
        <v>2500000000</v>
      </c>
      <c r="U18" s="11">
        <f t="shared" si="1"/>
        <v>0</v>
      </c>
      <c r="V18" s="11">
        <f t="shared" si="2"/>
        <v>0</v>
      </c>
      <c r="W18" s="11">
        <f t="shared" si="3"/>
        <v>0</v>
      </c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79.5" customHeight="1" thickTop="1" thickBot="1" x14ac:dyDescent="0.3">
      <c r="A19" s="2" t="s">
        <v>22</v>
      </c>
      <c r="B19" s="2" t="s">
        <v>27</v>
      </c>
      <c r="C19" s="2" t="s">
        <v>24</v>
      </c>
      <c r="D19" s="2" t="s">
        <v>44</v>
      </c>
      <c r="E19" s="2" t="s">
        <v>17</v>
      </c>
      <c r="F19" s="2" t="s">
        <v>18</v>
      </c>
      <c r="G19" s="2" t="s">
        <v>19</v>
      </c>
      <c r="H19" s="8" t="s">
        <v>45</v>
      </c>
      <c r="I19" s="3">
        <v>1029000000</v>
      </c>
      <c r="J19" s="3">
        <v>0</v>
      </c>
      <c r="K19" s="3">
        <v>0</v>
      </c>
      <c r="L19" s="3">
        <v>1029000000</v>
      </c>
      <c r="M19" s="3">
        <v>1029000000</v>
      </c>
      <c r="N19" s="20">
        <f t="shared" si="5"/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10">
        <f t="shared" si="0"/>
        <v>0</v>
      </c>
      <c r="U19" s="11">
        <v>0</v>
      </c>
      <c r="V19" s="11">
        <v>0</v>
      </c>
      <c r="W19" s="11">
        <v>0</v>
      </c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81.75" customHeight="1" thickTop="1" thickBot="1" x14ac:dyDescent="0.3">
      <c r="A20" s="2" t="s">
        <v>22</v>
      </c>
      <c r="B20" s="2" t="s">
        <v>27</v>
      </c>
      <c r="C20" s="2" t="s">
        <v>24</v>
      </c>
      <c r="D20" s="2" t="s">
        <v>44</v>
      </c>
      <c r="E20" s="2" t="s">
        <v>17</v>
      </c>
      <c r="F20" s="2" t="s">
        <v>20</v>
      </c>
      <c r="G20" s="2" t="s">
        <v>19</v>
      </c>
      <c r="H20" s="8" t="s">
        <v>45</v>
      </c>
      <c r="I20" s="3">
        <v>3971000000</v>
      </c>
      <c r="J20" s="3">
        <v>0</v>
      </c>
      <c r="K20" s="3">
        <v>0</v>
      </c>
      <c r="L20" s="3">
        <v>3971000000</v>
      </c>
      <c r="M20" s="3">
        <v>0</v>
      </c>
      <c r="N20" s="20">
        <f t="shared" si="5"/>
        <v>3971000000</v>
      </c>
      <c r="O20" s="3">
        <v>1057586090</v>
      </c>
      <c r="P20" s="3">
        <v>2913413910</v>
      </c>
      <c r="Q20" s="3">
        <v>226038853</v>
      </c>
      <c r="R20" s="3">
        <v>30000000</v>
      </c>
      <c r="S20" s="3">
        <v>30000000</v>
      </c>
      <c r="T20" s="10">
        <f t="shared" si="0"/>
        <v>3744961147</v>
      </c>
      <c r="U20" s="11">
        <f t="shared" si="1"/>
        <v>5.6922400654746914E-2</v>
      </c>
      <c r="V20" s="11">
        <f t="shared" si="2"/>
        <v>7.554772097708386E-3</v>
      </c>
      <c r="W20" s="11">
        <f t="shared" si="3"/>
        <v>7.554772097708386E-3</v>
      </c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66.75" customHeight="1" thickTop="1" thickBot="1" x14ac:dyDescent="0.3">
      <c r="A21" s="2" t="s">
        <v>22</v>
      </c>
      <c r="B21" s="2" t="s">
        <v>46</v>
      </c>
      <c r="C21" s="2" t="s">
        <v>24</v>
      </c>
      <c r="D21" s="2" t="s">
        <v>47</v>
      </c>
      <c r="E21" s="2" t="s">
        <v>17</v>
      </c>
      <c r="F21" s="2" t="s">
        <v>20</v>
      </c>
      <c r="G21" s="2" t="s">
        <v>19</v>
      </c>
      <c r="H21" s="8" t="s">
        <v>48</v>
      </c>
      <c r="I21" s="3">
        <v>180000000</v>
      </c>
      <c r="J21" s="3">
        <v>0</v>
      </c>
      <c r="K21" s="3">
        <v>0</v>
      </c>
      <c r="L21" s="3">
        <v>180000000</v>
      </c>
      <c r="M21" s="3">
        <v>0</v>
      </c>
      <c r="N21" s="20">
        <f t="shared" si="5"/>
        <v>180000000</v>
      </c>
      <c r="O21" s="3">
        <v>59273482</v>
      </c>
      <c r="P21" s="3">
        <v>120726518</v>
      </c>
      <c r="Q21" s="3">
        <v>5000000</v>
      </c>
      <c r="R21" s="3">
        <v>5000000</v>
      </c>
      <c r="S21" s="3">
        <v>5000000</v>
      </c>
      <c r="T21" s="10">
        <f t="shared" si="0"/>
        <v>175000000</v>
      </c>
      <c r="U21" s="11">
        <f t="shared" si="1"/>
        <v>2.7777777777777776E-2</v>
      </c>
      <c r="V21" s="11">
        <f t="shared" si="2"/>
        <v>2.7777777777777776E-2</v>
      </c>
      <c r="W21" s="11">
        <f t="shared" si="3"/>
        <v>2.7777777777777776E-2</v>
      </c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85.5" customHeight="1" thickTop="1" thickBot="1" x14ac:dyDescent="0.3">
      <c r="A22" s="2" t="s">
        <v>22</v>
      </c>
      <c r="B22" s="2" t="s">
        <v>46</v>
      </c>
      <c r="C22" s="2" t="s">
        <v>24</v>
      </c>
      <c r="D22" s="2" t="s">
        <v>49</v>
      </c>
      <c r="E22" s="2" t="s">
        <v>17</v>
      </c>
      <c r="F22" s="2" t="s">
        <v>20</v>
      </c>
      <c r="G22" s="2" t="s">
        <v>19</v>
      </c>
      <c r="H22" s="8" t="s">
        <v>50</v>
      </c>
      <c r="I22" s="3">
        <v>300000000</v>
      </c>
      <c r="J22" s="3">
        <v>0</v>
      </c>
      <c r="K22" s="3">
        <v>0</v>
      </c>
      <c r="L22" s="3">
        <v>300000000</v>
      </c>
      <c r="M22" s="3">
        <v>0</v>
      </c>
      <c r="N22" s="20">
        <f t="shared" si="5"/>
        <v>300000000</v>
      </c>
      <c r="O22" s="3">
        <v>5000000</v>
      </c>
      <c r="P22" s="3">
        <v>295000000</v>
      </c>
      <c r="Q22" s="3">
        <v>5000000</v>
      </c>
      <c r="R22" s="3">
        <v>5000000</v>
      </c>
      <c r="S22" s="3">
        <v>5000000</v>
      </c>
      <c r="T22" s="10">
        <f t="shared" si="0"/>
        <v>295000000</v>
      </c>
      <c r="U22" s="11">
        <f t="shared" si="1"/>
        <v>1.6666666666666666E-2</v>
      </c>
      <c r="V22" s="11">
        <f t="shared" si="2"/>
        <v>1.6666666666666666E-2</v>
      </c>
      <c r="W22" s="11">
        <f t="shared" si="3"/>
        <v>1.6666666666666666E-2</v>
      </c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66.75" customHeight="1" thickTop="1" thickBot="1" x14ac:dyDescent="0.3">
      <c r="A23" s="2" t="s">
        <v>22</v>
      </c>
      <c r="B23" s="2" t="s">
        <v>46</v>
      </c>
      <c r="C23" s="2" t="s">
        <v>24</v>
      </c>
      <c r="D23" s="2" t="s">
        <v>51</v>
      </c>
      <c r="E23" s="2" t="s">
        <v>17</v>
      </c>
      <c r="F23" s="2" t="s">
        <v>20</v>
      </c>
      <c r="G23" s="2" t="s">
        <v>19</v>
      </c>
      <c r="H23" s="8" t="s">
        <v>52</v>
      </c>
      <c r="I23" s="3">
        <v>140000557</v>
      </c>
      <c r="J23" s="3">
        <v>0</v>
      </c>
      <c r="K23" s="3">
        <v>0</v>
      </c>
      <c r="L23" s="3">
        <v>140000557</v>
      </c>
      <c r="M23" s="3">
        <v>0</v>
      </c>
      <c r="N23" s="20">
        <f t="shared" si="5"/>
        <v>140000557</v>
      </c>
      <c r="O23" s="3">
        <v>25000000</v>
      </c>
      <c r="P23" s="3">
        <v>115000557</v>
      </c>
      <c r="Q23" s="3">
        <v>25000000</v>
      </c>
      <c r="R23" s="3">
        <v>25000000</v>
      </c>
      <c r="S23" s="3">
        <v>25000000</v>
      </c>
      <c r="T23" s="10">
        <f t="shared" si="0"/>
        <v>115000557</v>
      </c>
      <c r="U23" s="11">
        <f t="shared" si="1"/>
        <v>0.1785707181150715</v>
      </c>
      <c r="V23" s="11">
        <f t="shared" si="2"/>
        <v>0.1785707181150715</v>
      </c>
      <c r="W23" s="11">
        <f t="shared" si="3"/>
        <v>0.1785707181150715</v>
      </c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44.25" customHeight="1" thickTop="1" thickBot="1" x14ac:dyDescent="0.3">
      <c r="A24" s="19" t="s">
        <v>22</v>
      </c>
      <c r="B24" s="19"/>
      <c r="C24" s="19"/>
      <c r="D24" s="19"/>
      <c r="E24" s="19"/>
      <c r="F24" s="19"/>
      <c r="G24" s="19"/>
      <c r="H24" s="13" t="s">
        <v>70</v>
      </c>
      <c r="I24" s="5">
        <f>SUM(I9:I23)</f>
        <v>58332356280</v>
      </c>
      <c r="J24" s="5">
        <f t="shared" ref="J24:S24" si="6">SUM(J9:J23)</f>
        <v>0</v>
      </c>
      <c r="K24" s="5">
        <f t="shared" si="6"/>
        <v>0</v>
      </c>
      <c r="L24" s="5">
        <f t="shared" si="6"/>
        <v>58332356280</v>
      </c>
      <c r="M24" s="5">
        <f t="shared" si="6"/>
        <v>5768000000</v>
      </c>
      <c r="N24" s="5">
        <f t="shared" si="6"/>
        <v>52564356280</v>
      </c>
      <c r="O24" s="5">
        <f t="shared" si="6"/>
        <v>26508905995</v>
      </c>
      <c r="P24" s="5">
        <f t="shared" si="6"/>
        <v>26055450285</v>
      </c>
      <c r="Q24" s="5">
        <f t="shared" si="6"/>
        <v>3393086002</v>
      </c>
      <c r="R24" s="5">
        <f t="shared" si="6"/>
        <v>190000000</v>
      </c>
      <c r="S24" s="5">
        <f t="shared" si="6"/>
        <v>190000000</v>
      </c>
      <c r="T24" s="14">
        <f t="shared" si="0"/>
        <v>49171270278</v>
      </c>
      <c r="U24" s="15">
        <f t="shared" si="1"/>
        <v>6.4551080658644372E-2</v>
      </c>
      <c r="V24" s="15">
        <f t="shared" si="2"/>
        <v>3.6146166993448435E-3</v>
      </c>
      <c r="W24" s="15">
        <f t="shared" si="3"/>
        <v>3.6146166993448435E-3</v>
      </c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66.75" customHeight="1" thickTop="1" thickBot="1" x14ac:dyDescent="0.3">
      <c r="A25" s="2" t="s">
        <v>22</v>
      </c>
      <c r="B25" s="2" t="s">
        <v>27</v>
      </c>
      <c r="C25" s="2" t="s">
        <v>24</v>
      </c>
      <c r="D25" s="2" t="s">
        <v>28</v>
      </c>
      <c r="E25" s="2" t="s">
        <v>17</v>
      </c>
      <c r="F25" s="2" t="s">
        <v>20</v>
      </c>
      <c r="G25" s="2" t="s">
        <v>19</v>
      </c>
      <c r="H25" s="8" t="s">
        <v>29</v>
      </c>
      <c r="I25" s="3">
        <v>9116701608</v>
      </c>
      <c r="J25" s="3">
        <v>0</v>
      </c>
      <c r="K25" s="3">
        <v>0</v>
      </c>
      <c r="L25" s="3">
        <v>9116701608</v>
      </c>
      <c r="M25" s="3">
        <v>0</v>
      </c>
      <c r="N25" s="20">
        <f>+L25-M25</f>
        <v>9116701608</v>
      </c>
      <c r="O25" s="3">
        <v>3596372951.9000001</v>
      </c>
      <c r="P25" s="3">
        <v>5520328656.1000004</v>
      </c>
      <c r="Q25" s="3">
        <v>2042441093</v>
      </c>
      <c r="R25" s="3">
        <v>80000000</v>
      </c>
      <c r="S25" s="3">
        <v>80000000</v>
      </c>
      <c r="T25" s="10">
        <f t="shared" si="0"/>
        <v>7074260515</v>
      </c>
      <c r="U25" s="11">
        <f t="shared" si="1"/>
        <v>0.22403289926783793</v>
      </c>
      <c r="V25" s="11">
        <f t="shared" si="2"/>
        <v>8.7751034792889534E-3</v>
      </c>
      <c r="W25" s="11">
        <f t="shared" si="3"/>
        <v>8.7751034792889534E-3</v>
      </c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66.75" customHeight="1" thickTop="1" thickBot="1" x14ac:dyDescent="0.3">
      <c r="A26" s="2" t="s">
        <v>22</v>
      </c>
      <c r="B26" s="2" t="s">
        <v>27</v>
      </c>
      <c r="C26" s="2" t="s">
        <v>24</v>
      </c>
      <c r="D26" s="2" t="s">
        <v>40</v>
      </c>
      <c r="E26" s="2" t="s">
        <v>17</v>
      </c>
      <c r="F26" s="2" t="s">
        <v>18</v>
      </c>
      <c r="G26" s="2" t="s">
        <v>19</v>
      </c>
      <c r="H26" s="8" t="s">
        <v>41</v>
      </c>
      <c r="I26" s="3">
        <v>96004000000</v>
      </c>
      <c r="J26" s="3">
        <v>0</v>
      </c>
      <c r="K26" s="3">
        <v>0</v>
      </c>
      <c r="L26" s="3">
        <v>96004000000</v>
      </c>
      <c r="M26" s="3">
        <v>51000000000</v>
      </c>
      <c r="N26" s="20">
        <f>+L26-M26</f>
        <v>45004000000</v>
      </c>
      <c r="O26" s="3">
        <v>0</v>
      </c>
      <c r="P26" s="3">
        <v>45004000000</v>
      </c>
      <c r="Q26" s="3">
        <v>0</v>
      </c>
      <c r="R26" s="3">
        <v>0</v>
      </c>
      <c r="S26" s="3">
        <v>0</v>
      </c>
      <c r="T26" s="10">
        <f t="shared" si="0"/>
        <v>45004000000</v>
      </c>
      <c r="U26" s="11">
        <f t="shared" si="1"/>
        <v>0</v>
      </c>
      <c r="V26" s="11">
        <f t="shared" si="2"/>
        <v>0</v>
      </c>
      <c r="W26" s="11">
        <f t="shared" si="3"/>
        <v>0</v>
      </c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66.75" customHeight="1" thickTop="1" thickBot="1" x14ac:dyDescent="0.3">
      <c r="A27" s="2" t="s">
        <v>22</v>
      </c>
      <c r="B27" s="2" t="s">
        <v>53</v>
      </c>
      <c r="C27" s="2" t="s">
        <v>24</v>
      </c>
      <c r="D27" s="2" t="s">
        <v>55</v>
      </c>
      <c r="E27" s="2" t="s">
        <v>17</v>
      </c>
      <c r="F27" s="2" t="s">
        <v>20</v>
      </c>
      <c r="G27" s="2" t="s">
        <v>19</v>
      </c>
      <c r="H27" s="8" t="s">
        <v>56</v>
      </c>
      <c r="I27" s="3">
        <v>1000000000</v>
      </c>
      <c r="J27" s="3">
        <v>0</v>
      </c>
      <c r="K27" s="3">
        <v>0</v>
      </c>
      <c r="L27" s="3">
        <v>1000000000</v>
      </c>
      <c r="M27" s="3">
        <v>0</v>
      </c>
      <c r="N27" s="20">
        <f>+L27-M27</f>
        <v>1000000000</v>
      </c>
      <c r="O27" s="3">
        <v>0</v>
      </c>
      <c r="P27" s="3">
        <v>1000000000</v>
      </c>
      <c r="Q27" s="3">
        <v>0</v>
      </c>
      <c r="R27" s="3">
        <v>0</v>
      </c>
      <c r="S27" s="3">
        <v>0</v>
      </c>
      <c r="T27" s="10">
        <f t="shared" si="0"/>
        <v>1000000000</v>
      </c>
      <c r="U27" s="11">
        <f t="shared" si="1"/>
        <v>0</v>
      </c>
      <c r="V27" s="11">
        <f t="shared" si="2"/>
        <v>0</v>
      </c>
      <c r="W27" s="11">
        <f t="shared" si="3"/>
        <v>0</v>
      </c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54.75" customHeight="1" thickTop="1" thickBot="1" x14ac:dyDescent="0.3">
      <c r="A28" s="19" t="s">
        <v>22</v>
      </c>
      <c r="B28" s="19"/>
      <c r="C28" s="19"/>
      <c r="D28" s="19"/>
      <c r="E28" s="19"/>
      <c r="F28" s="19"/>
      <c r="G28" s="19"/>
      <c r="H28" s="13" t="s">
        <v>69</v>
      </c>
      <c r="I28" s="5">
        <f>SUM(I25:I27)</f>
        <v>106120701608</v>
      </c>
      <c r="J28" s="5">
        <f t="shared" ref="J28:S28" si="7">SUM(J25:J27)</f>
        <v>0</v>
      </c>
      <c r="K28" s="5">
        <f t="shared" si="7"/>
        <v>0</v>
      </c>
      <c r="L28" s="5">
        <f t="shared" si="7"/>
        <v>106120701608</v>
      </c>
      <c r="M28" s="5">
        <f t="shared" si="7"/>
        <v>51000000000</v>
      </c>
      <c r="N28" s="5">
        <f t="shared" si="7"/>
        <v>55120701608</v>
      </c>
      <c r="O28" s="5">
        <f t="shared" si="7"/>
        <v>3596372951.9000001</v>
      </c>
      <c r="P28" s="5">
        <f t="shared" si="7"/>
        <v>51524328656.099998</v>
      </c>
      <c r="Q28" s="5">
        <f t="shared" si="7"/>
        <v>2042441093</v>
      </c>
      <c r="R28" s="5">
        <f t="shared" si="7"/>
        <v>80000000</v>
      </c>
      <c r="S28" s="5">
        <f t="shared" si="7"/>
        <v>80000000</v>
      </c>
      <c r="T28" s="14">
        <f t="shared" si="0"/>
        <v>53078260515</v>
      </c>
      <c r="U28" s="15">
        <f t="shared" si="1"/>
        <v>3.7053974884520849E-2</v>
      </c>
      <c r="V28" s="15">
        <f t="shared" si="2"/>
        <v>1.4513603358849321E-3</v>
      </c>
      <c r="W28" s="15">
        <f t="shared" si="3"/>
        <v>1.4513603358849321E-3</v>
      </c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66.75" customHeight="1" thickTop="1" thickBot="1" x14ac:dyDescent="0.3">
      <c r="A29" s="2" t="s">
        <v>22</v>
      </c>
      <c r="B29" s="2" t="s">
        <v>53</v>
      </c>
      <c r="C29" s="2" t="s">
        <v>24</v>
      </c>
      <c r="D29" s="2" t="s">
        <v>25</v>
      </c>
      <c r="E29" s="2" t="s">
        <v>17</v>
      </c>
      <c r="F29" s="2" t="s">
        <v>18</v>
      </c>
      <c r="G29" s="2" t="s">
        <v>19</v>
      </c>
      <c r="H29" s="8" t="s">
        <v>54</v>
      </c>
      <c r="I29" s="3">
        <v>380000000</v>
      </c>
      <c r="J29" s="3">
        <v>0</v>
      </c>
      <c r="K29" s="3">
        <v>0</v>
      </c>
      <c r="L29" s="3">
        <v>380000000</v>
      </c>
      <c r="M29" s="3">
        <v>380000000</v>
      </c>
      <c r="N29" s="20">
        <f>+L29-M29</f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10">
        <f t="shared" si="0"/>
        <v>0</v>
      </c>
      <c r="U29" s="11">
        <v>0</v>
      </c>
      <c r="V29" s="11">
        <v>0</v>
      </c>
      <c r="W29" s="11">
        <v>0</v>
      </c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66.75" customHeight="1" thickTop="1" thickBot="1" x14ac:dyDescent="0.3">
      <c r="A30" s="2" t="s">
        <v>22</v>
      </c>
      <c r="B30" s="2" t="s">
        <v>53</v>
      </c>
      <c r="C30" s="2" t="s">
        <v>24</v>
      </c>
      <c r="D30" s="2" t="s">
        <v>25</v>
      </c>
      <c r="E30" s="2" t="s">
        <v>17</v>
      </c>
      <c r="F30" s="2" t="s">
        <v>20</v>
      </c>
      <c r="G30" s="2" t="s">
        <v>19</v>
      </c>
      <c r="H30" s="8" t="s">
        <v>54</v>
      </c>
      <c r="I30" s="3">
        <v>1010754503</v>
      </c>
      <c r="J30" s="3">
        <v>0</v>
      </c>
      <c r="K30" s="3">
        <v>0</v>
      </c>
      <c r="L30" s="3">
        <v>1010754503</v>
      </c>
      <c r="M30" s="3">
        <v>0</v>
      </c>
      <c r="N30" s="20">
        <f>+L30-M30</f>
        <v>1010754503</v>
      </c>
      <c r="O30" s="3">
        <v>897539621.39999998</v>
      </c>
      <c r="P30" s="3">
        <v>113214881.59999999</v>
      </c>
      <c r="Q30" s="3">
        <v>354074834.39999998</v>
      </c>
      <c r="R30" s="3">
        <v>0</v>
      </c>
      <c r="S30" s="3">
        <v>0</v>
      </c>
      <c r="T30" s="10">
        <f t="shared" si="0"/>
        <v>656679668.60000002</v>
      </c>
      <c r="U30" s="11">
        <f t="shared" si="1"/>
        <v>0.35030745185807</v>
      </c>
      <c r="V30" s="11">
        <f t="shared" si="2"/>
        <v>0</v>
      </c>
      <c r="W30" s="11">
        <f t="shared" si="3"/>
        <v>0</v>
      </c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66.75" customHeight="1" thickTop="1" thickBot="1" x14ac:dyDescent="0.3">
      <c r="A31" s="2" t="s">
        <v>22</v>
      </c>
      <c r="B31" s="2" t="s">
        <v>53</v>
      </c>
      <c r="C31" s="2" t="s">
        <v>24</v>
      </c>
      <c r="D31" s="2" t="s">
        <v>47</v>
      </c>
      <c r="E31" s="2" t="s">
        <v>17</v>
      </c>
      <c r="F31" s="2" t="s">
        <v>20</v>
      </c>
      <c r="G31" s="2" t="s">
        <v>19</v>
      </c>
      <c r="H31" s="8" t="s">
        <v>57</v>
      </c>
      <c r="I31" s="3">
        <v>2180700116</v>
      </c>
      <c r="J31" s="3">
        <v>0</v>
      </c>
      <c r="K31" s="3">
        <v>0</v>
      </c>
      <c r="L31" s="3">
        <v>2180700116</v>
      </c>
      <c r="M31" s="3">
        <v>0</v>
      </c>
      <c r="N31" s="20">
        <f>+L31-M31</f>
        <v>2180700116</v>
      </c>
      <c r="O31" s="3">
        <v>1014500000</v>
      </c>
      <c r="P31" s="3">
        <v>1166200116</v>
      </c>
      <c r="Q31" s="3">
        <v>0</v>
      </c>
      <c r="R31" s="3">
        <v>0</v>
      </c>
      <c r="S31" s="3">
        <v>0</v>
      </c>
      <c r="T31" s="10">
        <f t="shared" si="0"/>
        <v>2180700116</v>
      </c>
      <c r="U31" s="11">
        <f t="shared" si="1"/>
        <v>0</v>
      </c>
      <c r="V31" s="11">
        <f t="shared" si="2"/>
        <v>0</v>
      </c>
      <c r="W31" s="11">
        <f t="shared" si="3"/>
        <v>0</v>
      </c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52.5" customHeight="1" thickTop="1" thickBot="1" x14ac:dyDescent="0.3">
      <c r="A32" s="19" t="s">
        <v>22</v>
      </c>
      <c r="B32" s="19"/>
      <c r="C32" s="19"/>
      <c r="D32" s="19"/>
      <c r="E32" s="19"/>
      <c r="F32" s="19"/>
      <c r="G32" s="19"/>
      <c r="H32" s="13" t="s">
        <v>71</v>
      </c>
      <c r="I32" s="5">
        <f>SUM(I29:I31)</f>
        <v>3571454619</v>
      </c>
      <c r="J32" s="5">
        <f t="shared" ref="J32:S32" si="8">SUM(J29:J31)</f>
        <v>0</v>
      </c>
      <c r="K32" s="5">
        <f t="shared" si="8"/>
        <v>0</v>
      </c>
      <c r="L32" s="5">
        <f t="shared" si="8"/>
        <v>3571454619</v>
      </c>
      <c r="M32" s="5">
        <f t="shared" si="8"/>
        <v>380000000</v>
      </c>
      <c r="N32" s="5">
        <f t="shared" si="8"/>
        <v>3191454619</v>
      </c>
      <c r="O32" s="5">
        <f t="shared" si="8"/>
        <v>1912039621.4000001</v>
      </c>
      <c r="P32" s="5">
        <f t="shared" si="8"/>
        <v>1279414997.5999999</v>
      </c>
      <c r="Q32" s="5">
        <f t="shared" si="8"/>
        <v>354074834.39999998</v>
      </c>
      <c r="R32" s="5">
        <f t="shared" si="8"/>
        <v>0</v>
      </c>
      <c r="S32" s="5">
        <f t="shared" si="8"/>
        <v>0</v>
      </c>
      <c r="T32" s="14">
        <f t="shared" si="0"/>
        <v>2837379784.5999999</v>
      </c>
      <c r="U32" s="15">
        <f t="shared" si="1"/>
        <v>0.11094465586070111</v>
      </c>
      <c r="V32" s="15">
        <f t="shared" si="2"/>
        <v>0</v>
      </c>
      <c r="W32" s="15">
        <f t="shared" si="3"/>
        <v>0</v>
      </c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35.1" customHeight="1" thickTop="1" thickBot="1" x14ac:dyDescent="0.3">
      <c r="A33" s="26" t="s">
        <v>22</v>
      </c>
      <c r="B33" s="27"/>
      <c r="C33" s="27"/>
      <c r="D33" s="27"/>
      <c r="E33" s="27"/>
      <c r="F33" s="27"/>
      <c r="G33" s="27"/>
      <c r="H33" s="28" t="s">
        <v>72</v>
      </c>
      <c r="I33" s="23">
        <f>+I8+I24+I28+I32</f>
        <v>177440896180</v>
      </c>
      <c r="J33" s="23">
        <f t="shared" ref="J33:W33" si="9">+J8+J24+J28+J32</f>
        <v>0</v>
      </c>
      <c r="K33" s="23">
        <f t="shared" si="9"/>
        <v>0</v>
      </c>
      <c r="L33" s="23">
        <f t="shared" si="9"/>
        <v>177440896180</v>
      </c>
      <c r="M33" s="23">
        <f t="shared" si="9"/>
        <v>57148000000</v>
      </c>
      <c r="N33" s="23">
        <f t="shared" si="9"/>
        <v>120292896180</v>
      </c>
      <c r="O33" s="23">
        <f t="shared" si="9"/>
        <v>38066101904.550003</v>
      </c>
      <c r="P33" s="23">
        <f t="shared" si="9"/>
        <v>82226794275.450012</v>
      </c>
      <c r="Q33" s="23">
        <f t="shared" si="9"/>
        <v>8649906282.6499996</v>
      </c>
      <c r="R33" s="23">
        <f t="shared" si="9"/>
        <v>420000000</v>
      </c>
      <c r="S33" s="23">
        <f t="shared" si="9"/>
        <v>420000000</v>
      </c>
      <c r="T33" s="23">
        <f t="shared" si="9"/>
        <v>111642989897.35001</v>
      </c>
      <c r="U33" s="24">
        <f t="shared" si="9"/>
        <v>0.51630797493463909</v>
      </c>
      <c r="V33" s="24">
        <f t="shared" si="9"/>
        <v>2.0995659300630815E-2</v>
      </c>
      <c r="W33" s="24">
        <f t="shared" si="9"/>
        <v>2.0995659300630815E-2</v>
      </c>
      <c r="X33" s="25"/>
      <c r="Y33" s="29"/>
      <c r="Z33" s="29"/>
      <c r="AA33" s="29"/>
      <c r="AB33" s="12"/>
      <c r="AC33" s="12"/>
      <c r="AD33" s="12"/>
      <c r="AE33" s="12"/>
      <c r="AF33" s="12"/>
    </row>
    <row r="34" spans="1:32" ht="23.25" customHeight="1" thickTop="1" x14ac:dyDescent="0.25">
      <c r="A34" s="17" t="s">
        <v>75</v>
      </c>
      <c r="B34" s="17"/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7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4.25" customHeight="1" x14ac:dyDescent="0.25">
      <c r="A35" s="17" t="s">
        <v>76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7.25" customHeight="1" x14ac:dyDescent="0.25">
      <c r="A36" s="17" t="s">
        <v>77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 x14ac:dyDescent="0.25">
      <c r="A37" s="12" t="s">
        <v>78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8.75" customHeight="1" x14ac:dyDescent="0.25">
      <c r="A38" s="12" t="s">
        <v>79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35.1" customHeight="1" x14ac:dyDescent="0.25">
      <c r="H39" s="9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35.1" customHeight="1" x14ac:dyDescent="0.25"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35.1" customHeight="1" x14ac:dyDescent="0.25">
      <c r="H41" s="9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35.1" customHeight="1" x14ac:dyDescent="0.25"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35.1" customHeight="1" x14ac:dyDescent="0.25">
      <c r="H43" s="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35.1" customHeight="1" x14ac:dyDescent="0.25">
      <c r="H44" s="9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35.1" customHeight="1" x14ac:dyDescent="0.25">
      <c r="H45" s="9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35.1" customHeight="1" x14ac:dyDescent="0.25"/>
    <row r="47" spans="1:32" ht="59.25" customHeight="1" x14ac:dyDescent="0.25"/>
    <row r="48" spans="1:32" ht="35.1" customHeight="1" x14ac:dyDescent="0.25"/>
    <row r="49" ht="0" hidden="1" customHeight="1" x14ac:dyDescent="0.25"/>
    <row r="50" ht="33.950000000000003" customHeight="1" x14ac:dyDescent="0.25"/>
  </sheetData>
  <mergeCells count="3">
    <mergeCell ref="A1:W1"/>
    <mergeCell ref="A2:W2"/>
    <mergeCell ref="A3:W3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</vt:lpstr>
      <vt:lpstr>'GASTOS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2019-02-15T14:48:43Z</cp:lastPrinted>
  <dcterms:created xsi:type="dcterms:W3CDTF">2019-02-05T20:17:05Z</dcterms:created>
  <dcterms:modified xsi:type="dcterms:W3CDTF">2019-02-15T14:49:17Z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