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SEPTIEMBRE\PDF\"/>
    </mc:Choice>
  </mc:AlternateContent>
  <bookViews>
    <workbookView xWindow="240" yWindow="120" windowWidth="18060" windowHeight="7050"/>
  </bookViews>
  <sheets>
    <sheet name="GASTOS DE INVERSIÓN " sheetId="1" r:id="rId1"/>
  </sheets>
  <definedNames>
    <definedName name="_xlnm.Print_Titles" localSheetId="0">'GASTOS DE INVERSIÓN '!$5:$5</definedName>
  </definedNames>
  <calcPr calcId="152511"/>
</workbook>
</file>

<file path=xl/calcChain.xml><?xml version="1.0" encoding="utf-8"?>
<calcChain xmlns="http://schemas.openxmlformats.org/spreadsheetml/2006/main">
  <c r="U14" i="1" l="1"/>
  <c r="S34" i="1"/>
  <c r="R34" i="1"/>
  <c r="Q34" i="1"/>
  <c r="P34" i="1"/>
  <c r="O34" i="1"/>
  <c r="M34" i="1"/>
  <c r="L34" i="1"/>
  <c r="K34" i="1"/>
  <c r="J34" i="1"/>
  <c r="I34" i="1"/>
  <c r="S29" i="1"/>
  <c r="R29" i="1"/>
  <c r="Q29" i="1"/>
  <c r="P29" i="1"/>
  <c r="O29" i="1"/>
  <c r="M29" i="1"/>
  <c r="L29" i="1"/>
  <c r="K29" i="1"/>
  <c r="J29" i="1"/>
  <c r="I29" i="1"/>
  <c r="S9" i="1"/>
  <c r="R9" i="1"/>
  <c r="Q9" i="1"/>
  <c r="P9" i="1"/>
  <c r="O9" i="1"/>
  <c r="M9" i="1"/>
  <c r="L9" i="1"/>
  <c r="L39" i="1" s="1"/>
  <c r="K9" i="1"/>
  <c r="K39" i="1" s="1"/>
  <c r="J9" i="1"/>
  <c r="I9" i="1"/>
  <c r="S38" i="1"/>
  <c r="R38" i="1"/>
  <c r="Q38" i="1"/>
  <c r="P38" i="1"/>
  <c r="O38" i="1"/>
  <c r="M38" i="1"/>
  <c r="L38" i="1"/>
  <c r="K38" i="1"/>
  <c r="J38" i="1"/>
  <c r="I38" i="1"/>
  <c r="N37" i="1"/>
  <c r="T37" i="1" s="1"/>
  <c r="N36" i="1"/>
  <c r="T36" i="1" s="1"/>
  <c r="N35" i="1"/>
  <c r="T35" i="1" s="1"/>
  <c r="N33" i="1"/>
  <c r="T33" i="1" s="1"/>
  <c r="N32" i="1"/>
  <c r="T32" i="1" s="1"/>
  <c r="N31" i="1"/>
  <c r="T31" i="1" s="1"/>
  <c r="N30" i="1"/>
  <c r="T30" i="1" s="1"/>
  <c r="N28" i="1"/>
  <c r="T28" i="1" s="1"/>
  <c r="N27" i="1"/>
  <c r="T27" i="1" s="1"/>
  <c r="N26" i="1"/>
  <c r="T26" i="1" s="1"/>
  <c r="N25" i="1"/>
  <c r="T25" i="1" s="1"/>
  <c r="N24" i="1"/>
  <c r="T24" i="1" s="1"/>
  <c r="N23" i="1"/>
  <c r="T23" i="1" s="1"/>
  <c r="N22" i="1"/>
  <c r="T22" i="1" s="1"/>
  <c r="N21" i="1"/>
  <c r="T21" i="1" s="1"/>
  <c r="N20" i="1"/>
  <c r="T20" i="1" s="1"/>
  <c r="N19" i="1"/>
  <c r="T19" i="1" s="1"/>
  <c r="N18" i="1"/>
  <c r="T18" i="1" s="1"/>
  <c r="N17" i="1"/>
  <c r="T17" i="1" s="1"/>
  <c r="N16" i="1"/>
  <c r="T16" i="1" s="1"/>
  <c r="N15" i="1"/>
  <c r="T15" i="1" s="1"/>
  <c r="N14" i="1"/>
  <c r="T14" i="1" s="1"/>
  <c r="N13" i="1"/>
  <c r="T13" i="1" s="1"/>
  <c r="N12" i="1"/>
  <c r="T12" i="1" s="1"/>
  <c r="N11" i="1"/>
  <c r="T11" i="1" s="1"/>
  <c r="N10" i="1"/>
  <c r="T10" i="1" s="1"/>
  <c r="N8" i="1"/>
  <c r="U8" i="1" s="1"/>
  <c r="N7" i="1"/>
  <c r="U7" i="1" s="1"/>
  <c r="N6" i="1"/>
  <c r="V7" i="1" l="1"/>
  <c r="I39" i="1"/>
  <c r="U31" i="1"/>
  <c r="M39" i="1"/>
  <c r="R39" i="1"/>
  <c r="V8" i="1"/>
  <c r="U16" i="1"/>
  <c r="U21" i="1"/>
  <c r="U26" i="1"/>
  <c r="N9" i="1"/>
  <c r="U9" i="1" s="1"/>
  <c r="J39" i="1"/>
  <c r="U12" i="1"/>
  <c r="U17" i="1"/>
  <c r="U22" i="1"/>
  <c r="U28" i="1"/>
  <c r="U35" i="1"/>
  <c r="O39" i="1"/>
  <c r="U25" i="1"/>
  <c r="P39" i="1"/>
  <c r="U13" i="1"/>
  <c r="U18" i="1"/>
  <c r="U24" i="1"/>
  <c r="U30" i="1"/>
  <c r="U36" i="1"/>
  <c r="W34" i="1"/>
  <c r="S39" i="1"/>
  <c r="W7" i="1"/>
  <c r="W8" i="1"/>
  <c r="V11" i="1"/>
  <c r="V12" i="1"/>
  <c r="V13" i="1"/>
  <c r="V14" i="1"/>
  <c r="V15" i="1"/>
  <c r="V16" i="1"/>
  <c r="V17" i="1"/>
  <c r="V18" i="1"/>
  <c r="V19" i="1"/>
  <c r="V21" i="1"/>
  <c r="V22" i="1"/>
  <c r="V23" i="1"/>
  <c r="V24" i="1"/>
  <c r="V25" i="1"/>
  <c r="V26" i="1"/>
  <c r="V27" i="1"/>
  <c r="V28" i="1"/>
  <c r="V30" i="1"/>
  <c r="V31" i="1"/>
  <c r="V32" i="1"/>
  <c r="V35" i="1"/>
  <c r="V36" i="1"/>
  <c r="V37" i="1"/>
  <c r="V9" i="1"/>
  <c r="U15" i="1"/>
  <c r="U23" i="1"/>
  <c r="U32" i="1"/>
  <c r="Q39" i="1"/>
  <c r="T7" i="1"/>
  <c r="T8" i="1"/>
  <c r="W11" i="1"/>
  <c r="W12" i="1"/>
  <c r="W13" i="1"/>
  <c r="W14" i="1"/>
  <c r="W15" i="1"/>
  <c r="W16" i="1"/>
  <c r="W17" i="1"/>
  <c r="W18" i="1"/>
  <c r="W19" i="1"/>
  <c r="W21" i="1"/>
  <c r="W22" i="1"/>
  <c r="W23" i="1"/>
  <c r="W24" i="1"/>
  <c r="W25" i="1"/>
  <c r="W26" i="1"/>
  <c r="W27" i="1"/>
  <c r="W28" i="1"/>
  <c r="W30" i="1"/>
  <c r="W31" i="1"/>
  <c r="W32" i="1"/>
  <c r="W35" i="1"/>
  <c r="W36" i="1"/>
  <c r="W37" i="1"/>
  <c r="U11" i="1"/>
  <c r="U19" i="1"/>
  <c r="U27" i="1"/>
  <c r="U37" i="1"/>
  <c r="V6" i="1"/>
  <c r="N34" i="1"/>
  <c r="V34" i="1" s="1"/>
  <c r="T6" i="1"/>
  <c r="N38" i="1"/>
  <c r="T38" i="1" s="1"/>
  <c r="N29" i="1"/>
  <c r="V29" i="1" s="1"/>
  <c r="W6" i="1"/>
  <c r="U6" i="1"/>
  <c r="T9" i="1" l="1"/>
  <c r="W9" i="1"/>
  <c r="W38" i="1"/>
  <c r="V38" i="1"/>
  <c r="T29" i="1"/>
  <c r="U29" i="1"/>
  <c r="U38" i="1"/>
  <c r="T34" i="1"/>
  <c r="U34" i="1"/>
  <c r="N39" i="1"/>
  <c r="W29" i="1"/>
  <c r="T39" i="1" l="1"/>
  <c r="V39" i="1"/>
  <c r="W39" i="1"/>
  <c r="U39" i="1"/>
</calcChain>
</file>

<file path=xl/sharedStrings.xml><?xml version="1.0" encoding="utf-8"?>
<sst xmlns="http://schemas.openxmlformats.org/spreadsheetml/2006/main" count="274" uniqueCount="84">
  <si>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</si>
  <si>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</si>
  <si>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</si>
  <si>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</si>
  <si>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</si>
  <si>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</si>
  <si>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</si>
  <si>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</si>
  <si>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</si>
  <si>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</si>
  <si>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</si>
  <si>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</si>
  <si>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</si>
  <si>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</si>
  <si>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</si>
  <si>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PAGOS</t>
  </si>
  <si>
    <t>1</t>
  </si>
  <si>
    <t>Nación</t>
  </si>
  <si>
    <t>10</t>
  </si>
  <si>
    <t>CSF</t>
  </si>
  <si>
    <t>2</t>
  </si>
  <si>
    <t>3</t>
  </si>
  <si>
    <t>11</t>
  </si>
  <si>
    <t>SSF</t>
  </si>
  <si>
    <t>25</t>
  </si>
  <si>
    <t>6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</si>
  <si>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</si>
  <si>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</si>
  <si>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</si>
  <si>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</si>
  <si>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</si>
  <si>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</si>
  <si>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</si>
  <si>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</si>
  <si>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</si>
  <si>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</si>
  <si>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</si>
  <si>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</si>
  <si>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</si>
  <si>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14</t>
  </si>
  <si>
    <t>15</t>
  </si>
  <si>
    <t>APOYO AL SECTOR LACTEO PARA LA COMPETITIVIDAD FRENTE A LOS RETOS DE TRATADOS DE LIBRE COMERCIO EN COLOMBIA</t>
  </si>
  <si>
    <t>Propios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</si>
  <si>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</si>
  <si>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</si>
  <si>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</si>
  <si>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</si>
  <si>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</si>
  <si>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</si>
  <si>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</si>
  <si>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</si>
  <si>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</si>
  <si>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</si>
  <si>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</si>
  <si>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</si>
  <si>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</si>
  <si>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</si>
  <si>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</si>
  <si>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</si>
  <si>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>IMPLANTACION DEL PROGRAMA DE APOYO INTEGRAL PARA LOS USUARIOS DE COMERCIO EXTERIOR</t>
  </si>
  <si>
    <t>FORTALECIMIENTO DE LOS SERVICIOS BRINDADOS A LOS USUARIOS DE COMERCIO EXTERIOR A NIVEL NACIONAL</t>
  </si>
  <si>
    <t>APLAZAMIENTOS</t>
  </si>
  <si>
    <t>APR. VIGENTE DESPUES DE APLAZAMIENTOS</t>
  </si>
  <si>
    <t>PAGO /APR</t>
  </si>
  <si>
    <t>MINISTERIO DE COMERCIO INDUSTRIA Y TURISMO</t>
  </si>
  <si>
    <t>EJECUCIÓN PRESUPUESTAL ACUMULADA CON CORTE AL 30 DE SEPTIEMBRE DE 2018</t>
  </si>
  <si>
    <t>COMP/ APR</t>
  </si>
  <si>
    <t>OBLIG/ APR</t>
  </si>
  <si>
    <t>VICEMINISTERIO DE DESARROLLO EMPRESARIAL</t>
  </si>
  <si>
    <t xml:space="preserve">SECRETARIA GENERAL </t>
  </si>
  <si>
    <t xml:space="preserve">TOTAL GASTOS DE INVERSIÓN </t>
  </si>
  <si>
    <t>VICEMINISTERIO DE TURISMO</t>
  </si>
  <si>
    <t>GASTOS DE INVERSIÓN</t>
  </si>
  <si>
    <t xml:space="preserve">Fuente : Sistema Integrado de Información Financiera SIIF Nación </t>
  </si>
  <si>
    <t>Fecha de Generación: Octubre 01 de 2018</t>
  </si>
  <si>
    <t>Nota 1:  Ley No. 1873 del 20 de Diciembre de 2017 " Por la cual se decreta el presupuesto de rentas y recursos de capital y ley de apropiaciones para la vigencia fiscal del 1° de Enero al 31 de Diciembre de 2018"</t>
  </si>
  <si>
    <t>Nota 2: Decreto No. 2236 del 27 de Diciembre de 2017 " Por el cual se liquida el Presupuesto General de la Nación para la vigencia fiscal de 2018, se detallan las apropiaciones y se clasifican y definen los gastos"</t>
  </si>
  <si>
    <t>Nota 3: Decreto No. 662 del 17 de abril de 2018 " Por el cual se aplazan unas apropiaciones en el Presupuesto General de la Nación de la vigencia fiscal de 2018"</t>
  </si>
  <si>
    <t>Nota 4: Resolución No.288 del 15 de Agosto de 2018 " Por la cual se sefectúa una distribución del Presupuesto de Inversión contenida en el anexo del Decreto de Liquidación del Presupuesto General de La Nación para la vigencia fiscal 2018"</t>
  </si>
  <si>
    <t>Nota 5: Resolución 2644 del 30 de agosto de 2018 " Por la cual se efectúa una distribución en el Presupuesto de Gastos de Funcionamiento del Ministerio de Hacienda y Crédito Público para la vigencia fiscal de 2018"</t>
  </si>
  <si>
    <t>Nota 6: Decreto 1771 del 17 de Septiembre de 2018 "Por el cual se modifica el detalle del aplazamiento contenido en el Decreto 662 del 17 de abril de 2018"</t>
  </si>
  <si>
    <t>VICEMINISTERIO DE COMERCIO EXTERIOR</t>
  </si>
  <si>
    <t>APROPIACIÓN SIN COMPROMETER</t>
  </si>
  <si>
    <t>OBLIGACIÓN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</si>
</sst>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12"/>
      <color rgb="FF000000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8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 style="thick">
        <color rgb="FFD3D3D3"/>
      </left>
      <right/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3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Continuous" vertical="center" wrapText="1"/>
    </xf>
    <xf numFmtId="165" fontId="2" fillId="0" borderId="1" xfId="0" applyNumberFormat="1" applyFont="1" applyFill="1" applyBorder="1" applyAlignment="1">
      <alignment horizontal="right" vertical="center" wrapText="1" readingOrder="1"/>
    </xf>
    <xf numFmtId="10" fontId="5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6" fillId="3" borderId="1" xfId="0" applyNumberFormat="1" applyFont="1" applyFill="1" applyBorder="1" applyAlignment="1">
      <alignment horizontal="right" vertical="center" wrapText="1"/>
    </xf>
    <xf numFmtId="10" fontId="6" fillId="3" borderId="1" xfId="0" applyNumberFormat="1" applyFont="1" applyFill="1" applyBorder="1" applyAlignment="1">
      <alignment horizontal="right" vertical="center" wrapText="1"/>
    </xf>
    <xf numFmtId="0" fontId="3" fillId="3" borderId="4" xfId="0" applyNumberFormat="1" applyFont="1" applyFill="1" applyBorder="1" applyAlignment="1">
      <alignment horizontal="left" vertical="center" wrapText="1" readingOrder="1"/>
    </xf>
    <xf numFmtId="0" fontId="13" fillId="4" borderId="3" xfId="0" applyFont="1" applyFill="1" applyBorder="1"/>
    <xf numFmtId="0" fontId="13" fillId="4" borderId="2" xfId="0" applyFont="1" applyFill="1" applyBorder="1"/>
    <xf numFmtId="165" fontId="6" fillId="4" borderId="1" xfId="0" applyNumberFormat="1" applyFont="1" applyFill="1" applyBorder="1" applyAlignment="1">
      <alignment horizontal="center" vertical="center" wrapText="1"/>
    </xf>
    <xf numFmtId="10" fontId="6" fillId="4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showGridLines="0" tabSelected="1" workbookViewId="0">
      <selection activeCell="A2" sqref="A2:W2"/>
    </sheetView>
  </sheetViews>
  <sheetFormatPr baseColWidth="10" defaultRowHeight="15" x14ac:dyDescent="0.25"/>
  <cols>
    <col min="1" max="1" width="4.28515625" customWidth="1"/>
    <col min="2" max="4" width="5.42578125" customWidth="1"/>
    <col min="5" max="5" width="6.85546875" customWidth="1"/>
    <col min="6" max="7" width="5.28515625" customWidth="1"/>
    <col min="8" max="8" width="27.5703125" customWidth="1"/>
    <col min="9" max="9" width="16" customWidth="1"/>
    <col min="10" max="10" width="16.7109375" customWidth="1"/>
    <col min="11" max="11" width="15.42578125" customWidth="1"/>
    <col min="12" max="12" width="16.5703125" customWidth="1"/>
    <col min="13" max="13" width="15" customWidth="1"/>
    <col min="14" max="14" width="18.85546875" customWidth="1"/>
    <col min="15" max="15" width="16.85546875" customWidth="1"/>
    <col min="16" max="16" width="15.7109375" customWidth="1"/>
    <col min="17" max="17" width="16" customWidth="1"/>
    <col min="18" max="19" width="15.42578125" customWidth="1"/>
    <col min="20" max="20" width="14.5703125" customWidth="1"/>
    <col min="21" max="21" width="7.28515625" customWidth="1"/>
    <col min="22" max="22" width="7.85546875" customWidth="1"/>
    <col min="23" max="23" width="7.140625" customWidth="1"/>
  </cols>
  <sheetData>
    <row r="1" spans="1:23" ht="15.75" x14ac:dyDescent="0.25">
      <c r="A1" s="29" t="s">
        <v>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15.75" x14ac:dyDescent="0.25">
      <c r="A2" s="29" t="s">
        <v>65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15.75" x14ac:dyDescent="0.25">
      <c r="A3" s="29" t="s">
        <v>72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ht="15.75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31" t="s">
        <v>74</v>
      </c>
      <c r="T4" s="32"/>
      <c r="U4" s="32"/>
      <c r="V4" s="32"/>
      <c r="W4" s="32"/>
    </row>
    <row r="5" spans="1:23" ht="36.75" customHeight="1" thickTop="1" thickBot="1" x14ac:dyDescent="0.3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61</v>
      </c>
      <c r="N5" s="9" t="s">
        <v>62</v>
      </c>
      <c r="O5" s="9" t="s">
        <v>12</v>
      </c>
      <c r="P5" s="9" t="s">
        <v>13</v>
      </c>
      <c r="Q5" s="9" t="s">
        <v>14</v>
      </c>
      <c r="R5" s="9" t="s">
        <v>83</v>
      </c>
      <c r="S5" s="9" t="s">
        <v>15</v>
      </c>
      <c r="T5" s="10" t="s">
        <v>82</v>
      </c>
      <c r="U5" s="10" t="s">
        <v>66</v>
      </c>
      <c r="V5" s="10" t="s">
        <v>67</v>
      </c>
      <c r="W5" s="10" t="s">
        <v>63</v>
      </c>
    </row>
    <row r="6" spans="1:23" ht="83.25" customHeight="1" thickTop="1" thickBot="1" x14ac:dyDescent="0.3">
      <c r="A6" s="3" t="s">
        <v>26</v>
      </c>
      <c r="B6" s="3" t="s">
        <v>27</v>
      </c>
      <c r="C6" s="3" t="s">
        <v>28</v>
      </c>
      <c r="D6" s="3" t="s">
        <v>20</v>
      </c>
      <c r="E6" s="3" t="s">
        <v>17</v>
      </c>
      <c r="F6" s="3" t="s">
        <v>18</v>
      </c>
      <c r="G6" s="3" t="s">
        <v>19</v>
      </c>
      <c r="H6" s="4" t="s">
        <v>29</v>
      </c>
      <c r="I6" s="5">
        <v>4117000000</v>
      </c>
      <c r="J6" s="5">
        <v>0</v>
      </c>
      <c r="K6" s="5">
        <v>0</v>
      </c>
      <c r="L6" s="5">
        <v>4117000000</v>
      </c>
      <c r="M6" s="5">
        <v>450000000</v>
      </c>
      <c r="N6" s="11">
        <f>+L6-M6</f>
        <v>3667000000</v>
      </c>
      <c r="O6" s="5">
        <v>3190608846.3699999</v>
      </c>
      <c r="P6" s="5">
        <v>476391153.63</v>
      </c>
      <c r="Q6" s="5">
        <v>3155897560.3699999</v>
      </c>
      <c r="R6" s="5">
        <v>2087731316.8499999</v>
      </c>
      <c r="S6" s="5">
        <v>2044653578.9200001</v>
      </c>
      <c r="T6" s="6">
        <f t="shared" ref="T6:T39" si="0">+N6-Q6</f>
        <v>511102439.63000011</v>
      </c>
      <c r="U6" s="7">
        <f>+Q6/N6</f>
        <v>0.86062109636487594</v>
      </c>
      <c r="V6" s="7">
        <f>+R6/N6</f>
        <v>0.56932951100354512</v>
      </c>
      <c r="W6" s="7">
        <f>+S6/N6</f>
        <v>0.55758210496863925</v>
      </c>
    </row>
    <row r="7" spans="1:23" ht="50.1" customHeight="1" thickTop="1" thickBot="1" x14ac:dyDescent="0.3">
      <c r="A7" s="3" t="s">
        <v>26</v>
      </c>
      <c r="B7" s="3" t="s">
        <v>27</v>
      </c>
      <c r="C7" s="3" t="s">
        <v>28</v>
      </c>
      <c r="D7" s="3" t="s">
        <v>16</v>
      </c>
      <c r="E7" s="3" t="s">
        <v>17</v>
      </c>
      <c r="F7" s="3" t="s">
        <v>43</v>
      </c>
      <c r="G7" s="3" t="s">
        <v>23</v>
      </c>
      <c r="H7" s="4" t="s">
        <v>59</v>
      </c>
      <c r="I7" s="5">
        <v>4072000000</v>
      </c>
      <c r="J7" s="5">
        <v>0</v>
      </c>
      <c r="K7" s="5">
        <v>222000000</v>
      </c>
      <c r="L7" s="5">
        <v>3850000000</v>
      </c>
      <c r="M7" s="5">
        <v>0</v>
      </c>
      <c r="N7" s="11">
        <f t="shared" ref="N7:N8" si="1">+L7-M7</f>
        <v>3850000000</v>
      </c>
      <c r="O7" s="5">
        <v>3833873383.2199998</v>
      </c>
      <c r="P7" s="5">
        <v>16126616.779999999</v>
      </c>
      <c r="Q7" s="5">
        <v>3341359936.2199998</v>
      </c>
      <c r="R7" s="5">
        <v>1861695385.72</v>
      </c>
      <c r="S7" s="5">
        <v>1861695385.72</v>
      </c>
      <c r="T7" s="6">
        <f t="shared" si="0"/>
        <v>508640063.78000021</v>
      </c>
      <c r="U7" s="7">
        <f>+Q7/N7</f>
        <v>0.86788569771948043</v>
      </c>
      <c r="V7" s="7">
        <f>+R7/N7</f>
        <v>0.48355724304415587</v>
      </c>
      <c r="W7" s="7">
        <f>+S7/N7</f>
        <v>0.48355724304415587</v>
      </c>
    </row>
    <row r="8" spans="1:23" ht="50.1" customHeight="1" thickTop="1" thickBot="1" x14ac:dyDescent="0.3">
      <c r="A8" s="3" t="s">
        <v>26</v>
      </c>
      <c r="B8" s="3" t="s">
        <v>27</v>
      </c>
      <c r="C8" s="3" t="s">
        <v>28</v>
      </c>
      <c r="D8" s="3" t="s">
        <v>20</v>
      </c>
      <c r="E8" s="3" t="s">
        <v>17</v>
      </c>
      <c r="F8" s="3" t="s">
        <v>43</v>
      </c>
      <c r="G8" s="3" t="s">
        <v>23</v>
      </c>
      <c r="H8" s="4" t="s">
        <v>60</v>
      </c>
      <c r="I8" s="5">
        <v>0</v>
      </c>
      <c r="J8" s="5">
        <v>222000000</v>
      </c>
      <c r="K8" s="5">
        <v>0</v>
      </c>
      <c r="L8" s="5">
        <v>222000000</v>
      </c>
      <c r="M8" s="5">
        <v>0</v>
      </c>
      <c r="N8" s="11">
        <f t="shared" si="1"/>
        <v>222000000</v>
      </c>
      <c r="O8" s="5">
        <v>222000000</v>
      </c>
      <c r="P8" s="5">
        <v>0</v>
      </c>
      <c r="Q8" s="5">
        <v>0</v>
      </c>
      <c r="R8" s="5">
        <v>0</v>
      </c>
      <c r="S8" s="5">
        <v>0</v>
      </c>
      <c r="T8" s="6">
        <f t="shared" si="0"/>
        <v>222000000</v>
      </c>
      <c r="U8" s="7">
        <f>+Q8/N8</f>
        <v>0</v>
      </c>
      <c r="V8" s="7">
        <f>+R8/N8</f>
        <v>0</v>
      </c>
      <c r="W8" s="7">
        <f>+S8/N8</f>
        <v>0</v>
      </c>
    </row>
    <row r="9" spans="1:23" ht="50.1" customHeight="1" thickTop="1" thickBot="1" x14ac:dyDescent="0.3">
      <c r="A9" s="19" t="s">
        <v>26</v>
      </c>
      <c r="B9" s="19"/>
      <c r="C9" s="19"/>
      <c r="D9" s="19"/>
      <c r="E9" s="19"/>
      <c r="F9" s="19"/>
      <c r="G9" s="19"/>
      <c r="H9" s="20" t="s">
        <v>81</v>
      </c>
      <c r="I9" s="21">
        <f>SUM(I6:I8)</f>
        <v>8189000000</v>
      </c>
      <c r="J9" s="21">
        <f t="shared" ref="J9:S9" si="2">SUM(J6:J8)</f>
        <v>222000000</v>
      </c>
      <c r="K9" s="21">
        <f t="shared" si="2"/>
        <v>222000000</v>
      </c>
      <c r="L9" s="21">
        <f t="shared" si="2"/>
        <v>8189000000</v>
      </c>
      <c r="M9" s="21">
        <f t="shared" si="2"/>
        <v>450000000</v>
      </c>
      <c r="N9" s="21">
        <f t="shared" si="2"/>
        <v>7739000000</v>
      </c>
      <c r="O9" s="21">
        <f t="shared" si="2"/>
        <v>7246482229.5900002</v>
      </c>
      <c r="P9" s="21">
        <f t="shared" si="2"/>
        <v>492517770.40999997</v>
      </c>
      <c r="Q9" s="21">
        <f t="shared" si="2"/>
        <v>6497257496.5900002</v>
      </c>
      <c r="R9" s="21">
        <f t="shared" si="2"/>
        <v>3949426702.5699997</v>
      </c>
      <c r="S9" s="21">
        <f t="shared" si="2"/>
        <v>3906348964.6400003</v>
      </c>
      <c r="T9" s="22">
        <f t="shared" si="0"/>
        <v>1241742503.4099998</v>
      </c>
      <c r="U9" s="23">
        <f>+Q9/N9</f>
        <v>0.83954742170693886</v>
      </c>
      <c r="V9" s="23">
        <f>+R9/N9</f>
        <v>0.51032778169918591</v>
      </c>
      <c r="W9" s="23">
        <f>+S9/N9</f>
        <v>0.50476146332084249</v>
      </c>
    </row>
    <row r="10" spans="1:23" ht="50.1" customHeight="1" thickTop="1" thickBot="1" x14ac:dyDescent="0.3">
      <c r="A10" s="3" t="s">
        <v>26</v>
      </c>
      <c r="B10" s="3" t="s">
        <v>30</v>
      </c>
      <c r="C10" s="3" t="s">
        <v>28</v>
      </c>
      <c r="D10" s="3" t="s">
        <v>16</v>
      </c>
      <c r="E10" s="3" t="s">
        <v>17</v>
      </c>
      <c r="F10" s="3" t="s">
        <v>18</v>
      </c>
      <c r="G10" s="3" t="s">
        <v>19</v>
      </c>
      <c r="H10" s="4" t="s">
        <v>31</v>
      </c>
      <c r="I10" s="5">
        <v>2000000000</v>
      </c>
      <c r="J10" s="5">
        <v>0</v>
      </c>
      <c r="K10" s="5">
        <v>2000000000</v>
      </c>
      <c r="L10" s="5">
        <v>0</v>
      </c>
      <c r="M10" s="5">
        <v>0</v>
      </c>
      <c r="N10" s="11">
        <f t="shared" ref="N10:N28" si="3">+L10-M10</f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6">
        <f t="shared" si="0"/>
        <v>0</v>
      </c>
      <c r="U10" s="7">
        <v>0</v>
      </c>
      <c r="V10" s="7">
        <v>0</v>
      </c>
      <c r="W10" s="7">
        <v>0</v>
      </c>
    </row>
    <row r="11" spans="1:23" ht="60" customHeight="1" thickTop="1" thickBot="1" x14ac:dyDescent="0.3">
      <c r="A11" s="3" t="s">
        <v>26</v>
      </c>
      <c r="B11" s="3" t="s">
        <v>30</v>
      </c>
      <c r="C11" s="3" t="s">
        <v>28</v>
      </c>
      <c r="D11" s="3" t="s">
        <v>16</v>
      </c>
      <c r="E11" s="3" t="s">
        <v>17</v>
      </c>
      <c r="F11" s="3" t="s">
        <v>22</v>
      </c>
      <c r="G11" s="3" t="s">
        <v>19</v>
      </c>
      <c r="H11" s="4" t="s">
        <v>31</v>
      </c>
      <c r="I11" s="5">
        <v>3000000000</v>
      </c>
      <c r="J11" s="5">
        <v>0</v>
      </c>
      <c r="K11" s="5">
        <v>1000000000</v>
      </c>
      <c r="L11" s="5">
        <v>2000000000</v>
      </c>
      <c r="M11" s="5">
        <v>0</v>
      </c>
      <c r="N11" s="11">
        <f t="shared" si="3"/>
        <v>2000000000</v>
      </c>
      <c r="O11" s="5">
        <v>2000000000</v>
      </c>
      <c r="P11" s="5">
        <v>0</v>
      </c>
      <c r="Q11" s="5">
        <v>2000000000</v>
      </c>
      <c r="R11" s="5">
        <v>0</v>
      </c>
      <c r="S11" s="5">
        <v>0</v>
      </c>
      <c r="T11" s="6">
        <f t="shared" si="0"/>
        <v>0</v>
      </c>
      <c r="U11" s="7">
        <f t="shared" ref="U11:U39" si="4">+Q11/N11</f>
        <v>1</v>
      </c>
      <c r="V11" s="7">
        <f t="shared" ref="V11:V39" si="5">+R11/N11</f>
        <v>0</v>
      </c>
      <c r="W11" s="7">
        <f t="shared" ref="W11:W39" si="6">+S11/N11</f>
        <v>0</v>
      </c>
    </row>
    <row r="12" spans="1:23" ht="50.1" customHeight="1" thickTop="1" thickBot="1" x14ac:dyDescent="0.3">
      <c r="A12" s="3" t="s">
        <v>26</v>
      </c>
      <c r="B12" s="3" t="s">
        <v>30</v>
      </c>
      <c r="C12" s="3" t="s">
        <v>28</v>
      </c>
      <c r="D12" s="3" t="s">
        <v>25</v>
      </c>
      <c r="E12" s="3" t="s">
        <v>17</v>
      </c>
      <c r="F12" s="3" t="s">
        <v>18</v>
      </c>
      <c r="G12" s="3" t="s">
        <v>19</v>
      </c>
      <c r="H12" s="4" t="s">
        <v>33</v>
      </c>
      <c r="I12" s="5">
        <v>1110000000</v>
      </c>
      <c r="J12" s="5">
        <v>0</v>
      </c>
      <c r="K12" s="5">
        <v>0</v>
      </c>
      <c r="L12" s="5">
        <v>1110000000</v>
      </c>
      <c r="M12" s="5">
        <v>370000000</v>
      </c>
      <c r="N12" s="11">
        <f t="shared" si="3"/>
        <v>740000000</v>
      </c>
      <c r="O12" s="5">
        <v>695899200.33000004</v>
      </c>
      <c r="P12" s="5">
        <v>44100799.670000002</v>
      </c>
      <c r="Q12" s="5">
        <v>659072573.33000004</v>
      </c>
      <c r="R12" s="5">
        <v>53922067.329999998</v>
      </c>
      <c r="S12" s="5">
        <v>53922067.329999998</v>
      </c>
      <c r="T12" s="6">
        <f t="shared" si="0"/>
        <v>80927426.669999957</v>
      </c>
      <c r="U12" s="7">
        <f t="shared" si="4"/>
        <v>0.89063861260810817</v>
      </c>
      <c r="V12" s="7">
        <f t="shared" si="5"/>
        <v>7.2867658554054054E-2</v>
      </c>
      <c r="W12" s="7">
        <f t="shared" si="6"/>
        <v>7.2867658554054054E-2</v>
      </c>
    </row>
    <row r="13" spans="1:23" ht="50.1" customHeight="1" thickTop="1" thickBot="1" x14ac:dyDescent="0.3">
      <c r="A13" s="3" t="s">
        <v>26</v>
      </c>
      <c r="B13" s="3" t="s">
        <v>30</v>
      </c>
      <c r="C13" s="3" t="s">
        <v>28</v>
      </c>
      <c r="D13" s="3" t="s">
        <v>25</v>
      </c>
      <c r="E13" s="3" t="s">
        <v>17</v>
      </c>
      <c r="F13" s="3" t="s">
        <v>22</v>
      </c>
      <c r="G13" s="3" t="s">
        <v>19</v>
      </c>
      <c r="H13" s="4" t="s">
        <v>33</v>
      </c>
      <c r="I13" s="5">
        <v>2000000000</v>
      </c>
      <c r="J13" s="5">
        <v>0</v>
      </c>
      <c r="K13" s="5">
        <v>0</v>
      </c>
      <c r="L13" s="5">
        <v>2000000000</v>
      </c>
      <c r="M13" s="5">
        <v>0</v>
      </c>
      <c r="N13" s="11">
        <f t="shared" si="3"/>
        <v>2000000000</v>
      </c>
      <c r="O13" s="5">
        <v>1996309583</v>
      </c>
      <c r="P13" s="5">
        <v>3690417</v>
      </c>
      <c r="Q13" s="5">
        <v>1996309583</v>
      </c>
      <c r="R13" s="5">
        <v>486336576</v>
      </c>
      <c r="S13" s="5">
        <v>486336576</v>
      </c>
      <c r="T13" s="6">
        <f t="shared" si="0"/>
        <v>3690417</v>
      </c>
      <c r="U13" s="7">
        <f t="shared" si="4"/>
        <v>0.99815479149999997</v>
      </c>
      <c r="V13" s="7">
        <f t="shared" si="5"/>
        <v>0.24316828800000001</v>
      </c>
      <c r="W13" s="7">
        <f t="shared" si="6"/>
        <v>0.24316828800000001</v>
      </c>
    </row>
    <row r="14" spans="1:23" ht="60.75" customHeight="1" thickTop="1" thickBot="1" x14ac:dyDescent="0.3">
      <c r="A14" s="3" t="s">
        <v>26</v>
      </c>
      <c r="B14" s="3" t="s">
        <v>30</v>
      </c>
      <c r="C14" s="3" t="s">
        <v>28</v>
      </c>
      <c r="D14" s="3" t="s">
        <v>34</v>
      </c>
      <c r="E14" s="3" t="s">
        <v>17</v>
      </c>
      <c r="F14" s="3" t="s">
        <v>18</v>
      </c>
      <c r="G14" s="3" t="s">
        <v>19</v>
      </c>
      <c r="H14" s="4" t="s">
        <v>35</v>
      </c>
      <c r="I14" s="5">
        <v>750000000</v>
      </c>
      <c r="J14" s="5">
        <v>0</v>
      </c>
      <c r="K14" s="5">
        <v>0</v>
      </c>
      <c r="L14" s="5">
        <v>750000000</v>
      </c>
      <c r="M14" s="5">
        <v>37000000</v>
      </c>
      <c r="N14" s="11">
        <f t="shared" si="3"/>
        <v>713000000</v>
      </c>
      <c r="O14" s="5">
        <v>705899385.5</v>
      </c>
      <c r="P14" s="5">
        <v>7100614.5</v>
      </c>
      <c r="Q14" s="5">
        <v>705899385.5</v>
      </c>
      <c r="R14" s="5">
        <v>552498841.5</v>
      </c>
      <c r="S14" s="5">
        <v>552498841.5</v>
      </c>
      <c r="T14" s="6">
        <f t="shared" si="0"/>
        <v>7100614.5</v>
      </c>
      <c r="U14" s="7">
        <f t="shared" si="4"/>
        <v>0.990041213884993</v>
      </c>
      <c r="V14" s="7">
        <f t="shared" si="5"/>
        <v>0.77489318583450206</v>
      </c>
      <c r="W14" s="7">
        <f t="shared" si="6"/>
        <v>0.77489318583450206</v>
      </c>
    </row>
    <row r="15" spans="1:23" ht="66" customHeight="1" thickTop="1" thickBot="1" x14ac:dyDescent="0.3">
      <c r="A15" s="3" t="s">
        <v>26</v>
      </c>
      <c r="B15" s="3" t="s">
        <v>30</v>
      </c>
      <c r="C15" s="3" t="s">
        <v>28</v>
      </c>
      <c r="D15" s="3" t="s">
        <v>22</v>
      </c>
      <c r="E15" s="3" t="s">
        <v>17</v>
      </c>
      <c r="F15" s="3" t="s">
        <v>18</v>
      </c>
      <c r="G15" s="3" t="s">
        <v>19</v>
      </c>
      <c r="H15" s="4" t="s">
        <v>36</v>
      </c>
      <c r="I15" s="5">
        <v>1941700000</v>
      </c>
      <c r="J15" s="5">
        <v>0</v>
      </c>
      <c r="K15" s="5">
        <v>0</v>
      </c>
      <c r="L15" s="5">
        <v>1941700000</v>
      </c>
      <c r="M15" s="5">
        <v>100000000</v>
      </c>
      <c r="N15" s="11">
        <f t="shared" si="3"/>
        <v>1841700000</v>
      </c>
      <c r="O15" s="5">
        <v>1826967389</v>
      </c>
      <c r="P15" s="5">
        <v>14732611</v>
      </c>
      <c r="Q15" s="5">
        <v>1770069108</v>
      </c>
      <c r="R15" s="5">
        <v>155250304</v>
      </c>
      <c r="S15" s="5">
        <v>155250304</v>
      </c>
      <c r="T15" s="6">
        <f t="shared" si="0"/>
        <v>71630892</v>
      </c>
      <c r="U15" s="7">
        <f t="shared" si="4"/>
        <v>0.9611061019710051</v>
      </c>
      <c r="V15" s="7">
        <f t="shared" si="5"/>
        <v>8.4297281859151876E-2</v>
      </c>
      <c r="W15" s="7">
        <f t="shared" si="6"/>
        <v>8.4297281859151876E-2</v>
      </c>
    </row>
    <row r="16" spans="1:23" ht="56.25" customHeight="1" thickTop="1" thickBot="1" x14ac:dyDescent="0.3">
      <c r="A16" s="3" t="s">
        <v>26</v>
      </c>
      <c r="B16" s="3" t="s">
        <v>30</v>
      </c>
      <c r="C16" s="3" t="s">
        <v>28</v>
      </c>
      <c r="D16" s="3" t="s">
        <v>22</v>
      </c>
      <c r="E16" s="3" t="s">
        <v>17</v>
      </c>
      <c r="F16" s="3" t="s">
        <v>22</v>
      </c>
      <c r="G16" s="3" t="s">
        <v>19</v>
      </c>
      <c r="H16" s="4" t="s">
        <v>36</v>
      </c>
      <c r="I16" s="5">
        <v>12000000000</v>
      </c>
      <c r="J16" s="5">
        <v>0</v>
      </c>
      <c r="K16" s="5">
        <v>0</v>
      </c>
      <c r="L16" s="5">
        <v>12000000000</v>
      </c>
      <c r="M16" s="5">
        <v>0</v>
      </c>
      <c r="N16" s="11">
        <f t="shared" si="3"/>
        <v>12000000000</v>
      </c>
      <c r="O16" s="5">
        <v>11947901348</v>
      </c>
      <c r="P16" s="5">
        <v>52098652</v>
      </c>
      <c r="Q16" s="5">
        <v>11802152738</v>
      </c>
      <c r="R16" s="5">
        <v>6123754728</v>
      </c>
      <c r="S16" s="5">
        <v>6123754728</v>
      </c>
      <c r="T16" s="6">
        <f t="shared" si="0"/>
        <v>197847262</v>
      </c>
      <c r="U16" s="7">
        <f t="shared" si="4"/>
        <v>0.98351272816666668</v>
      </c>
      <c r="V16" s="7">
        <f t="shared" si="5"/>
        <v>0.51031289400000002</v>
      </c>
      <c r="W16" s="7">
        <f t="shared" si="6"/>
        <v>0.51031289400000002</v>
      </c>
    </row>
    <row r="17" spans="1:23" ht="50.1" customHeight="1" thickTop="1" thickBot="1" x14ac:dyDescent="0.3">
      <c r="A17" s="3" t="s">
        <v>26</v>
      </c>
      <c r="B17" s="3" t="s">
        <v>30</v>
      </c>
      <c r="C17" s="3" t="s">
        <v>28</v>
      </c>
      <c r="D17" s="3" t="s">
        <v>37</v>
      </c>
      <c r="E17" s="3" t="s">
        <v>17</v>
      </c>
      <c r="F17" s="3" t="s">
        <v>18</v>
      </c>
      <c r="G17" s="3" t="s">
        <v>19</v>
      </c>
      <c r="H17" s="4" t="s">
        <v>38</v>
      </c>
      <c r="I17" s="5">
        <v>1000000000</v>
      </c>
      <c r="J17" s="5">
        <v>0</v>
      </c>
      <c r="K17" s="5">
        <v>0</v>
      </c>
      <c r="L17" s="5">
        <v>1000000000</v>
      </c>
      <c r="M17" s="5">
        <v>0</v>
      </c>
      <c r="N17" s="11">
        <f t="shared" si="3"/>
        <v>1000000000</v>
      </c>
      <c r="O17" s="5">
        <v>857788084.39999998</v>
      </c>
      <c r="P17" s="5">
        <v>142211915.59999999</v>
      </c>
      <c r="Q17" s="5">
        <v>857788084.39999998</v>
      </c>
      <c r="R17" s="5">
        <v>681601130.10000002</v>
      </c>
      <c r="S17" s="5">
        <v>681601130.10000002</v>
      </c>
      <c r="T17" s="6">
        <f t="shared" si="0"/>
        <v>142211915.60000002</v>
      </c>
      <c r="U17" s="7">
        <f t="shared" si="4"/>
        <v>0.85778808439999998</v>
      </c>
      <c r="V17" s="7">
        <f t="shared" si="5"/>
        <v>0.68160113010000001</v>
      </c>
      <c r="W17" s="7">
        <f t="shared" si="6"/>
        <v>0.68160113010000001</v>
      </c>
    </row>
    <row r="18" spans="1:23" ht="50.1" customHeight="1" thickTop="1" thickBot="1" x14ac:dyDescent="0.3">
      <c r="A18" s="3" t="s">
        <v>26</v>
      </c>
      <c r="B18" s="3" t="s">
        <v>30</v>
      </c>
      <c r="C18" s="3" t="s">
        <v>28</v>
      </c>
      <c r="D18" s="3" t="s">
        <v>37</v>
      </c>
      <c r="E18" s="3" t="s">
        <v>17</v>
      </c>
      <c r="F18" s="3" t="s">
        <v>22</v>
      </c>
      <c r="G18" s="3" t="s">
        <v>19</v>
      </c>
      <c r="H18" s="4" t="s">
        <v>38</v>
      </c>
      <c r="I18" s="5">
        <v>2000000000</v>
      </c>
      <c r="J18" s="5">
        <v>0</v>
      </c>
      <c r="K18" s="5">
        <v>0</v>
      </c>
      <c r="L18" s="5">
        <v>2000000000</v>
      </c>
      <c r="M18" s="5">
        <v>11000000</v>
      </c>
      <c r="N18" s="11">
        <f t="shared" si="3"/>
        <v>1989000000</v>
      </c>
      <c r="O18" s="5">
        <v>1960207329</v>
      </c>
      <c r="P18" s="5">
        <v>28792671</v>
      </c>
      <c r="Q18" s="5">
        <v>1864250586</v>
      </c>
      <c r="R18" s="5">
        <v>1206782450.5</v>
      </c>
      <c r="S18" s="5">
        <v>1206782450.5</v>
      </c>
      <c r="T18" s="6">
        <f t="shared" si="0"/>
        <v>124749414</v>
      </c>
      <c r="U18" s="7">
        <f t="shared" si="4"/>
        <v>0.93728033484162898</v>
      </c>
      <c r="V18" s="7">
        <f t="shared" si="5"/>
        <v>0.60672823051784819</v>
      </c>
      <c r="W18" s="7">
        <f t="shared" si="6"/>
        <v>0.60672823051784819</v>
      </c>
    </row>
    <row r="19" spans="1:23" ht="50.1" customHeight="1" thickTop="1" thickBot="1" x14ac:dyDescent="0.3">
      <c r="A19" s="3" t="s">
        <v>26</v>
      </c>
      <c r="B19" s="3" t="s">
        <v>30</v>
      </c>
      <c r="C19" s="3" t="s">
        <v>28</v>
      </c>
      <c r="D19" s="3" t="s">
        <v>39</v>
      </c>
      <c r="E19" s="3" t="s">
        <v>17</v>
      </c>
      <c r="F19" s="3" t="s">
        <v>40</v>
      </c>
      <c r="G19" s="3" t="s">
        <v>19</v>
      </c>
      <c r="H19" s="4" t="s">
        <v>41</v>
      </c>
      <c r="I19" s="5">
        <v>0</v>
      </c>
      <c r="J19" s="5">
        <v>8000000000</v>
      </c>
      <c r="K19" s="5">
        <v>0</v>
      </c>
      <c r="L19" s="5">
        <v>8000000000</v>
      </c>
      <c r="M19" s="5">
        <v>0</v>
      </c>
      <c r="N19" s="11">
        <f t="shared" si="3"/>
        <v>8000000000</v>
      </c>
      <c r="O19" s="5">
        <v>500000000</v>
      </c>
      <c r="P19" s="5">
        <v>7500000000</v>
      </c>
      <c r="Q19" s="5">
        <v>0</v>
      </c>
      <c r="R19" s="5">
        <v>0</v>
      </c>
      <c r="S19" s="5">
        <v>0</v>
      </c>
      <c r="T19" s="6">
        <f t="shared" si="0"/>
        <v>8000000000</v>
      </c>
      <c r="U19" s="7">
        <f t="shared" si="4"/>
        <v>0</v>
      </c>
      <c r="V19" s="7">
        <f t="shared" si="5"/>
        <v>0</v>
      </c>
      <c r="W19" s="7">
        <f t="shared" si="6"/>
        <v>0</v>
      </c>
    </row>
    <row r="20" spans="1:23" ht="50.1" customHeight="1" thickTop="1" thickBot="1" x14ac:dyDescent="0.3">
      <c r="A20" s="3" t="s">
        <v>26</v>
      </c>
      <c r="B20" s="3" t="s">
        <v>30</v>
      </c>
      <c r="C20" s="3" t="s">
        <v>28</v>
      </c>
      <c r="D20" s="3" t="s">
        <v>39</v>
      </c>
      <c r="E20" s="3" t="s">
        <v>42</v>
      </c>
      <c r="F20" s="3" t="s">
        <v>24</v>
      </c>
      <c r="G20" s="3" t="s">
        <v>19</v>
      </c>
      <c r="H20" s="4" t="s">
        <v>41</v>
      </c>
      <c r="I20" s="5">
        <v>0</v>
      </c>
      <c r="J20" s="5">
        <v>8000000000</v>
      </c>
      <c r="K20" s="5">
        <v>8000000000</v>
      </c>
      <c r="L20" s="5">
        <v>0</v>
      </c>
      <c r="M20" s="5">
        <v>0</v>
      </c>
      <c r="N20" s="11">
        <f t="shared" si="3"/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6">
        <f t="shared" si="0"/>
        <v>0</v>
      </c>
      <c r="U20" s="7">
        <v>0</v>
      </c>
      <c r="V20" s="7">
        <v>0</v>
      </c>
      <c r="W20" s="7">
        <v>0</v>
      </c>
    </row>
    <row r="21" spans="1:23" ht="67.5" customHeight="1" thickTop="1" thickBot="1" x14ac:dyDescent="0.3">
      <c r="A21" s="3" t="s">
        <v>26</v>
      </c>
      <c r="B21" s="3" t="s">
        <v>30</v>
      </c>
      <c r="C21" s="3" t="s">
        <v>28</v>
      </c>
      <c r="D21" s="3" t="s">
        <v>45</v>
      </c>
      <c r="E21" s="3" t="s">
        <v>17</v>
      </c>
      <c r="F21" s="3" t="s">
        <v>18</v>
      </c>
      <c r="G21" s="3" t="s">
        <v>19</v>
      </c>
      <c r="H21" s="4" t="s">
        <v>46</v>
      </c>
      <c r="I21" s="5">
        <v>2204000000</v>
      </c>
      <c r="J21" s="5">
        <v>0</v>
      </c>
      <c r="K21" s="5">
        <v>0</v>
      </c>
      <c r="L21" s="5">
        <v>2204000000</v>
      </c>
      <c r="M21" s="5">
        <v>482000000</v>
      </c>
      <c r="N21" s="11">
        <f t="shared" si="3"/>
        <v>1722000000</v>
      </c>
      <c r="O21" s="5">
        <v>1685199142.1300001</v>
      </c>
      <c r="P21" s="5">
        <v>36800857.869999997</v>
      </c>
      <c r="Q21" s="5">
        <v>1674518379.1300001</v>
      </c>
      <c r="R21" s="5">
        <v>1524602675.1300001</v>
      </c>
      <c r="S21" s="5">
        <v>1524602675.1300001</v>
      </c>
      <c r="T21" s="6">
        <f t="shared" si="0"/>
        <v>47481620.869999886</v>
      </c>
      <c r="U21" s="7">
        <f t="shared" si="4"/>
        <v>0.97242646871660865</v>
      </c>
      <c r="V21" s="7">
        <f t="shared" si="5"/>
        <v>0.88536740716027884</v>
      </c>
      <c r="W21" s="7">
        <f t="shared" si="6"/>
        <v>0.88536740716027884</v>
      </c>
    </row>
    <row r="22" spans="1:23" ht="61.5" customHeight="1" thickTop="1" thickBot="1" x14ac:dyDescent="0.3">
      <c r="A22" s="3" t="s">
        <v>26</v>
      </c>
      <c r="B22" s="3" t="s">
        <v>30</v>
      </c>
      <c r="C22" s="3" t="s">
        <v>28</v>
      </c>
      <c r="D22" s="3" t="s">
        <v>45</v>
      </c>
      <c r="E22" s="3" t="s">
        <v>17</v>
      </c>
      <c r="F22" s="3" t="s">
        <v>22</v>
      </c>
      <c r="G22" s="3" t="s">
        <v>19</v>
      </c>
      <c r="H22" s="4" t="s">
        <v>46</v>
      </c>
      <c r="I22" s="5">
        <v>3000000000</v>
      </c>
      <c r="J22" s="5">
        <v>0</v>
      </c>
      <c r="K22" s="5">
        <v>0</v>
      </c>
      <c r="L22" s="5">
        <v>3000000000</v>
      </c>
      <c r="M22" s="5">
        <v>0</v>
      </c>
      <c r="N22" s="11">
        <f t="shared" si="3"/>
        <v>3000000000</v>
      </c>
      <c r="O22" s="5">
        <v>2975853594</v>
      </c>
      <c r="P22" s="5">
        <v>24146406</v>
      </c>
      <c r="Q22" s="5">
        <v>2975441620</v>
      </c>
      <c r="R22" s="5">
        <v>2055962598.7</v>
      </c>
      <c r="S22" s="5">
        <v>2055962598.7</v>
      </c>
      <c r="T22" s="6">
        <f t="shared" si="0"/>
        <v>24558380</v>
      </c>
      <c r="U22" s="7">
        <f t="shared" si="4"/>
        <v>0.99181387333333337</v>
      </c>
      <c r="V22" s="7">
        <f t="shared" si="5"/>
        <v>0.68532086623333333</v>
      </c>
      <c r="W22" s="7">
        <f t="shared" si="6"/>
        <v>0.68532086623333333</v>
      </c>
    </row>
    <row r="23" spans="1:23" ht="68.25" customHeight="1" thickTop="1" thickBot="1" x14ac:dyDescent="0.3">
      <c r="A23" s="3" t="s">
        <v>26</v>
      </c>
      <c r="B23" s="3" t="s">
        <v>30</v>
      </c>
      <c r="C23" s="3" t="s">
        <v>28</v>
      </c>
      <c r="D23" s="3" t="s">
        <v>47</v>
      </c>
      <c r="E23" s="3" t="s">
        <v>17</v>
      </c>
      <c r="F23" s="3" t="s">
        <v>18</v>
      </c>
      <c r="G23" s="3" t="s">
        <v>19</v>
      </c>
      <c r="H23" s="4" t="s">
        <v>48</v>
      </c>
      <c r="I23" s="5">
        <v>2000000000</v>
      </c>
      <c r="J23" s="5">
        <v>2000000000</v>
      </c>
      <c r="K23" s="5">
        <v>0</v>
      </c>
      <c r="L23" s="5">
        <v>4000000000</v>
      </c>
      <c r="M23" s="5">
        <v>0</v>
      </c>
      <c r="N23" s="11">
        <f t="shared" si="3"/>
        <v>4000000000</v>
      </c>
      <c r="O23" s="5">
        <v>4000000000</v>
      </c>
      <c r="P23" s="5">
        <v>0</v>
      </c>
      <c r="Q23" s="5">
        <v>4000000000</v>
      </c>
      <c r="R23" s="5">
        <v>2000000000</v>
      </c>
      <c r="S23" s="5">
        <v>2000000000</v>
      </c>
      <c r="T23" s="6">
        <f t="shared" si="0"/>
        <v>0</v>
      </c>
      <c r="U23" s="7">
        <f t="shared" si="4"/>
        <v>1</v>
      </c>
      <c r="V23" s="7">
        <f t="shared" si="5"/>
        <v>0.5</v>
      </c>
      <c r="W23" s="7">
        <f t="shared" si="6"/>
        <v>0.5</v>
      </c>
    </row>
    <row r="24" spans="1:23" ht="75.75" customHeight="1" thickTop="1" thickBot="1" x14ac:dyDescent="0.3">
      <c r="A24" s="3" t="s">
        <v>26</v>
      </c>
      <c r="B24" s="3" t="s">
        <v>30</v>
      </c>
      <c r="C24" s="3" t="s">
        <v>28</v>
      </c>
      <c r="D24" s="3" t="s">
        <v>47</v>
      </c>
      <c r="E24" s="3" t="s">
        <v>17</v>
      </c>
      <c r="F24" s="3" t="s">
        <v>22</v>
      </c>
      <c r="G24" s="3" t="s">
        <v>19</v>
      </c>
      <c r="H24" s="4" t="s">
        <v>48</v>
      </c>
      <c r="I24" s="5">
        <v>12000000000</v>
      </c>
      <c r="J24" s="5">
        <v>1000000000</v>
      </c>
      <c r="K24" s="5">
        <v>0</v>
      </c>
      <c r="L24" s="5">
        <v>13000000000</v>
      </c>
      <c r="M24" s="5">
        <v>0</v>
      </c>
      <c r="N24" s="11">
        <f t="shared" si="3"/>
        <v>13000000000</v>
      </c>
      <c r="O24" s="5">
        <v>13000000000</v>
      </c>
      <c r="P24" s="5">
        <v>0</v>
      </c>
      <c r="Q24" s="5">
        <v>13000000000</v>
      </c>
      <c r="R24" s="5">
        <v>9924931286.1100006</v>
      </c>
      <c r="S24" s="5">
        <v>9924931286.1100006</v>
      </c>
      <c r="T24" s="6">
        <f t="shared" si="0"/>
        <v>0</v>
      </c>
      <c r="U24" s="7">
        <f t="shared" si="4"/>
        <v>1</v>
      </c>
      <c r="V24" s="7">
        <f t="shared" si="5"/>
        <v>0.76345625277769236</v>
      </c>
      <c r="W24" s="7">
        <f t="shared" si="6"/>
        <v>0.76345625277769236</v>
      </c>
    </row>
    <row r="25" spans="1:23" ht="64.5" customHeight="1" thickTop="1" thickBot="1" x14ac:dyDescent="0.3">
      <c r="A25" s="3" t="s">
        <v>26</v>
      </c>
      <c r="B25" s="3" t="s">
        <v>30</v>
      </c>
      <c r="C25" s="3" t="s">
        <v>28</v>
      </c>
      <c r="D25" s="3" t="s">
        <v>49</v>
      </c>
      <c r="E25" s="3" t="s">
        <v>17</v>
      </c>
      <c r="F25" s="3" t="s">
        <v>18</v>
      </c>
      <c r="G25" s="3" t="s">
        <v>19</v>
      </c>
      <c r="H25" s="4" t="s">
        <v>50</v>
      </c>
      <c r="I25" s="5">
        <v>300000000</v>
      </c>
      <c r="J25" s="5">
        <v>0</v>
      </c>
      <c r="K25" s="5">
        <v>0</v>
      </c>
      <c r="L25" s="5">
        <v>300000000</v>
      </c>
      <c r="M25" s="5">
        <v>0</v>
      </c>
      <c r="N25" s="11">
        <f t="shared" si="3"/>
        <v>300000000</v>
      </c>
      <c r="O25" s="5">
        <v>300000000</v>
      </c>
      <c r="P25" s="5">
        <v>0</v>
      </c>
      <c r="Q25" s="5">
        <v>300000000</v>
      </c>
      <c r="R25" s="5">
        <v>300000000</v>
      </c>
      <c r="S25" s="5">
        <v>300000000</v>
      </c>
      <c r="T25" s="6">
        <f t="shared" si="0"/>
        <v>0</v>
      </c>
      <c r="U25" s="7">
        <f t="shared" si="4"/>
        <v>1</v>
      </c>
      <c r="V25" s="7">
        <f t="shared" si="5"/>
        <v>1</v>
      </c>
      <c r="W25" s="7">
        <f t="shared" si="6"/>
        <v>1</v>
      </c>
    </row>
    <row r="26" spans="1:23" ht="60.75" customHeight="1" thickTop="1" thickBot="1" x14ac:dyDescent="0.3">
      <c r="A26" s="3" t="s">
        <v>26</v>
      </c>
      <c r="B26" s="3" t="s">
        <v>51</v>
      </c>
      <c r="C26" s="3" t="s">
        <v>28</v>
      </c>
      <c r="D26" s="3" t="s">
        <v>16</v>
      </c>
      <c r="E26" s="3" t="s">
        <v>17</v>
      </c>
      <c r="F26" s="3" t="s">
        <v>18</v>
      </c>
      <c r="G26" s="3" t="s">
        <v>19</v>
      </c>
      <c r="H26" s="4" t="s">
        <v>52</v>
      </c>
      <c r="I26" s="5">
        <v>300000000</v>
      </c>
      <c r="J26" s="5">
        <v>0</v>
      </c>
      <c r="K26" s="5">
        <v>0</v>
      </c>
      <c r="L26" s="5">
        <v>300000000</v>
      </c>
      <c r="M26" s="5">
        <v>50000000</v>
      </c>
      <c r="N26" s="11">
        <f t="shared" si="3"/>
        <v>250000000</v>
      </c>
      <c r="O26" s="5">
        <v>247517272</v>
      </c>
      <c r="P26" s="5">
        <v>2482728</v>
      </c>
      <c r="Q26" s="5">
        <v>223641781</v>
      </c>
      <c r="R26" s="5">
        <v>109390654</v>
      </c>
      <c r="S26" s="5">
        <v>109390654</v>
      </c>
      <c r="T26" s="6">
        <f t="shared" si="0"/>
        <v>26358219</v>
      </c>
      <c r="U26" s="7">
        <f t="shared" si="4"/>
        <v>0.89456712400000005</v>
      </c>
      <c r="V26" s="7">
        <f t="shared" si="5"/>
        <v>0.43756261600000002</v>
      </c>
      <c r="W26" s="7">
        <f t="shared" si="6"/>
        <v>0.43756261600000002</v>
      </c>
    </row>
    <row r="27" spans="1:23" ht="72" customHeight="1" thickTop="1" thickBot="1" x14ac:dyDescent="0.3">
      <c r="A27" s="3" t="s">
        <v>26</v>
      </c>
      <c r="B27" s="3" t="s">
        <v>51</v>
      </c>
      <c r="C27" s="3" t="s">
        <v>28</v>
      </c>
      <c r="D27" s="3" t="s">
        <v>20</v>
      </c>
      <c r="E27" s="3" t="s">
        <v>17</v>
      </c>
      <c r="F27" s="3" t="s">
        <v>18</v>
      </c>
      <c r="G27" s="3" t="s">
        <v>19</v>
      </c>
      <c r="H27" s="4" t="s">
        <v>53</v>
      </c>
      <c r="I27" s="5">
        <v>185300000</v>
      </c>
      <c r="J27" s="5">
        <v>0</v>
      </c>
      <c r="K27" s="5">
        <v>0</v>
      </c>
      <c r="L27" s="5">
        <v>185300000</v>
      </c>
      <c r="M27" s="5">
        <v>50000000</v>
      </c>
      <c r="N27" s="11">
        <f t="shared" si="3"/>
        <v>135300000</v>
      </c>
      <c r="O27" s="5">
        <v>133486195</v>
      </c>
      <c r="P27" s="5">
        <v>1813805</v>
      </c>
      <c r="Q27" s="5">
        <v>133486195</v>
      </c>
      <c r="R27" s="5">
        <v>49162277</v>
      </c>
      <c r="S27" s="5">
        <v>49162277</v>
      </c>
      <c r="T27" s="6">
        <f t="shared" si="0"/>
        <v>1813805</v>
      </c>
      <c r="U27" s="7">
        <f t="shared" si="4"/>
        <v>0.98659419807834436</v>
      </c>
      <c r="V27" s="7">
        <f t="shared" si="5"/>
        <v>0.36335755358462674</v>
      </c>
      <c r="W27" s="7">
        <f t="shared" si="6"/>
        <v>0.36335755358462674</v>
      </c>
    </row>
    <row r="28" spans="1:23" ht="60.75" customHeight="1" thickTop="1" thickBot="1" x14ac:dyDescent="0.3">
      <c r="A28" s="3" t="s">
        <v>26</v>
      </c>
      <c r="B28" s="3" t="s">
        <v>51</v>
      </c>
      <c r="C28" s="3" t="s">
        <v>28</v>
      </c>
      <c r="D28" s="3" t="s">
        <v>21</v>
      </c>
      <c r="E28" s="3" t="s">
        <v>17</v>
      </c>
      <c r="F28" s="3" t="s">
        <v>18</v>
      </c>
      <c r="G28" s="3" t="s">
        <v>19</v>
      </c>
      <c r="H28" s="4" t="s">
        <v>54</v>
      </c>
      <c r="I28" s="5">
        <v>230000000</v>
      </c>
      <c r="J28" s="5">
        <v>0</v>
      </c>
      <c r="K28" s="5">
        <v>0</v>
      </c>
      <c r="L28" s="5">
        <v>230000000</v>
      </c>
      <c r="M28" s="5">
        <v>62000000</v>
      </c>
      <c r="N28" s="11">
        <f t="shared" si="3"/>
        <v>168000000</v>
      </c>
      <c r="O28" s="5">
        <v>167234504</v>
      </c>
      <c r="P28" s="5">
        <v>765496</v>
      </c>
      <c r="Q28" s="5">
        <v>167234504</v>
      </c>
      <c r="R28" s="5">
        <v>43906608</v>
      </c>
      <c r="S28" s="5">
        <v>43906608</v>
      </c>
      <c r="T28" s="6">
        <f t="shared" si="0"/>
        <v>765496</v>
      </c>
      <c r="U28" s="7">
        <f t="shared" si="4"/>
        <v>0.99544347619047624</v>
      </c>
      <c r="V28" s="7">
        <f t="shared" si="5"/>
        <v>0.26134885714285716</v>
      </c>
      <c r="W28" s="7">
        <f t="shared" si="6"/>
        <v>0.26134885714285716</v>
      </c>
    </row>
    <row r="29" spans="1:23" ht="50.1" customHeight="1" thickTop="1" thickBot="1" x14ac:dyDescent="0.3">
      <c r="A29" s="19" t="s">
        <v>26</v>
      </c>
      <c r="B29" s="19"/>
      <c r="C29" s="19"/>
      <c r="D29" s="19"/>
      <c r="E29" s="19"/>
      <c r="F29" s="19"/>
      <c r="G29" s="19"/>
      <c r="H29" s="20" t="s">
        <v>68</v>
      </c>
      <c r="I29" s="21">
        <f>SUM(I10:I28)</f>
        <v>46021000000</v>
      </c>
      <c r="J29" s="21">
        <f t="shared" ref="J29:S29" si="7">SUM(J10:J28)</f>
        <v>19000000000</v>
      </c>
      <c r="K29" s="21">
        <f t="shared" si="7"/>
        <v>11000000000</v>
      </c>
      <c r="L29" s="21">
        <f t="shared" si="7"/>
        <v>54021000000</v>
      </c>
      <c r="M29" s="21">
        <f t="shared" si="7"/>
        <v>1162000000</v>
      </c>
      <c r="N29" s="21">
        <f t="shared" si="7"/>
        <v>52859000000</v>
      </c>
      <c r="O29" s="21">
        <f t="shared" si="7"/>
        <v>45000263026.360001</v>
      </c>
      <c r="P29" s="21">
        <f t="shared" si="7"/>
        <v>7858736973.6400003</v>
      </c>
      <c r="Q29" s="21">
        <f t="shared" si="7"/>
        <v>44129864537.360001</v>
      </c>
      <c r="R29" s="21">
        <f t="shared" si="7"/>
        <v>25268102196.370003</v>
      </c>
      <c r="S29" s="21">
        <f t="shared" si="7"/>
        <v>25268102196.370003</v>
      </c>
      <c r="T29" s="22">
        <f t="shared" si="0"/>
        <v>8729135462.6399994</v>
      </c>
      <c r="U29" s="23">
        <f t="shared" si="4"/>
        <v>0.83485999616640494</v>
      </c>
      <c r="V29" s="23">
        <f t="shared" si="5"/>
        <v>0.4780283810963129</v>
      </c>
      <c r="W29" s="23">
        <f t="shared" si="6"/>
        <v>0.4780283810963129</v>
      </c>
    </row>
    <row r="30" spans="1:23" ht="50.1" customHeight="1" thickTop="1" thickBot="1" x14ac:dyDescent="0.3">
      <c r="A30" s="3" t="s">
        <v>26</v>
      </c>
      <c r="B30" s="3" t="s">
        <v>30</v>
      </c>
      <c r="C30" s="3" t="s">
        <v>28</v>
      </c>
      <c r="D30" s="3" t="s">
        <v>20</v>
      </c>
      <c r="E30" s="3" t="s">
        <v>17</v>
      </c>
      <c r="F30" s="3" t="s">
        <v>18</v>
      </c>
      <c r="G30" s="3" t="s">
        <v>19</v>
      </c>
      <c r="H30" s="4" t="s">
        <v>32</v>
      </c>
      <c r="I30" s="5">
        <v>45000000000</v>
      </c>
      <c r="J30" s="5">
        <v>0</v>
      </c>
      <c r="K30" s="5">
        <v>0</v>
      </c>
      <c r="L30" s="5">
        <v>45000000000</v>
      </c>
      <c r="M30" s="5">
        <v>0</v>
      </c>
      <c r="N30" s="11">
        <f t="shared" ref="N30:N33" si="8">+L30-M30</f>
        <v>45000000000</v>
      </c>
      <c r="O30" s="5">
        <v>45000000000</v>
      </c>
      <c r="P30" s="5">
        <v>0</v>
      </c>
      <c r="Q30" s="5">
        <v>45000000000</v>
      </c>
      <c r="R30" s="5">
        <v>1162951566</v>
      </c>
      <c r="S30" s="5">
        <v>1162951566</v>
      </c>
      <c r="T30" s="6">
        <f t="shared" si="0"/>
        <v>0</v>
      </c>
      <c r="U30" s="7">
        <f t="shared" si="4"/>
        <v>1</v>
      </c>
      <c r="V30" s="7">
        <f t="shared" si="5"/>
        <v>2.5843368133333332E-2</v>
      </c>
      <c r="W30" s="7">
        <f t="shared" si="6"/>
        <v>2.5843368133333332E-2</v>
      </c>
    </row>
    <row r="31" spans="1:23" ht="63" customHeight="1" thickTop="1" thickBot="1" x14ac:dyDescent="0.3">
      <c r="A31" s="3" t="s">
        <v>26</v>
      </c>
      <c r="B31" s="3" t="s">
        <v>30</v>
      </c>
      <c r="C31" s="3" t="s">
        <v>28</v>
      </c>
      <c r="D31" s="3" t="s">
        <v>43</v>
      </c>
      <c r="E31" s="3" t="s">
        <v>17</v>
      </c>
      <c r="F31" s="3" t="s">
        <v>18</v>
      </c>
      <c r="G31" s="3" t="s">
        <v>19</v>
      </c>
      <c r="H31" s="4" t="s">
        <v>44</v>
      </c>
      <c r="I31" s="5">
        <v>1200000000</v>
      </c>
      <c r="J31" s="5">
        <v>0</v>
      </c>
      <c r="K31" s="5">
        <v>0</v>
      </c>
      <c r="L31" s="5">
        <v>1200000000</v>
      </c>
      <c r="M31" s="5">
        <v>0</v>
      </c>
      <c r="N31" s="11">
        <f t="shared" si="8"/>
        <v>1200000000</v>
      </c>
      <c r="O31" s="5">
        <v>1200000000</v>
      </c>
      <c r="P31" s="5">
        <v>0</v>
      </c>
      <c r="Q31" s="5">
        <v>1198318991</v>
      </c>
      <c r="R31" s="5">
        <v>123631801</v>
      </c>
      <c r="S31" s="5">
        <v>123631801</v>
      </c>
      <c r="T31" s="6">
        <f t="shared" si="0"/>
        <v>1681009</v>
      </c>
      <c r="U31" s="7">
        <f t="shared" si="4"/>
        <v>0.99859915916666664</v>
      </c>
      <c r="V31" s="7">
        <f t="shared" si="5"/>
        <v>0.10302650083333334</v>
      </c>
      <c r="W31" s="7">
        <f t="shared" si="6"/>
        <v>0.10302650083333334</v>
      </c>
    </row>
    <row r="32" spans="1:23" ht="58.5" customHeight="1" thickTop="1" thickBot="1" x14ac:dyDescent="0.3">
      <c r="A32" s="3" t="s">
        <v>26</v>
      </c>
      <c r="B32" s="3" t="s">
        <v>30</v>
      </c>
      <c r="C32" s="3" t="s">
        <v>28</v>
      </c>
      <c r="D32" s="3" t="s">
        <v>43</v>
      </c>
      <c r="E32" s="3" t="s">
        <v>17</v>
      </c>
      <c r="F32" s="3" t="s">
        <v>22</v>
      </c>
      <c r="G32" s="3" t="s">
        <v>19</v>
      </c>
      <c r="H32" s="4" t="s">
        <v>44</v>
      </c>
      <c r="I32" s="5">
        <v>9000000000</v>
      </c>
      <c r="J32" s="5">
        <v>0</v>
      </c>
      <c r="K32" s="5">
        <v>0</v>
      </c>
      <c r="L32" s="5">
        <v>9000000000</v>
      </c>
      <c r="M32" s="5">
        <v>988000000</v>
      </c>
      <c r="N32" s="11">
        <f t="shared" si="8"/>
        <v>8012000000</v>
      </c>
      <c r="O32" s="5">
        <v>7849120043.9399996</v>
      </c>
      <c r="P32" s="5">
        <v>162879956.06</v>
      </c>
      <c r="Q32" s="5">
        <v>7579304327.9399996</v>
      </c>
      <c r="R32" s="5">
        <v>2567067092.9400001</v>
      </c>
      <c r="S32" s="5">
        <v>2567067092.9400001</v>
      </c>
      <c r="T32" s="6">
        <f t="shared" si="0"/>
        <v>432695672.06000042</v>
      </c>
      <c r="U32" s="7">
        <f t="shared" si="4"/>
        <v>0.94599404991762348</v>
      </c>
      <c r="V32" s="7">
        <f t="shared" si="5"/>
        <v>0.32040278244383424</v>
      </c>
      <c r="W32" s="7">
        <f t="shared" si="6"/>
        <v>0.32040278244383424</v>
      </c>
    </row>
    <row r="33" spans="1:31" ht="50.1" customHeight="1" thickTop="1" thickBot="1" x14ac:dyDescent="0.3">
      <c r="A33" s="3" t="s">
        <v>26</v>
      </c>
      <c r="B33" s="3" t="s">
        <v>55</v>
      </c>
      <c r="C33" s="3" t="s">
        <v>28</v>
      </c>
      <c r="D33" s="3" t="s">
        <v>21</v>
      </c>
      <c r="E33" s="3" t="s">
        <v>17</v>
      </c>
      <c r="F33" s="3" t="s">
        <v>18</v>
      </c>
      <c r="G33" s="3" t="s">
        <v>19</v>
      </c>
      <c r="H33" s="4" t="s">
        <v>58</v>
      </c>
      <c r="I33" s="5">
        <v>1000000000</v>
      </c>
      <c r="J33" s="5">
        <v>0</v>
      </c>
      <c r="K33" s="5">
        <v>0</v>
      </c>
      <c r="L33" s="5">
        <v>1000000000</v>
      </c>
      <c r="M33" s="5">
        <v>1000000000</v>
      </c>
      <c r="N33" s="11">
        <f t="shared" si="8"/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6">
        <f t="shared" si="0"/>
        <v>0</v>
      </c>
      <c r="U33" s="7">
        <v>0</v>
      </c>
      <c r="V33" s="7">
        <v>0</v>
      </c>
      <c r="W33" s="7">
        <v>0</v>
      </c>
    </row>
    <row r="34" spans="1:31" ht="50.1" customHeight="1" thickTop="1" thickBot="1" x14ac:dyDescent="0.3">
      <c r="A34" s="19" t="s">
        <v>26</v>
      </c>
      <c r="B34" s="19"/>
      <c r="C34" s="19"/>
      <c r="D34" s="19"/>
      <c r="E34" s="19"/>
      <c r="F34" s="19"/>
      <c r="G34" s="19"/>
      <c r="H34" s="20" t="s">
        <v>71</v>
      </c>
      <c r="I34" s="21">
        <f>SUM(I30:I33)</f>
        <v>56200000000</v>
      </c>
      <c r="J34" s="21">
        <f t="shared" ref="J34:S34" si="9">SUM(J30:J33)</f>
        <v>0</v>
      </c>
      <c r="K34" s="21">
        <f t="shared" si="9"/>
        <v>0</v>
      </c>
      <c r="L34" s="21">
        <f t="shared" si="9"/>
        <v>56200000000</v>
      </c>
      <c r="M34" s="21">
        <f t="shared" si="9"/>
        <v>1988000000</v>
      </c>
      <c r="N34" s="21">
        <f t="shared" si="9"/>
        <v>54212000000</v>
      </c>
      <c r="O34" s="21">
        <f t="shared" si="9"/>
        <v>54049120043.940002</v>
      </c>
      <c r="P34" s="21">
        <f t="shared" si="9"/>
        <v>162879956.06</v>
      </c>
      <c r="Q34" s="21">
        <f t="shared" si="9"/>
        <v>53777623318.940002</v>
      </c>
      <c r="R34" s="21">
        <f t="shared" si="9"/>
        <v>3853650459.9400001</v>
      </c>
      <c r="S34" s="21">
        <f t="shared" si="9"/>
        <v>3853650459.9400001</v>
      </c>
      <c r="T34" s="22">
        <f t="shared" si="0"/>
        <v>434376681.05999756</v>
      </c>
      <c r="U34" s="23">
        <f t="shared" si="4"/>
        <v>0.99198744408876272</v>
      </c>
      <c r="V34" s="23">
        <f t="shared" si="5"/>
        <v>7.1084823654172513E-2</v>
      </c>
      <c r="W34" s="23">
        <f t="shared" si="6"/>
        <v>7.1084823654172513E-2</v>
      </c>
    </row>
    <row r="35" spans="1:31" ht="83.25" customHeight="1" thickTop="1" thickBot="1" x14ac:dyDescent="0.3">
      <c r="A35" s="3" t="s">
        <v>26</v>
      </c>
      <c r="B35" s="3" t="s">
        <v>55</v>
      </c>
      <c r="C35" s="3" t="s">
        <v>28</v>
      </c>
      <c r="D35" s="3" t="s">
        <v>16</v>
      </c>
      <c r="E35" s="3" t="s">
        <v>17</v>
      </c>
      <c r="F35" s="3" t="s">
        <v>18</v>
      </c>
      <c r="G35" s="3" t="s">
        <v>19</v>
      </c>
      <c r="H35" s="4" t="s">
        <v>56</v>
      </c>
      <c r="I35" s="5">
        <v>1100000000</v>
      </c>
      <c r="J35" s="5">
        <v>0</v>
      </c>
      <c r="K35" s="5">
        <v>0</v>
      </c>
      <c r="L35" s="5">
        <v>1100000000</v>
      </c>
      <c r="M35" s="5">
        <v>0</v>
      </c>
      <c r="N35" s="11">
        <f t="shared" ref="N35:N37" si="10">+L35-M35</f>
        <v>1100000000</v>
      </c>
      <c r="O35" s="5">
        <v>1100000000</v>
      </c>
      <c r="P35" s="5">
        <v>0</v>
      </c>
      <c r="Q35" s="5">
        <v>746271622.63999999</v>
      </c>
      <c r="R35" s="5">
        <v>276744944.47000003</v>
      </c>
      <c r="S35" s="5">
        <v>276744944.47000003</v>
      </c>
      <c r="T35" s="6">
        <f t="shared" si="0"/>
        <v>353728377.36000001</v>
      </c>
      <c r="U35" s="7">
        <f t="shared" si="4"/>
        <v>0.67842874785454543</v>
      </c>
      <c r="V35" s="7">
        <f t="shared" si="5"/>
        <v>0.25158631315454549</v>
      </c>
      <c r="W35" s="7">
        <f t="shared" si="6"/>
        <v>0.25158631315454549</v>
      </c>
    </row>
    <row r="36" spans="1:31" ht="101.25" customHeight="1" thickTop="1" thickBot="1" x14ac:dyDescent="0.3">
      <c r="A36" s="3" t="s">
        <v>26</v>
      </c>
      <c r="B36" s="3" t="s">
        <v>55</v>
      </c>
      <c r="C36" s="3" t="s">
        <v>28</v>
      </c>
      <c r="D36" s="3" t="s">
        <v>16</v>
      </c>
      <c r="E36" s="3" t="s">
        <v>17</v>
      </c>
      <c r="F36" s="3" t="s">
        <v>22</v>
      </c>
      <c r="G36" s="3" t="s">
        <v>19</v>
      </c>
      <c r="H36" s="4" t="s">
        <v>56</v>
      </c>
      <c r="I36" s="5">
        <v>1000000000</v>
      </c>
      <c r="J36" s="5">
        <v>0</v>
      </c>
      <c r="K36" s="5">
        <v>0</v>
      </c>
      <c r="L36" s="5">
        <v>1000000000</v>
      </c>
      <c r="M36" s="5">
        <v>100000000</v>
      </c>
      <c r="N36" s="11">
        <f t="shared" si="10"/>
        <v>900000000</v>
      </c>
      <c r="O36" s="5">
        <v>900000000</v>
      </c>
      <c r="P36" s="5">
        <v>0</v>
      </c>
      <c r="Q36" s="5">
        <v>883235902</v>
      </c>
      <c r="R36" s="5">
        <v>723433744</v>
      </c>
      <c r="S36" s="5">
        <v>723433744</v>
      </c>
      <c r="T36" s="6">
        <f t="shared" si="0"/>
        <v>16764098</v>
      </c>
      <c r="U36" s="7">
        <f t="shared" si="4"/>
        <v>0.98137322444444441</v>
      </c>
      <c r="V36" s="7">
        <f t="shared" si="5"/>
        <v>0.80381527111111106</v>
      </c>
      <c r="W36" s="7">
        <f t="shared" si="6"/>
        <v>0.80381527111111106</v>
      </c>
    </row>
    <row r="37" spans="1:31" ht="63.75" customHeight="1" thickTop="1" thickBot="1" x14ac:dyDescent="0.3">
      <c r="A37" s="3" t="s">
        <v>26</v>
      </c>
      <c r="B37" s="3" t="s">
        <v>55</v>
      </c>
      <c r="C37" s="3" t="s">
        <v>28</v>
      </c>
      <c r="D37" s="3" t="s">
        <v>20</v>
      </c>
      <c r="E37" s="3" t="s">
        <v>17</v>
      </c>
      <c r="F37" s="3" t="s">
        <v>18</v>
      </c>
      <c r="G37" s="3" t="s">
        <v>19</v>
      </c>
      <c r="H37" s="4" t="s">
        <v>57</v>
      </c>
      <c r="I37" s="5">
        <v>1027000000</v>
      </c>
      <c r="J37" s="5">
        <v>0</v>
      </c>
      <c r="K37" s="5">
        <v>0</v>
      </c>
      <c r="L37" s="5">
        <v>1027000000</v>
      </c>
      <c r="M37" s="5">
        <v>100000000</v>
      </c>
      <c r="N37" s="11">
        <f t="shared" si="10"/>
        <v>927000000</v>
      </c>
      <c r="O37" s="5">
        <v>886103503.12</v>
      </c>
      <c r="P37" s="5">
        <v>40896496.880000003</v>
      </c>
      <c r="Q37" s="5">
        <v>725018526</v>
      </c>
      <c r="R37" s="5">
        <v>416596424</v>
      </c>
      <c r="S37" s="5">
        <v>416596424</v>
      </c>
      <c r="T37" s="6">
        <f t="shared" si="0"/>
        <v>201981474</v>
      </c>
      <c r="U37" s="7">
        <f t="shared" si="4"/>
        <v>0.78211275728155338</v>
      </c>
      <c r="V37" s="7">
        <f t="shared" si="5"/>
        <v>0.44940283063646169</v>
      </c>
      <c r="W37" s="7">
        <f t="shared" si="6"/>
        <v>0.44940283063646169</v>
      </c>
    </row>
    <row r="38" spans="1:31" ht="50.1" customHeight="1" thickTop="1" thickBot="1" x14ac:dyDescent="0.3">
      <c r="A38" s="19"/>
      <c r="B38" s="19"/>
      <c r="C38" s="19"/>
      <c r="D38" s="19"/>
      <c r="E38" s="19"/>
      <c r="F38" s="19"/>
      <c r="G38" s="19"/>
      <c r="H38" s="24" t="s">
        <v>69</v>
      </c>
      <c r="I38" s="21">
        <f>SUM(I35:I37)</f>
        <v>3127000000</v>
      </c>
      <c r="J38" s="21">
        <f t="shared" ref="J38:S38" si="11">SUM(J35:J37)</f>
        <v>0</v>
      </c>
      <c r="K38" s="21">
        <f t="shared" si="11"/>
        <v>0</v>
      </c>
      <c r="L38" s="21">
        <f t="shared" si="11"/>
        <v>3127000000</v>
      </c>
      <c r="M38" s="21">
        <f t="shared" si="11"/>
        <v>200000000</v>
      </c>
      <c r="N38" s="21">
        <f t="shared" si="11"/>
        <v>2927000000</v>
      </c>
      <c r="O38" s="21">
        <f t="shared" si="11"/>
        <v>2886103503.1199999</v>
      </c>
      <c r="P38" s="21">
        <f t="shared" si="11"/>
        <v>40896496.880000003</v>
      </c>
      <c r="Q38" s="21">
        <f t="shared" si="11"/>
        <v>2354526050.6399999</v>
      </c>
      <c r="R38" s="21">
        <f t="shared" si="11"/>
        <v>1416775112.47</v>
      </c>
      <c r="S38" s="21">
        <f t="shared" si="11"/>
        <v>1416775112.47</v>
      </c>
      <c r="T38" s="22">
        <f t="shared" si="0"/>
        <v>572473949.36000013</v>
      </c>
      <c r="U38" s="23">
        <f t="shared" si="4"/>
        <v>0.80441614302699005</v>
      </c>
      <c r="V38" s="23">
        <f t="shared" si="5"/>
        <v>0.48403659462589682</v>
      </c>
      <c r="W38" s="23">
        <f t="shared" si="6"/>
        <v>0.48403659462589682</v>
      </c>
    </row>
    <row r="39" spans="1:31" ht="50.1" customHeight="1" thickTop="1" thickBot="1" x14ac:dyDescent="0.3">
      <c r="A39" s="25"/>
      <c r="B39" s="26"/>
      <c r="C39" s="26"/>
      <c r="D39" s="26"/>
      <c r="E39" s="26"/>
      <c r="F39" s="26"/>
      <c r="G39" s="26"/>
      <c r="H39" s="14" t="s">
        <v>70</v>
      </c>
      <c r="I39" s="27">
        <f>+I9+I29+I34+I38</f>
        <v>113537000000</v>
      </c>
      <c r="J39" s="27">
        <f t="shared" ref="J39:S39" si="12">+J9+J29+J34+J38</f>
        <v>19222000000</v>
      </c>
      <c r="K39" s="27">
        <f t="shared" si="12"/>
        <v>11222000000</v>
      </c>
      <c r="L39" s="27">
        <f t="shared" si="12"/>
        <v>121537000000</v>
      </c>
      <c r="M39" s="27">
        <f t="shared" si="12"/>
        <v>3800000000</v>
      </c>
      <c r="N39" s="27">
        <f t="shared" si="12"/>
        <v>117737000000</v>
      </c>
      <c r="O39" s="27">
        <f t="shared" si="12"/>
        <v>109181968803.00999</v>
      </c>
      <c r="P39" s="27">
        <f t="shared" si="12"/>
        <v>8555031196.9900007</v>
      </c>
      <c r="Q39" s="27">
        <f t="shared" si="12"/>
        <v>106759271403.53</v>
      </c>
      <c r="R39" s="27">
        <f t="shared" si="12"/>
        <v>34487954471.349998</v>
      </c>
      <c r="S39" s="27">
        <f t="shared" si="12"/>
        <v>34444876733.419998</v>
      </c>
      <c r="T39" s="27">
        <f t="shared" si="0"/>
        <v>10977728596.470001</v>
      </c>
      <c r="U39" s="28">
        <f t="shared" si="4"/>
        <v>0.90676058846012719</v>
      </c>
      <c r="V39" s="28">
        <f t="shared" si="5"/>
        <v>0.29292367285857462</v>
      </c>
      <c r="W39" s="28">
        <f t="shared" si="6"/>
        <v>0.29255779180223718</v>
      </c>
      <c r="X39" s="13"/>
      <c r="Y39" s="13"/>
      <c r="Z39" s="13"/>
      <c r="AA39" s="8"/>
      <c r="AB39" s="8"/>
      <c r="AC39" s="8"/>
      <c r="AD39" s="8"/>
      <c r="AE39" s="8"/>
    </row>
    <row r="40" spans="1:31" ht="15.75" thickTop="1" x14ac:dyDescent="0.25">
      <c r="A40" s="15" t="s">
        <v>73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8"/>
      <c r="P40" s="8"/>
      <c r="Q40" s="8"/>
      <c r="R40" s="8"/>
      <c r="S40" s="8"/>
      <c r="T40" s="8"/>
      <c r="U40" s="12"/>
      <c r="V40" s="12"/>
      <c r="W40" s="12"/>
    </row>
    <row r="41" spans="1:31" x14ac:dyDescent="0.25">
      <c r="A41" s="15" t="s">
        <v>75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8"/>
      <c r="P41" s="8"/>
      <c r="Q41" s="8"/>
      <c r="R41" s="8"/>
      <c r="S41" s="8"/>
      <c r="T41" s="8"/>
      <c r="U41" s="1"/>
      <c r="V41" s="1"/>
      <c r="W41" s="1"/>
    </row>
    <row r="42" spans="1:31" x14ac:dyDescent="0.25">
      <c r="A42" s="15" t="s">
        <v>76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8"/>
      <c r="P42" s="8"/>
      <c r="Q42" s="8"/>
      <c r="R42" s="8"/>
      <c r="S42" s="8"/>
      <c r="T42" s="8"/>
      <c r="U42" s="1"/>
      <c r="V42" s="1"/>
      <c r="W42" s="1"/>
    </row>
    <row r="43" spans="1:31" x14ac:dyDescent="0.25">
      <c r="A43" s="8" t="s">
        <v>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1"/>
      <c r="V43" s="1"/>
      <c r="W43" s="1"/>
    </row>
    <row r="44" spans="1:31" x14ac:dyDescent="0.25">
      <c r="A44" s="8" t="s">
        <v>78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1"/>
      <c r="V44" s="1"/>
      <c r="W44" s="1"/>
    </row>
    <row r="45" spans="1:31" x14ac:dyDescent="0.25">
      <c r="A45" s="8" t="s">
        <v>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1"/>
      <c r="V45" s="1"/>
      <c r="W45" s="1"/>
    </row>
    <row r="46" spans="1:31" x14ac:dyDescent="0.25">
      <c r="A46" s="8" t="s">
        <v>80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8"/>
      <c r="O46" s="8"/>
      <c r="P46" s="8"/>
      <c r="Q46" s="8"/>
      <c r="R46" s="8"/>
      <c r="S46" s="8"/>
      <c r="T46" s="8"/>
      <c r="U46" s="1"/>
      <c r="V46" s="1"/>
      <c r="W46" s="1"/>
    </row>
    <row r="47" spans="1:31" x14ac:dyDescent="0.25">
      <c r="T47" s="2"/>
      <c r="U47" s="1"/>
      <c r="V47" s="1"/>
      <c r="W47" s="1"/>
    </row>
    <row r="48" spans="1:31" x14ac:dyDescent="0.25">
      <c r="T48" s="2"/>
      <c r="U48" s="1"/>
      <c r="V48" s="1"/>
      <c r="W48" s="1"/>
    </row>
    <row r="49" spans="20:23" x14ac:dyDescent="0.25">
      <c r="T49" s="2"/>
      <c r="U49" s="1"/>
      <c r="V49" s="1"/>
      <c r="W49" s="1"/>
    </row>
  </sheetData>
  <mergeCells count="4">
    <mergeCell ref="A1:W1"/>
    <mergeCell ref="A2:W2"/>
    <mergeCell ref="A3:W3"/>
    <mergeCell ref="S4:W4"/>
  </mergeCells>
  <printOptions horizontalCentered="1"/>
  <pageMargins left="0.78740157480314965" right="0" top="0.78740157480314965" bottom="0.78740157480314965" header="0.78740157480314965" footer="0.78740157480314965"/>
  <pageSetup paperSize="14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INVERSIÓN </vt:lpstr>
      <vt:lpstr>'GASTOS DE INVERSIÓN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2018-10-03T15:53:02Z</cp:lastPrinted>
  <dcterms:created xsi:type="dcterms:W3CDTF">2018-10-01T14:17:31Z</dcterms:created>
  <dcterms:modified xsi:type="dcterms:W3CDTF">2018-10-03T15:54:30Z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