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NOVIEMBRE 30 DE 2018\PDF\"/>
    </mc:Choice>
  </mc:AlternateContent>
  <bookViews>
    <workbookView xWindow="240" yWindow="120" windowWidth="18060" windowHeight="7050"/>
  </bookViews>
  <sheets>
    <sheet name="DIRECCIÓN DE COMERCIO EXTERIOR" sheetId="1" r:id="rId1"/>
  </sheets>
  <calcPr calcId="152511"/>
</workbook>
</file>

<file path=xl/calcChain.xml><?xml version="1.0" encoding="utf-8"?>
<calcChain xmlns="http://schemas.openxmlformats.org/spreadsheetml/2006/main">
  <c r="V23" i="1" l="1"/>
  <c r="V6" i="1"/>
  <c r="U6" i="1"/>
  <c r="T6" i="1"/>
  <c r="S7" i="1"/>
  <c r="S6" i="1"/>
  <c r="U23" i="1" l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S19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V7" i="1"/>
  <c r="U7" i="1"/>
  <c r="T7" i="1"/>
  <c r="R20" i="1" l="1"/>
  <c r="Q20" i="1"/>
  <c r="P20" i="1"/>
  <c r="O20" i="1"/>
  <c r="N20" i="1"/>
  <c r="M20" i="1"/>
  <c r="L20" i="1"/>
  <c r="K20" i="1"/>
  <c r="J20" i="1"/>
  <c r="R18" i="1"/>
  <c r="Q18" i="1"/>
  <c r="P18" i="1"/>
  <c r="O18" i="1"/>
  <c r="N18" i="1"/>
  <c r="M18" i="1"/>
  <c r="L18" i="1"/>
  <c r="K18" i="1"/>
  <c r="J18" i="1"/>
  <c r="R15" i="1"/>
  <c r="Q15" i="1"/>
  <c r="P15" i="1"/>
  <c r="O15" i="1"/>
  <c r="N15" i="1"/>
  <c r="M15" i="1"/>
  <c r="L15" i="1"/>
  <c r="K15" i="1"/>
  <c r="J15" i="1"/>
  <c r="R7" i="1"/>
  <c r="Q7" i="1"/>
  <c r="P7" i="1"/>
  <c r="O7" i="1"/>
  <c r="N7" i="1"/>
  <c r="M7" i="1"/>
  <c r="L7" i="1"/>
  <c r="K7" i="1"/>
  <c r="J7" i="1"/>
  <c r="J6" i="1" l="1"/>
  <c r="J23" i="1" s="1"/>
  <c r="Q6" i="1"/>
  <c r="Q23" i="1" s="1"/>
  <c r="K6" i="1"/>
  <c r="K23" i="1" s="1"/>
  <c r="N6" i="1"/>
  <c r="N23" i="1" s="1"/>
  <c r="L6" i="1"/>
  <c r="L23" i="1" s="1"/>
  <c r="O6" i="1"/>
  <c r="O23" i="1" s="1"/>
  <c r="M6" i="1"/>
  <c r="R6" i="1"/>
  <c r="P6" i="1"/>
  <c r="P23" i="1" l="1"/>
  <c r="R23" i="1"/>
  <c r="M23" i="1"/>
</calcChain>
</file>

<file path=xl/sharedStrings.xml><?xml version="1.0" encoding="utf-8"?>
<sst xmlns="http://schemas.openxmlformats.org/spreadsheetml/2006/main" count="151" uniqueCount="65">
  <si>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</si>
  <si>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</si>
  <si>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</si>
  <si>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</si>
  <si>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</si>
  <si>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</si>
  <si>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</si>
  <si>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</si>
  <si>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</si>
  <si>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</si>
  <si>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</si>
  <si>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</si>
  <si>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</si>
  <si>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</si>
  <si>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</si>
  <si>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</si>
  <si>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</si>
  <si>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</si>
  <si>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</si>
  <si>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</si>
  <si>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</si>
  <si>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</si>
  <si>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</si>
  <si>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</si>
  <si>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</si>
  <si>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</si>
  <si>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</si>
  <si>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</si>
  <si>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</si>
  <si>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</si>
  <si>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</si>
  <si>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</si>
  <si>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</si>
  <si>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</si>
  <si>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</si>
  <si>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</si>
  <si>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</si>
  <si>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</si>
  <si>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6</t>
  </si>
  <si>
    <t>C</t>
  </si>
  <si>
    <t>3501</t>
  </si>
  <si>
    <t>0200</t>
  </si>
  <si>
    <t>16</t>
  </si>
  <si>
    <t>OTROS GASTOS PERSONALES - PREVIO CONCEPTO DGPPN</t>
  </si>
  <si>
    <t>26</t>
  </si>
  <si>
    <t>PROVISION PARA GASTOS INSTITUCIONALES Y/O SECTORIALES CONTINGENTES - PREVIO CONCEPTO DGPPN</t>
  </si>
  <si>
    <t>IMPLANTACION DEL PROGRAMA DE APOYO INTEGRAL PARA LOS USUARIOS DE COMERCIO EXTERIOR</t>
  </si>
  <si>
    <t>FORTALECIMIENTO DE LOS SERVICIOS BRINDADOS A LOS USUARIOS DE COMERCIO EXTERIOR A NIVEL NACIONAL</t>
  </si>
  <si>
    <t>GASTOS DE FUNCIONAMIENTO</t>
  </si>
  <si>
    <t>GASTOS PERSONALES</t>
  </si>
  <si>
    <t>GASTOS GENERALES</t>
  </si>
  <si>
    <t>TRANSFERENCIAS CORRIENTES</t>
  </si>
  <si>
    <t xml:space="preserve">GASTOS DE INVERSION </t>
  </si>
  <si>
    <t>TOTAL PRESUPUESTO A+C</t>
  </si>
  <si>
    <t>APROPIACION SIN COMPROMETER</t>
  </si>
  <si>
    <t>MINISTERIO DE COMERCIO INDUSTRIA Y TURISMO</t>
  </si>
  <si>
    <t>EJECUCIÓN PRESUPUESTAL ACUMULADA CON CORTE AL 30 DE NOVIEMBRE DE 2018</t>
  </si>
  <si>
    <t>UNIDAD EJECUTORA 3501-02 DIRECCIÓN GENERAL DE COMERCIO EXTERIOR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</si>
  <si>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</si>
  <si>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</si>
  <si>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</si>
  <si>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COMP/ APR</t>
  </si>
  <si>
    <t>OBLIG/ APR</t>
  </si>
  <si>
    <t>PAGO/ APR</t>
  </si>
  <si>
    <t>FECHA DE GENERACION : DICIEMBRE 03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</si>
</sst>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5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showGridLines="0" tabSelected="1" topLeftCell="A13" workbookViewId="0">
      <selection activeCell="P23" sqref="P23"/>
    </sheetView>
  </sheetViews>
  <sheetFormatPr baseColWidth="10" defaultRowHeight="15"/>
  <cols>
    <col min="1" max="5" width="5.42578125" customWidth="1"/>
    <col min="6" max="6" width="6.42578125" customWidth="1"/>
    <col min="7" max="7" width="3.7109375" customWidth="1"/>
    <col min="8" max="8" width="4.85546875" customWidth="1"/>
    <col min="9" max="9" width="22.85546875" customWidth="1"/>
    <col min="10" max="10" width="16.28515625" customWidth="1"/>
    <col min="11" max="11" width="16.140625" customWidth="1"/>
    <col min="12" max="12" width="16.7109375" customWidth="1"/>
    <col min="13" max="13" width="17.42578125" customWidth="1"/>
    <col min="14" max="14" width="16.5703125" customWidth="1"/>
    <col min="15" max="15" width="14.140625" customWidth="1"/>
    <col min="16" max="16" width="16.85546875" customWidth="1"/>
    <col min="17" max="17" width="16.28515625" customWidth="1"/>
    <col min="18" max="18" width="16" customWidth="1"/>
    <col min="19" max="19" width="15.42578125" customWidth="1"/>
    <col min="20" max="20" width="7.85546875" customWidth="1"/>
    <col min="21" max="21" width="6.85546875" customWidth="1"/>
    <col min="22" max="22" width="6.28515625" customWidth="1"/>
  </cols>
  <sheetData>
    <row r="1" spans="1:24" ht="15.75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4" ht="15.75">
      <c r="A2" s="20" t="s">
        <v>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4" ht="15.75">
      <c r="A3" s="20" t="s">
        <v>57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4" ht="15.7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2" t="s">
        <v>64</v>
      </c>
      <c r="T4" s="22"/>
      <c r="U4" s="22"/>
      <c r="V4" s="22"/>
    </row>
    <row r="5" spans="1:24" ht="36.75" customHeight="1" thickTop="1" thickBo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10" t="s">
        <v>54</v>
      </c>
      <c r="T5" s="10" t="s">
        <v>61</v>
      </c>
      <c r="U5" s="10" t="s">
        <v>62</v>
      </c>
      <c r="V5" s="10" t="s">
        <v>63</v>
      </c>
      <c r="W5" s="1"/>
      <c r="X5" s="1"/>
    </row>
    <row r="6" spans="1:24" ht="35.1" customHeight="1" thickTop="1" thickBot="1">
      <c r="A6" s="6" t="s">
        <v>19</v>
      </c>
      <c r="B6" s="6"/>
      <c r="C6" s="6"/>
      <c r="D6" s="6"/>
      <c r="E6" s="6"/>
      <c r="F6" s="6"/>
      <c r="G6" s="6"/>
      <c r="H6" s="6"/>
      <c r="I6" s="7" t="s">
        <v>48</v>
      </c>
      <c r="J6" s="8">
        <f>+J7+J15+J18</f>
        <v>13904530000</v>
      </c>
      <c r="K6" s="8">
        <f t="shared" ref="K6:R6" si="0">+K7+K15+K18</f>
        <v>1686228000</v>
      </c>
      <c r="L6" s="8">
        <f t="shared" si="0"/>
        <v>1686228000</v>
      </c>
      <c r="M6" s="8">
        <f t="shared" si="0"/>
        <v>13904530000</v>
      </c>
      <c r="N6" s="8">
        <f t="shared" si="0"/>
        <v>13862402580.6</v>
      </c>
      <c r="O6" s="8">
        <f t="shared" si="0"/>
        <v>42127419.399999999</v>
      </c>
      <c r="P6" s="8">
        <f t="shared" si="0"/>
        <v>12379614464.620001</v>
      </c>
      <c r="Q6" s="8">
        <f t="shared" si="0"/>
        <v>12100798951.67</v>
      </c>
      <c r="R6" s="8">
        <f t="shared" si="0"/>
        <v>12097539253.33</v>
      </c>
      <c r="S6" s="11">
        <f>+M6-P6</f>
        <v>1524915535.3799992</v>
      </c>
      <c r="T6" s="12">
        <f>+P6/M6</f>
        <v>0.89032958788394867</v>
      </c>
      <c r="U6" s="12">
        <f>+Q6/M6</f>
        <v>0.87027745286392277</v>
      </c>
      <c r="V6" s="12">
        <f>+R6/M6</f>
        <v>0.87004301859394029</v>
      </c>
      <c r="W6" s="1"/>
      <c r="X6" s="1"/>
    </row>
    <row r="7" spans="1:24" ht="35.1" customHeight="1" thickTop="1" thickBot="1">
      <c r="A7" s="15" t="s">
        <v>19</v>
      </c>
      <c r="B7" s="15">
        <v>1</v>
      </c>
      <c r="C7" s="15"/>
      <c r="D7" s="15"/>
      <c r="E7" s="15"/>
      <c r="F7" s="15"/>
      <c r="G7" s="15"/>
      <c r="H7" s="15"/>
      <c r="I7" s="16" t="s">
        <v>49</v>
      </c>
      <c r="J7" s="17">
        <f>SUM(J8:J14)</f>
        <v>10984937657</v>
      </c>
      <c r="K7" s="17">
        <f t="shared" ref="K7:R7" si="1">SUM(K8:K14)</f>
        <v>1600111069</v>
      </c>
      <c r="L7" s="17">
        <f t="shared" si="1"/>
        <v>540453657</v>
      </c>
      <c r="M7" s="17">
        <f t="shared" si="1"/>
        <v>12044595069</v>
      </c>
      <c r="N7" s="17">
        <f t="shared" si="1"/>
        <v>12044595069</v>
      </c>
      <c r="O7" s="17">
        <f t="shared" si="1"/>
        <v>0</v>
      </c>
      <c r="P7" s="17">
        <f t="shared" si="1"/>
        <v>10669915471.940001</v>
      </c>
      <c r="Q7" s="17">
        <f t="shared" si="1"/>
        <v>10654922687.940001</v>
      </c>
      <c r="R7" s="17">
        <f t="shared" si="1"/>
        <v>10651662989.6</v>
      </c>
      <c r="S7" s="18">
        <f>+M7-P7</f>
        <v>1374679597.0599995</v>
      </c>
      <c r="T7" s="19">
        <f t="shared" ref="T7:T23" si="2">+P7/M7</f>
        <v>0.8858675124248796</v>
      </c>
      <c r="U7" s="19">
        <f t="shared" ref="U7:U23" si="3">+Q7/M7</f>
        <v>0.88462273965218685</v>
      </c>
      <c r="V7" s="19">
        <f t="shared" ref="V7:V23" si="4">+R7/M7</f>
        <v>0.88435210387561436</v>
      </c>
      <c r="W7" s="1"/>
      <c r="X7" s="1"/>
    </row>
    <row r="8" spans="1:24" ht="35.1" customHeight="1" thickTop="1" thickBot="1">
      <c r="A8" s="6" t="s">
        <v>19</v>
      </c>
      <c r="B8" s="6" t="s">
        <v>20</v>
      </c>
      <c r="C8" s="6" t="s">
        <v>21</v>
      </c>
      <c r="D8" s="6" t="s">
        <v>20</v>
      </c>
      <c r="E8" s="6" t="s">
        <v>20</v>
      </c>
      <c r="F8" s="6" t="s">
        <v>22</v>
      </c>
      <c r="G8" s="6" t="s">
        <v>42</v>
      </c>
      <c r="H8" s="6" t="s">
        <v>37</v>
      </c>
      <c r="I8" s="7" t="s">
        <v>24</v>
      </c>
      <c r="J8" s="8">
        <v>5634372000</v>
      </c>
      <c r="K8" s="8">
        <v>1002404370</v>
      </c>
      <c r="L8" s="8">
        <v>0</v>
      </c>
      <c r="M8" s="8">
        <v>6636776370</v>
      </c>
      <c r="N8" s="8">
        <v>6636776370</v>
      </c>
      <c r="O8" s="8">
        <v>0</v>
      </c>
      <c r="P8" s="8">
        <v>5869657074.6300001</v>
      </c>
      <c r="Q8" s="8">
        <v>5869657074.6300001</v>
      </c>
      <c r="R8" s="8">
        <v>5866397376.29</v>
      </c>
      <c r="S8" s="11">
        <f t="shared" ref="S7:S23" si="5">+M8-P8</f>
        <v>767119295.36999989</v>
      </c>
      <c r="T8" s="12">
        <f t="shared" si="2"/>
        <v>0.88441387013767947</v>
      </c>
      <c r="U8" s="12">
        <f t="shared" si="3"/>
        <v>0.88441387013767947</v>
      </c>
      <c r="V8" s="12">
        <f t="shared" si="4"/>
        <v>0.88392271326297533</v>
      </c>
      <c r="W8" s="1"/>
      <c r="X8" s="1"/>
    </row>
    <row r="9" spans="1:24" ht="35.1" customHeight="1" thickTop="1" thickBot="1">
      <c r="A9" s="6" t="s">
        <v>19</v>
      </c>
      <c r="B9" s="6" t="s">
        <v>20</v>
      </c>
      <c r="C9" s="6" t="s">
        <v>21</v>
      </c>
      <c r="D9" s="6" t="s">
        <v>20</v>
      </c>
      <c r="E9" s="6" t="s">
        <v>25</v>
      </c>
      <c r="F9" s="6" t="s">
        <v>22</v>
      </c>
      <c r="G9" s="6" t="s">
        <v>42</v>
      </c>
      <c r="H9" s="6" t="s">
        <v>37</v>
      </c>
      <c r="I9" s="7" t="s">
        <v>26</v>
      </c>
      <c r="J9" s="8">
        <v>513681000</v>
      </c>
      <c r="K9" s="8">
        <v>34982000</v>
      </c>
      <c r="L9" s="8">
        <v>0</v>
      </c>
      <c r="M9" s="8">
        <v>548663000</v>
      </c>
      <c r="N9" s="8">
        <v>548663000</v>
      </c>
      <c r="O9" s="8">
        <v>0</v>
      </c>
      <c r="P9" s="8">
        <v>485343368.83999997</v>
      </c>
      <c r="Q9" s="8">
        <v>485343368.83999997</v>
      </c>
      <c r="R9" s="8">
        <v>485343368.83999997</v>
      </c>
      <c r="S9" s="11">
        <f t="shared" si="5"/>
        <v>63319631.160000026</v>
      </c>
      <c r="T9" s="12">
        <f t="shared" si="2"/>
        <v>0.88459285360959272</v>
      </c>
      <c r="U9" s="12">
        <f t="shared" si="3"/>
        <v>0.88459285360959272</v>
      </c>
      <c r="V9" s="12">
        <f t="shared" si="4"/>
        <v>0.88459285360959272</v>
      </c>
      <c r="W9" s="1"/>
      <c r="X9" s="1"/>
    </row>
    <row r="10" spans="1:24" ht="35.1" customHeight="1" thickTop="1" thickBot="1">
      <c r="A10" s="6" t="s">
        <v>19</v>
      </c>
      <c r="B10" s="6" t="s">
        <v>20</v>
      </c>
      <c r="C10" s="6" t="s">
        <v>21</v>
      </c>
      <c r="D10" s="6" t="s">
        <v>20</v>
      </c>
      <c r="E10" s="6" t="s">
        <v>27</v>
      </c>
      <c r="F10" s="6" t="s">
        <v>22</v>
      </c>
      <c r="G10" s="6" t="s">
        <v>42</v>
      </c>
      <c r="H10" s="6" t="s">
        <v>37</v>
      </c>
      <c r="I10" s="7" t="s">
        <v>28</v>
      </c>
      <c r="J10" s="8">
        <v>1532824000</v>
      </c>
      <c r="K10" s="8">
        <v>239724699</v>
      </c>
      <c r="L10" s="8">
        <v>0</v>
      </c>
      <c r="M10" s="8">
        <v>1772548699</v>
      </c>
      <c r="N10" s="8">
        <v>1772548699</v>
      </c>
      <c r="O10" s="8">
        <v>0</v>
      </c>
      <c r="P10" s="8">
        <v>1605425769.46</v>
      </c>
      <c r="Q10" s="8">
        <v>1605425769.46</v>
      </c>
      <c r="R10" s="8">
        <v>1605425769.46</v>
      </c>
      <c r="S10" s="11">
        <f t="shared" si="5"/>
        <v>167122929.53999996</v>
      </c>
      <c r="T10" s="12">
        <f t="shared" si="2"/>
        <v>0.90571602933432294</v>
      </c>
      <c r="U10" s="12">
        <f t="shared" si="3"/>
        <v>0.90571602933432294</v>
      </c>
      <c r="V10" s="12">
        <f t="shared" si="4"/>
        <v>0.90571602933432294</v>
      </c>
      <c r="W10" s="1"/>
      <c r="X10" s="1"/>
    </row>
    <row r="11" spans="1:24" ht="35.1" customHeight="1" thickTop="1" thickBot="1">
      <c r="A11" s="6" t="s">
        <v>19</v>
      </c>
      <c r="B11" s="6" t="s">
        <v>20</v>
      </c>
      <c r="C11" s="6" t="s">
        <v>21</v>
      </c>
      <c r="D11" s="6" t="s">
        <v>20</v>
      </c>
      <c r="E11" s="6" t="s">
        <v>29</v>
      </c>
      <c r="F11" s="6" t="s">
        <v>22</v>
      </c>
      <c r="G11" s="6" t="s">
        <v>42</v>
      </c>
      <c r="H11" s="6" t="s">
        <v>37</v>
      </c>
      <c r="I11" s="7" t="s">
        <v>30</v>
      </c>
      <c r="J11" s="8">
        <v>107498000</v>
      </c>
      <c r="K11" s="8">
        <v>0</v>
      </c>
      <c r="L11" s="8">
        <v>0</v>
      </c>
      <c r="M11" s="8">
        <v>107498000</v>
      </c>
      <c r="N11" s="8">
        <v>107498000</v>
      </c>
      <c r="O11" s="8">
        <v>0</v>
      </c>
      <c r="P11" s="8">
        <v>88544332.010000005</v>
      </c>
      <c r="Q11" s="8">
        <v>88544332.010000005</v>
      </c>
      <c r="R11" s="8">
        <v>88544332.010000005</v>
      </c>
      <c r="S11" s="11">
        <f t="shared" si="5"/>
        <v>18953667.989999995</v>
      </c>
      <c r="T11" s="12">
        <f t="shared" si="2"/>
        <v>0.82368352908891329</v>
      </c>
      <c r="U11" s="12">
        <f t="shared" si="3"/>
        <v>0.82368352908891329</v>
      </c>
      <c r="V11" s="12">
        <f t="shared" si="4"/>
        <v>0.82368352908891329</v>
      </c>
      <c r="W11" s="1"/>
      <c r="X11" s="1"/>
    </row>
    <row r="12" spans="1:24" ht="35.1" customHeight="1" thickTop="1" thickBot="1">
      <c r="A12" s="6" t="s">
        <v>19</v>
      </c>
      <c r="B12" s="6" t="s">
        <v>20</v>
      </c>
      <c r="C12" s="6" t="s">
        <v>21</v>
      </c>
      <c r="D12" s="6" t="s">
        <v>20</v>
      </c>
      <c r="E12" s="6" t="s">
        <v>23</v>
      </c>
      <c r="F12" s="6" t="s">
        <v>22</v>
      </c>
      <c r="G12" s="6" t="s">
        <v>42</v>
      </c>
      <c r="H12" s="6" t="s">
        <v>37</v>
      </c>
      <c r="I12" s="7" t="s">
        <v>43</v>
      </c>
      <c r="J12" s="8">
        <v>540453657</v>
      </c>
      <c r="K12" s="8">
        <v>0</v>
      </c>
      <c r="L12" s="8">
        <v>540453657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1">
        <f t="shared" si="5"/>
        <v>0</v>
      </c>
      <c r="T12" s="12">
        <v>0</v>
      </c>
      <c r="U12" s="12">
        <v>0</v>
      </c>
      <c r="V12" s="12">
        <v>0</v>
      </c>
      <c r="W12" s="1"/>
      <c r="X12" s="1"/>
    </row>
    <row r="13" spans="1:24" ht="35.1" customHeight="1" thickTop="1" thickBot="1">
      <c r="A13" s="6" t="s">
        <v>19</v>
      </c>
      <c r="B13" s="6" t="s">
        <v>20</v>
      </c>
      <c r="C13" s="6" t="s">
        <v>21</v>
      </c>
      <c r="D13" s="6" t="s">
        <v>31</v>
      </c>
      <c r="E13" s="6"/>
      <c r="F13" s="6" t="s">
        <v>22</v>
      </c>
      <c r="G13" s="6" t="s">
        <v>42</v>
      </c>
      <c r="H13" s="6" t="s">
        <v>37</v>
      </c>
      <c r="I13" s="7" t="s">
        <v>32</v>
      </c>
      <c r="J13" s="8">
        <v>88000000</v>
      </c>
      <c r="K13" s="8">
        <v>0</v>
      </c>
      <c r="L13" s="8">
        <v>0</v>
      </c>
      <c r="M13" s="8">
        <v>88000000</v>
      </c>
      <c r="N13" s="8">
        <v>88000000</v>
      </c>
      <c r="O13" s="8">
        <v>0</v>
      </c>
      <c r="P13" s="8">
        <v>87218274</v>
      </c>
      <c r="Q13" s="8">
        <v>72225490</v>
      </c>
      <c r="R13" s="8">
        <v>72225490</v>
      </c>
      <c r="S13" s="11">
        <f t="shared" si="5"/>
        <v>781726</v>
      </c>
      <c r="T13" s="12">
        <f t="shared" si="2"/>
        <v>0.99111674999999999</v>
      </c>
      <c r="U13" s="12">
        <f t="shared" si="3"/>
        <v>0.82074420454545449</v>
      </c>
      <c r="V13" s="12">
        <f t="shared" si="4"/>
        <v>0.82074420454545449</v>
      </c>
      <c r="W13" s="1"/>
      <c r="X13" s="1"/>
    </row>
    <row r="14" spans="1:24" ht="35.1" customHeight="1" thickTop="1" thickBot="1">
      <c r="A14" s="6" t="s">
        <v>19</v>
      </c>
      <c r="B14" s="6" t="s">
        <v>20</v>
      </c>
      <c r="C14" s="6" t="s">
        <v>21</v>
      </c>
      <c r="D14" s="6" t="s">
        <v>27</v>
      </c>
      <c r="E14" s="6"/>
      <c r="F14" s="6" t="s">
        <v>22</v>
      </c>
      <c r="G14" s="6" t="s">
        <v>42</v>
      </c>
      <c r="H14" s="6" t="s">
        <v>37</v>
      </c>
      <c r="I14" s="7" t="s">
        <v>33</v>
      </c>
      <c r="J14" s="8">
        <v>2568109000</v>
      </c>
      <c r="K14" s="8">
        <v>323000000</v>
      </c>
      <c r="L14" s="8">
        <v>0</v>
      </c>
      <c r="M14" s="8">
        <v>2891109000</v>
      </c>
      <c r="N14" s="8">
        <v>2891109000</v>
      </c>
      <c r="O14" s="8">
        <v>0</v>
      </c>
      <c r="P14" s="8">
        <v>2533726653</v>
      </c>
      <c r="Q14" s="8">
        <v>2533726653</v>
      </c>
      <c r="R14" s="8">
        <v>2533726653</v>
      </c>
      <c r="S14" s="11">
        <f t="shared" si="5"/>
        <v>357382347</v>
      </c>
      <c r="T14" s="12">
        <f t="shared" si="2"/>
        <v>0.87638572360986733</v>
      </c>
      <c r="U14" s="12">
        <f t="shared" si="3"/>
        <v>0.87638572360986733</v>
      </c>
      <c r="V14" s="12">
        <f t="shared" si="4"/>
        <v>0.87638572360986733</v>
      </c>
      <c r="W14" s="1"/>
      <c r="X14" s="1"/>
    </row>
    <row r="15" spans="1:24" ht="35.1" customHeight="1" thickTop="1" thickBot="1">
      <c r="A15" s="15" t="s">
        <v>19</v>
      </c>
      <c r="B15" s="15">
        <v>2</v>
      </c>
      <c r="C15" s="15"/>
      <c r="D15" s="15"/>
      <c r="E15" s="15"/>
      <c r="F15" s="15"/>
      <c r="G15" s="15"/>
      <c r="H15" s="15"/>
      <c r="I15" s="16" t="s">
        <v>50</v>
      </c>
      <c r="J15" s="17">
        <f>+J16+J17</f>
        <v>1773818000</v>
      </c>
      <c r="K15" s="17">
        <f t="shared" ref="K15:R15" si="6">+K16+K17</f>
        <v>86116931</v>
      </c>
      <c r="L15" s="17">
        <f t="shared" si="6"/>
        <v>0</v>
      </c>
      <c r="M15" s="17">
        <f t="shared" si="6"/>
        <v>1859934931</v>
      </c>
      <c r="N15" s="17">
        <f t="shared" si="6"/>
        <v>1817807511.5999999</v>
      </c>
      <c r="O15" s="17">
        <f t="shared" si="6"/>
        <v>42127419.399999999</v>
      </c>
      <c r="P15" s="17">
        <f t="shared" si="6"/>
        <v>1709698992.6800001</v>
      </c>
      <c r="Q15" s="17">
        <f t="shared" si="6"/>
        <v>1445876263.73</v>
      </c>
      <c r="R15" s="17">
        <f t="shared" si="6"/>
        <v>1445876263.73</v>
      </c>
      <c r="S15" s="18">
        <f t="shared" si="5"/>
        <v>150235938.31999993</v>
      </c>
      <c r="T15" s="19">
        <f t="shared" si="2"/>
        <v>0.9192251643775381</v>
      </c>
      <c r="U15" s="19">
        <f t="shared" si="3"/>
        <v>0.77738002530691763</v>
      </c>
      <c r="V15" s="19">
        <f t="shared" si="4"/>
        <v>0.77738002530691763</v>
      </c>
      <c r="W15" s="1"/>
      <c r="X15" s="1"/>
    </row>
    <row r="16" spans="1:24" ht="35.1" customHeight="1" thickTop="1" thickBot="1">
      <c r="A16" s="6" t="s">
        <v>19</v>
      </c>
      <c r="B16" s="6" t="s">
        <v>31</v>
      </c>
      <c r="C16" s="6" t="s">
        <v>21</v>
      </c>
      <c r="D16" s="6" t="s">
        <v>34</v>
      </c>
      <c r="E16" s="6"/>
      <c r="F16" s="6" t="s">
        <v>22</v>
      </c>
      <c r="G16" s="6" t="s">
        <v>42</v>
      </c>
      <c r="H16" s="6" t="s">
        <v>37</v>
      </c>
      <c r="I16" s="7" t="s">
        <v>35</v>
      </c>
      <c r="J16" s="8">
        <v>3708000</v>
      </c>
      <c r="K16" s="8">
        <v>0</v>
      </c>
      <c r="L16" s="8">
        <v>0</v>
      </c>
      <c r="M16" s="8">
        <v>3708000</v>
      </c>
      <c r="N16" s="8">
        <v>2952000</v>
      </c>
      <c r="O16" s="8">
        <v>756000</v>
      </c>
      <c r="P16" s="8">
        <v>2952000</v>
      </c>
      <c r="Q16" s="8">
        <v>2952000</v>
      </c>
      <c r="R16" s="8">
        <v>2952000</v>
      </c>
      <c r="S16" s="11">
        <f t="shared" si="5"/>
        <v>756000</v>
      </c>
      <c r="T16" s="12">
        <f t="shared" si="2"/>
        <v>0.79611650485436891</v>
      </c>
      <c r="U16" s="12">
        <f t="shared" si="3"/>
        <v>0.79611650485436891</v>
      </c>
      <c r="V16" s="12">
        <f t="shared" si="4"/>
        <v>0.79611650485436891</v>
      </c>
      <c r="W16" s="1"/>
      <c r="X16" s="1"/>
    </row>
    <row r="17" spans="1:24" ht="35.1" customHeight="1" thickTop="1" thickBot="1">
      <c r="A17" s="6" t="s">
        <v>19</v>
      </c>
      <c r="B17" s="6" t="s">
        <v>31</v>
      </c>
      <c r="C17" s="6" t="s">
        <v>21</v>
      </c>
      <c r="D17" s="6" t="s">
        <v>25</v>
      </c>
      <c r="E17" s="6"/>
      <c r="F17" s="6" t="s">
        <v>22</v>
      </c>
      <c r="G17" s="6" t="s">
        <v>42</v>
      </c>
      <c r="H17" s="6" t="s">
        <v>37</v>
      </c>
      <c r="I17" s="7" t="s">
        <v>36</v>
      </c>
      <c r="J17" s="8">
        <v>1770110000</v>
      </c>
      <c r="K17" s="8">
        <v>86116931</v>
      </c>
      <c r="L17" s="8">
        <v>0</v>
      </c>
      <c r="M17" s="8">
        <v>1856226931</v>
      </c>
      <c r="N17" s="8">
        <v>1814855511.5999999</v>
      </c>
      <c r="O17" s="8">
        <v>41371419.399999999</v>
      </c>
      <c r="P17" s="8">
        <v>1706746992.6800001</v>
      </c>
      <c r="Q17" s="8">
        <v>1442924263.73</v>
      </c>
      <c r="R17" s="8">
        <v>1442924263.73</v>
      </c>
      <c r="S17" s="11">
        <f t="shared" si="5"/>
        <v>149479938.31999993</v>
      </c>
      <c r="T17" s="12">
        <f t="shared" si="2"/>
        <v>0.9194710863076041</v>
      </c>
      <c r="U17" s="12">
        <f t="shared" si="3"/>
        <v>0.77734259730444566</v>
      </c>
      <c r="V17" s="12">
        <f t="shared" si="4"/>
        <v>0.77734259730444566</v>
      </c>
      <c r="W17" s="1"/>
      <c r="X17" s="1"/>
    </row>
    <row r="18" spans="1:24" ht="35.1" customHeight="1" thickTop="1" thickBot="1">
      <c r="A18" s="15" t="s">
        <v>19</v>
      </c>
      <c r="B18" s="15">
        <v>3</v>
      </c>
      <c r="C18" s="15"/>
      <c r="D18" s="15"/>
      <c r="E18" s="15"/>
      <c r="F18" s="15"/>
      <c r="G18" s="15"/>
      <c r="H18" s="15"/>
      <c r="I18" s="16" t="s">
        <v>51</v>
      </c>
      <c r="J18" s="17">
        <f>+J19</f>
        <v>1145774343</v>
      </c>
      <c r="K18" s="17">
        <f t="shared" ref="K18:R18" si="7">+K19</f>
        <v>0</v>
      </c>
      <c r="L18" s="17">
        <f t="shared" si="7"/>
        <v>1145774343</v>
      </c>
      <c r="M18" s="17">
        <f t="shared" si="7"/>
        <v>0</v>
      </c>
      <c r="N18" s="17">
        <f t="shared" si="7"/>
        <v>0</v>
      </c>
      <c r="O18" s="17">
        <f t="shared" si="7"/>
        <v>0</v>
      </c>
      <c r="P18" s="17">
        <f t="shared" si="7"/>
        <v>0</v>
      </c>
      <c r="Q18" s="17">
        <f t="shared" si="7"/>
        <v>0</v>
      </c>
      <c r="R18" s="17">
        <f t="shared" si="7"/>
        <v>0</v>
      </c>
      <c r="S18" s="18">
        <f t="shared" si="5"/>
        <v>0</v>
      </c>
      <c r="T18" s="19">
        <v>0</v>
      </c>
      <c r="U18" s="19">
        <v>0</v>
      </c>
      <c r="V18" s="19">
        <v>0</v>
      </c>
      <c r="W18" s="1"/>
      <c r="X18" s="1"/>
    </row>
    <row r="19" spans="1:24" ht="48.75" customHeight="1" thickTop="1" thickBot="1">
      <c r="A19" s="6" t="s">
        <v>19</v>
      </c>
      <c r="B19" s="6" t="s">
        <v>34</v>
      </c>
      <c r="C19" s="6" t="s">
        <v>38</v>
      </c>
      <c r="D19" s="6" t="s">
        <v>34</v>
      </c>
      <c r="E19" s="6" t="s">
        <v>44</v>
      </c>
      <c r="F19" s="6" t="s">
        <v>22</v>
      </c>
      <c r="G19" s="6" t="s">
        <v>42</v>
      </c>
      <c r="H19" s="6" t="s">
        <v>37</v>
      </c>
      <c r="I19" s="7" t="s">
        <v>45</v>
      </c>
      <c r="J19" s="8">
        <v>1145774343</v>
      </c>
      <c r="K19" s="8">
        <v>0</v>
      </c>
      <c r="L19" s="8">
        <v>1145774343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11">
        <f t="shared" si="5"/>
        <v>0</v>
      </c>
      <c r="T19" s="12">
        <v>0</v>
      </c>
      <c r="U19" s="12">
        <v>0</v>
      </c>
      <c r="V19" s="12">
        <v>0</v>
      </c>
      <c r="W19" s="1"/>
      <c r="X19" s="1"/>
    </row>
    <row r="20" spans="1:24" ht="35.1" customHeight="1" thickTop="1" thickBot="1">
      <c r="A20" s="15" t="s">
        <v>39</v>
      </c>
      <c r="B20" s="15"/>
      <c r="C20" s="15"/>
      <c r="D20" s="15"/>
      <c r="E20" s="15"/>
      <c r="F20" s="15"/>
      <c r="G20" s="15"/>
      <c r="H20" s="15"/>
      <c r="I20" s="16" t="s">
        <v>52</v>
      </c>
      <c r="J20" s="17">
        <f>+J21+J22</f>
        <v>4072000000</v>
      </c>
      <c r="K20" s="17">
        <f t="shared" ref="K20:R20" si="8">+K21+K22</f>
        <v>222000000</v>
      </c>
      <c r="L20" s="17">
        <f t="shared" si="8"/>
        <v>222000000</v>
      </c>
      <c r="M20" s="17">
        <f t="shared" si="8"/>
        <v>4072000000</v>
      </c>
      <c r="N20" s="17">
        <f t="shared" si="8"/>
        <v>4055154478.2199998</v>
      </c>
      <c r="O20" s="17">
        <f t="shared" si="8"/>
        <v>16845521.780000001</v>
      </c>
      <c r="P20" s="17">
        <f t="shared" si="8"/>
        <v>3573194694.6300001</v>
      </c>
      <c r="Q20" s="17">
        <f t="shared" si="8"/>
        <v>2971367120.7199998</v>
      </c>
      <c r="R20" s="17">
        <f t="shared" si="8"/>
        <v>2971367120.7199998</v>
      </c>
      <c r="S20" s="18">
        <f t="shared" si="5"/>
        <v>498805305.36999989</v>
      </c>
      <c r="T20" s="19">
        <f t="shared" si="2"/>
        <v>0.87750360870088406</v>
      </c>
      <c r="U20" s="19">
        <f t="shared" si="3"/>
        <v>0.72970705322200391</v>
      </c>
      <c r="V20" s="19">
        <f t="shared" si="4"/>
        <v>0.72970705322200391</v>
      </c>
      <c r="W20" s="1"/>
      <c r="X20" s="1"/>
    </row>
    <row r="21" spans="1:24" ht="52.5" customHeight="1" thickTop="1" thickBot="1">
      <c r="A21" s="6" t="s">
        <v>39</v>
      </c>
      <c r="B21" s="6" t="s">
        <v>40</v>
      </c>
      <c r="C21" s="6" t="s">
        <v>41</v>
      </c>
      <c r="D21" s="6" t="s">
        <v>20</v>
      </c>
      <c r="E21" s="6"/>
      <c r="F21" s="6" t="s">
        <v>22</v>
      </c>
      <c r="G21" s="6" t="s">
        <v>42</v>
      </c>
      <c r="H21" s="6" t="s">
        <v>37</v>
      </c>
      <c r="I21" s="7" t="s">
        <v>46</v>
      </c>
      <c r="J21" s="8">
        <v>4072000000</v>
      </c>
      <c r="K21" s="8">
        <v>0</v>
      </c>
      <c r="L21" s="8">
        <v>222000000</v>
      </c>
      <c r="M21" s="8">
        <v>3850000000</v>
      </c>
      <c r="N21" s="8">
        <v>3833154478.2199998</v>
      </c>
      <c r="O21" s="8">
        <v>16845521.780000001</v>
      </c>
      <c r="P21" s="8">
        <v>3493001165.21</v>
      </c>
      <c r="Q21" s="8">
        <v>2971367120.7199998</v>
      </c>
      <c r="R21" s="8">
        <v>2971367120.7199998</v>
      </c>
      <c r="S21" s="11">
        <f t="shared" si="5"/>
        <v>356998834.78999996</v>
      </c>
      <c r="T21" s="12">
        <f t="shared" si="2"/>
        <v>0.90727302992467529</v>
      </c>
      <c r="U21" s="12">
        <f t="shared" si="3"/>
        <v>0.77178366771948048</v>
      </c>
      <c r="V21" s="12">
        <f t="shared" si="4"/>
        <v>0.77178366771948048</v>
      </c>
      <c r="W21" s="1"/>
      <c r="X21" s="1"/>
    </row>
    <row r="22" spans="1:24" ht="50.25" customHeight="1" thickTop="1" thickBot="1">
      <c r="A22" s="6" t="s">
        <v>39</v>
      </c>
      <c r="B22" s="6" t="s">
        <v>40</v>
      </c>
      <c r="C22" s="6" t="s">
        <v>41</v>
      </c>
      <c r="D22" s="6" t="s">
        <v>31</v>
      </c>
      <c r="E22" s="6" t="s">
        <v>0</v>
      </c>
      <c r="F22" s="6" t="s">
        <v>22</v>
      </c>
      <c r="G22" s="6" t="s">
        <v>42</v>
      </c>
      <c r="H22" s="6" t="s">
        <v>37</v>
      </c>
      <c r="I22" s="7" t="s">
        <v>47</v>
      </c>
      <c r="J22" s="8">
        <v>0</v>
      </c>
      <c r="K22" s="8">
        <v>222000000</v>
      </c>
      <c r="L22" s="8">
        <v>0</v>
      </c>
      <c r="M22" s="8">
        <v>222000000</v>
      </c>
      <c r="N22" s="8">
        <v>222000000</v>
      </c>
      <c r="O22" s="8">
        <v>0</v>
      </c>
      <c r="P22" s="8">
        <v>80193529.420000002</v>
      </c>
      <c r="Q22" s="8">
        <v>0</v>
      </c>
      <c r="R22" s="8">
        <v>0</v>
      </c>
      <c r="S22" s="11">
        <f t="shared" si="5"/>
        <v>141806470.57999998</v>
      </c>
      <c r="T22" s="12">
        <f t="shared" si="2"/>
        <v>0.36123211450450449</v>
      </c>
      <c r="U22" s="12">
        <f t="shared" si="3"/>
        <v>0</v>
      </c>
      <c r="V22" s="12">
        <f t="shared" si="4"/>
        <v>0</v>
      </c>
      <c r="W22" s="1"/>
      <c r="X22" s="1"/>
    </row>
    <row r="23" spans="1:24" ht="35.1" customHeight="1" thickTop="1" thickBot="1">
      <c r="A23" s="15" t="s">
        <v>0</v>
      </c>
      <c r="B23" s="15" t="s">
        <v>0</v>
      </c>
      <c r="C23" s="15" t="s">
        <v>0</v>
      </c>
      <c r="D23" s="15" t="s">
        <v>0</v>
      </c>
      <c r="E23" s="15" t="s">
        <v>0</v>
      </c>
      <c r="F23" s="15" t="s">
        <v>0</v>
      </c>
      <c r="G23" s="15" t="s">
        <v>0</v>
      </c>
      <c r="H23" s="15" t="s">
        <v>0</v>
      </c>
      <c r="I23" s="16" t="s">
        <v>53</v>
      </c>
      <c r="J23" s="17">
        <f>+J6+J20</f>
        <v>17976530000</v>
      </c>
      <c r="K23" s="17">
        <f t="shared" ref="K23:R23" si="9">+K6+K20</f>
        <v>1908228000</v>
      </c>
      <c r="L23" s="17">
        <f t="shared" si="9"/>
        <v>1908228000</v>
      </c>
      <c r="M23" s="17">
        <f t="shared" si="9"/>
        <v>17976530000</v>
      </c>
      <c r="N23" s="17">
        <f t="shared" si="9"/>
        <v>17917557058.82</v>
      </c>
      <c r="O23" s="17">
        <f t="shared" si="9"/>
        <v>58972941.18</v>
      </c>
      <c r="P23" s="17">
        <f t="shared" si="9"/>
        <v>15952809159.25</v>
      </c>
      <c r="Q23" s="17">
        <f t="shared" si="9"/>
        <v>15072166072.389999</v>
      </c>
      <c r="R23" s="17">
        <f t="shared" si="9"/>
        <v>15068906374.049999</v>
      </c>
      <c r="S23" s="18">
        <f t="shared" si="5"/>
        <v>2023720840.75</v>
      </c>
      <c r="T23" s="19">
        <f t="shared" si="2"/>
        <v>0.88742427816992486</v>
      </c>
      <c r="U23" s="19">
        <f t="shared" si="3"/>
        <v>0.8384357866835257</v>
      </c>
      <c r="V23" s="19">
        <f>+R23/M23</f>
        <v>0.83825445589610448</v>
      </c>
      <c r="W23" s="1"/>
      <c r="X23" s="1"/>
    </row>
    <row r="24" spans="1:24" ht="18.75" customHeight="1" thickTop="1">
      <c r="A24" s="13" t="s">
        <v>58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S24" s="3"/>
      <c r="T24" s="2"/>
      <c r="U24" s="2"/>
      <c r="V24" s="2"/>
      <c r="W24" s="1"/>
      <c r="X24" s="1"/>
    </row>
    <row r="25" spans="1:24" ht="17.25" customHeight="1">
      <c r="A25" s="13" t="s">
        <v>59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S25" s="3"/>
      <c r="T25" s="2"/>
      <c r="U25" s="2"/>
      <c r="V25" s="2"/>
      <c r="W25" s="1"/>
      <c r="X25" s="1"/>
    </row>
    <row r="26" spans="1:24">
      <c r="A26" s="13" t="s">
        <v>60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S26" s="3"/>
      <c r="T26" s="2"/>
      <c r="U26" s="2"/>
      <c r="V26" s="2"/>
      <c r="W26" s="1"/>
      <c r="X26" s="1"/>
    </row>
    <row r="27" spans="1:24">
      <c r="S27" s="3"/>
      <c r="T27" s="2"/>
      <c r="U27" s="2"/>
      <c r="V27" s="2"/>
      <c r="W27" s="1"/>
      <c r="X27" s="1"/>
    </row>
    <row r="28" spans="1:24">
      <c r="S28" s="3"/>
      <c r="T28" s="2"/>
      <c r="U28" s="2"/>
      <c r="V28" s="2"/>
      <c r="W28" s="1"/>
      <c r="X28" s="1"/>
    </row>
    <row r="29" spans="1:24">
      <c r="T29" s="1"/>
      <c r="U29" s="1"/>
      <c r="V29" s="1"/>
      <c r="W29" s="1"/>
      <c r="X29" s="1"/>
    </row>
    <row r="30" spans="1:24">
      <c r="T30" s="1"/>
      <c r="U30" s="1"/>
      <c r="V30" s="1"/>
      <c r="W30" s="1"/>
      <c r="X30" s="1"/>
    </row>
    <row r="31" spans="1:24">
      <c r="T31" s="1"/>
      <c r="U31" s="1"/>
      <c r="V31" s="1"/>
      <c r="W31" s="1"/>
      <c r="X31" s="1"/>
    </row>
    <row r="32" spans="1:24">
      <c r="T32" s="1"/>
      <c r="U32" s="1"/>
      <c r="V32" s="1"/>
      <c r="W32" s="1"/>
      <c r="X32" s="1"/>
    </row>
    <row r="33" spans="20:24">
      <c r="T33" s="1"/>
      <c r="U33" s="1"/>
      <c r="V33" s="1"/>
      <c r="W33" s="1"/>
      <c r="X33" s="1"/>
    </row>
    <row r="34" spans="20:24">
      <c r="T34" s="1"/>
      <c r="U34" s="1"/>
      <c r="V34" s="1"/>
      <c r="W34" s="1"/>
      <c r="X34" s="1"/>
    </row>
    <row r="35" spans="20:24">
      <c r="T35" s="1"/>
      <c r="U35" s="1"/>
      <c r="V35" s="1"/>
      <c r="W35" s="1"/>
      <c r="X35" s="1"/>
    </row>
    <row r="36" spans="20:24">
      <c r="T36" s="1"/>
      <c r="U36" s="1"/>
      <c r="V36" s="1"/>
      <c r="W36" s="1"/>
      <c r="X36" s="1"/>
    </row>
    <row r="37" spans="20:24">
      <c r="T37" s="1"/>
      <c r="U37" s="1"/>
      <c r="V37" s="1"/>
      <c r="W37" s="1"/>
      <c r="X37" s="1"/>
    </row>
    <row r="38" spans="20:24">
      <c r="T38" s="1"/>
      <c r="U38" s="1"/>
      <c r="V38" s="1"/>
      <c r="W38" s="1"/>
      <c r="X38" s="1"/>
    </row>
    <row r="39" spans="20:24">
      <c r="T39" s="1"/>
      <c r="U39" s="1"/>
      <c r="V39" s="1"/>
      <c r="W39" s="1"/>
      <c r="X39" s="1"/>
    </row>
    <row r="40" spans="20:24">
      <c r="T40" s="1"/>
      <c r="U40" s="1"/>
      <c r="V40" s="1"/>
      <c r="W40" s="1"/>
      <c r="X40" s="1"/>
    </row>
    <row r="41" spans="20:24">
      <c r="T41" s="1"/>
      <c r="U41" s="1"/>
      <c r="V41" s="1"/>
      <c r="W41" s="1"/>
      <c r="X41" s="1"/>
    </row>
    <row r="42" spans="20:24">
      <c r="T42" s="1"/>
      <c r="U42" s="1"/>
      <c r="V42" s="1"/>
      <c r="W42" s="1"/>
      <c r="X42" s="1"/>
    </row>
    <row r="43" spans="20:24">
      <c r="T43" s="1"/>
      <c r="U43" s="1"/>
      <c r="V43" s="1"/>
      <c r="W43" s="1"/>
      <c r="X43" s="1"/>
    </row>
    <row r="44" spans="20:24">
      <c r="T44" s="1"/>
      <c r="U44" s="1"/>
      <c r="V44" s="1"/>
      <c r="W44" s="1"/>
      <c r="X44" s="1"/>
    </row>
    <row r="45" spans="20:24">
      <c r="T45" s="1"/>
      <c r="U45" s="1"/>
      <c r="V45" s="1"/>
      <c r="W45" s="1"/>
      <c r="X45" s="1"/>
    </row>
    <row r="46" spans="20:24">
      <c r="T46" s="1"/>
      <c r="U46" s="1"/>
      <c r="V46" s="1"/>
      <c r="W46" s="1"/>
      <c r="X46" s="1"/>
    </row>
    <row r="47" spans="20:24">
      <c r="T47" s="1"/>
      <c r="U47" s="1"/>
      <c r="V47" s="1"/>
      <c r="W47" s="1"/>
      <c r="X47" s="1"/>
    </row>
    <row r="48" spans="20:24">
      <c r="T48" s="1"/>
      <c r="U48" s="1"/>
      <c r="V48" s="1"/>
      <c r="W48" s="1"/>
      <c r="X48" s="1"/>
    </row>
    <row r="49" spans="20:24">
      <c r="T49" s="1"/>
      <c r="U49" s="1"/>
      <c r="V49" s="1"/>
      <c r="W49" s="1"/>
      <c r="X49" s="1"/>
    </row>
    <row r="50" spans="20:24">
      <c r="T50" s="1"/>
      <c r="U50" s="1"/>
      <c r="V50" s="1"/>
      <c r="W50" s="1"/>
      <c r="X50" s="1"/>
    </row>
    <row r="51" spans="20:24">
      <c r="T51" s="1"/>
      <c r="U51" s="1"/>
      <c r="V51" s="1"/>
      <c r="W51" s="1"/>
      <c r="X51" s="1"/>
    </row>
    <row r="52" spans="20:24">
      <c r="T52" s="1"/>
      <c r="U52" s="1"/>
      <c r="V52" s="1"/>
      <c r="W52" s="1"/>
      <c r="X52" s="1"/>
    </row>
    <row r="53" spans="20:24">
      <c r="T53" s="1"/>
      <c r="U53" s="1"/>
      <c r="V53" s="1"/>
      <c r="W53" s="1"/>
      <c r="X53" s="1"/>
    </row>
    <row r="54" spans="20:24">
      <c r="T54" s="1"/>
      <c r="U54" s="1"/>
      <c r="V54" s="1"/>
      <c r="W54" s="1"/>
      <c r="X54" s="1"/>
    </row>
    <row r="55" spans="20:24">
      <c r="T55" s="1"/>
      <c r="U55" s="1"/>
      <c r="V55" s="1"/>
      <c r="W55" s="1"/>
      <c r="X55" s="1"/>
    </row>
    <row r="56" spans="20:24">
      <c r="T56" s="1"/>
      <c r="U56" s="1"/>
      <c r="V56" s="1"/>
      <c r="W56" s="1"/>
      <c r="X56" s="1"/>
    </row>
    <row r="57" spans="20:24">
      <c r="T57" s="1"/>
      <c r="U57" s="1"/>
      <c r="V57" s="1"/>
      <c r="W57" s="1"/>
      <c r="X57" s="1"/>
    </row>
    <row r="58" spans="20:24">
      <c r="T58" s="1"/>
      <c r="U58" s="1"/>
      <c r="V58" s="1"/>
      <c r="W58" s="1"/>
      <c r="X58" s="1"/>
    </row>
    <row r="59" spans="20:24">
      <c r="T59" s="1"/>
      <c r="U59" s="1"/>
      <c r="V59" s="1"/>
      <c r="W59" s="1"/>
      <c r="X59" s="1"/>
    </row>
    <row r="60" spans="20:24">
      <c r="T60" s="1"/>
      <c r="U60" s="1"/>
      <c r="V60" s="1"/>
      <c r="W60" s="1"/>
      <c r="X60" s="1"/>
    </row>
    <row r="61" spans="20:24">
      <c r="T61" s="1"/>
      <c r="U61" s="1"/>
      <c r="V61" s="1"/>
      <c r="W61" s="1"/>
      <c r="X61" s="1"/>
    </row>
    <row r="62" spans="20:24">
      <c r="T62" s="1"/>
      <c r="U62" s="1"/>
      <c r="V62" s="1"/>
      <c r="W62" s="1"/>
      <c r="X62" s="1"/>
    </row>
    <row r="63" spans="20:24">
      <c r="T63" s="1"/>
      <c r="U63" s="1"/>
      <c r="V63" s="1"/>
      <c r="W63" s="1"/>
      <c r="X63" s="1"/>
    </row>
    <row r="64" spans="20:24">
      <c r="T64" s="1"/>
      <c r="U64" s="1"/>
      <c r="V64" s="1"/>
      <c r="W64" s="1"/>
      <c r="X64" s="1"/>
    </row>
    <row r="65" spans="20:24">
      <c r="T65" s="1"/>
      <c r="U65" s="1"/>
      <c r="V65" s="1"/>
      <c r="W65" s="1"/>
      <c r="X65" s="1"/>
    </row>
    <row r="66" spans="20:24">
      <c r="T66" s="1"/>
      <c r="U66" s="1"/>
      <c r="V66" s="1"/>
      <c r="W66" s="1"/>
      <c r="X66" s="1"/>
    </row>
    <row r="67" spans="20:24">
      <c r="T67" s="1"/>
      <c r="U67" s="1"/>
      <c r="V67" s="1"/>
      <c r="W67" s="1"/>
      <c r="X67" s="1"/>
    </row>
  </sheetData>
  <mergeCells count="4">
    <mergeCell ref="A1:V1"/>
    <mergeCell ref="A2:V2"/>
    <mergeCell ref="A3:V3"/>
    <mergeCell ref="S4:V4"/>
  </mergeCells>
  <printOptions horizontalCentered="1"/>
  <pageMargins left="0.78740157480314965" right="0.78740157480314965" top="0.78740157480314965" bottom="0.78740157480314965" header="0.78740157480314965" footer="0.78740157480314965"/>
  <pageSetup paperSize="14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2018-12-05T19:47:12Z</cp:lastPrinted>
  <dcterms:created xsi:type="dcterms:W3CDTF">2018-12-03T17:33:41Z</dcterms:created>
  <dcterms:modified xsi:type="dcterms:W3CDTF">2018-12-05T23:51:04Z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