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MAYO\PDF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'!$5:$5</definedName>
  </definedNames>
  <calcPr calcId="152511"/>
</workbook>
</file>

<file path=xl/calcChain.xml><?xml version="1.0" encoding="utf-8"?>
<calcChain xmlns="http://schemas.openxmlformats.org/spreadsheetml/2006/main">
  <c r="V6" i="1" l="1"/>
  <c r="R7" i="1"/>
  <c r="J7" i="1"/>
  <c r="O61" i="1" l="1"/>
  <c r="X61" i="1" s="1"/>
  <c r="O60" i="1"/>
  <c r="V60" i="1" s="1"/>
  <c r="O59" i="1"/>
  <c r="O58" i="1"/>
  <c r="X58" i="1" s="1"/>
  <c r="O57" i="1"/>
  <c r="X57" i="1" s="1"/>
  <c r="O56" i="1"/>
  <c r="V56" i="1" s="1"/>
  <c r="O55" i="1"/>
  <c r="O54" i="1"/>
  <c r="X54" i="1" s="1"/>
  <c r="O53" i="1"/>
  <c r="O52" i="1"/>
  <c r="V52" i="1" s="1"/>
  <c r="O51" i="1"/>
  <c r="O50" i="1"/>
  <c r="X50" i="1" s="1"/>
  <c r="O49" i="1"/>
  <c r="O48" i="1"/>
  <c r="V48" i="1" s="1"/>
  <c r="O47" i="1"/>
  <c r="O46" i="1"/>
  <c r="X46" i="1" s="1"/>
  <c r="O45" i="1"/>
  <c r="X45" i="1" s="1"/>
  <c r="O44" i="1"/>
  <c r="V44" i="1" s="1"/>
  <c r="O43" i="1"/>
  <c r="O42" i="1"/>
  <c r="X42" i="1" s="1"/>
  <c r="O41" i="1"/>
  <c r="X41" i="1" s="1"/>
  <c r="O40" i="1"/>
  <c r="V40" i="1" s="1"/>
  <c r="O39" i="1"/>
  <c r="O38" i="1"/>
  <c r="O37" i="1"/>
  <c r="O35" i="1"/>
  <c r="V35" i="1" s="1"/>
  <c r="O34" i="1"/>
  <c r="X34" i="1" s="1"/>
  <c r="O33" i="1"/>
  <c r="O32" i="1"/>
  <c r="V32" i="1" s="1"/>
  <c r="O30" i="1"/>
  <c r="X30" i="1" s="1"/>
  <c r="O29" i="1"/>
  <c r="X29" i="1" s="1"/>
  <c r="O28" i="1"/>
  <c r="V28" i="1" s="1"/>
  <c r="O27" i="1"/>
  <c r="O26" i="1"/>
  <c r="X26" i="1" s="1"/>
  <c r="O25" i="1"/>
  <c r="X25" i="1" s="1"/>
  <c r="O24" i="1"/>
  <c r="V24" i="1" s="1"/>
  <c r="O23" i="1"/>
  <c r="O22" i="1"/>
  <c r="X22" i="1" s="1"/>
  <c r="O21" i="1"/>
  <c r="X21" i="1" s="1"/>
  <c r="O20" i="1"/>
  <c r="V20" i="1" s="1"/>
  <c r="O19" i="1"/>
  <c r="V19" i="1" s="1"/>
  <c r="O16" i="1"/>
  <c r="V16" i="1" s="1"/>
  <c r="O15" i="1"/>
  <c r="V15" i="1" s="1"/>
  <c r="O13" i="1"/>
  <c r="X13" i="1" s="1"/>
  <c r="O12" i="1"/>
  <c r="V12" i="1" s="1"/>
  <c r="O11" i="1"/>
  <c r="V11" i="1" s="1"/>
  <c r="O10" i="1"/>
  <c r="X10" i="1" s="1"/>
  <c r="O9" i="1"/>
  <c r="O8" i="1"/>
  <c r="V8" i="1" s="1"/>
  <c r="T36" i="1"/>
  <c r="S36" i="1"/>
  <c r="R36" i="1"/>
  <c r="Q36" i="1"/>
  <c r="P36" i="1"/>
  <c r="N36" i="1"/>
  <c r="M36" i="1"/>
  <c r="L36" i="1"/>
  <c r="K36" i="1"/>
  <c r="J36" i="1"/>
  <c r="T31" i="1"/>
  <c r="S31" i="1"/>
  <c r="R31" i="1"/>
  <c r="Q31" i="1"/>
  <c r="P31" i="1"/>
  <c r="N31" i="1"/>
  <c r="M31" i="1"/>
  <c r="L31" i="1"/>
  <c r="K31" i="1"/>
  <c r="J31" i="1"/>
  <c r="J18" i="1"/>
  <c r="T18" i="1"/>
  <c r="S18" i="1"/>
  <c r="R18" i="1"/>
  <c r="Q18" i="1"/>
  <c r="P18" i="1"/>
  <c r="N18" i="1"/>
  <c r="M18" i="1"/>
  <c r="L18" i="1"/>
  <c r="K18" i="1"/>
  <c r="T14" i="1"/>
  <c r="S14" i="1"/>
  <c r="R14" i="1"/>
  <c r="Q14" i="1"/>
  <c r="P14" i="1"/>
  <c r="N14" i="1"/>
  <c r="M14" i="1"/>
  <c r="L14" i="1"/>
  <c r="K14" i="1"/>
  <c r="J14" i="1"/>
  <c r="T7" i="1"/>
  <c r="S7" i="1"/>
  <c r="Q7" i="1"/>
  <c r="P7" i="1"/>
  <c r="N7" i="1"/>
  <c r="M7" i="1"/>
  <c r="L7" i="1"/>
  <c r="K7" i="1"/>
  <c r="U54" i="1" l="1"/>
  <c r="U22" i="1"/>
  <c r="W44" i="1"/>
  <c r="J17" i="1"/>
  <c r="U38" i="1"/>
  <c r="W56" i="1"/>
  <c r="O31" i="1"/>
  <c r="U31" i="1" s="1"/>
  <c r="W8" i="1"/>
  <c r="N17" i="1"/>
  <c r="U26" i="1"/>
  <c r="U42" i="1"/>
  <c r="U58" i="1"/>
  <c r="W12" i="1"/>
  <c r="W20" i="1"/>
  <c r="W32" i="1"/>
  <c r="W60" i="1"/>
  <c r="L17" i="1"/>
  <c r="L6" i="1" s="1"/>
  <c r="L62" i="1" s="1"/>
  <c r="U30" i="1"/>
  <c r="U46" i="1"/>
  <c r="W24" i="1"/>
  <c r="W48" i="1"/>
  <c r="U10" i="1"/>
  <c r="U34" i="1"/>
  <c r="U50" i="1"/>
  <c r="W16" i="1"/>
  <c r="W28" i="1"/>
  <c r="W40" i="1"/>
  <c r="W52" i="1"/>
  <c r="X47" i="1"/>
  <c r="W47" i="1"/>
  <c r="U47" i="1"/>
  <c r="X59" i="1"/>
  <c r="W59" i="1"/>
  <c r="U59" i="1"/>
  <c r="O14" i="1"/>
  <c r="U14" i="1" s="1"/>
  <c r="W9" i="1"/>
  <c r="U9" i="1"/>
  <c r="V9" i="1"/>
  <c r="W13" i="1"/>
  <c r="U13" i="1"/>
  <c r="V13" i="1"/>
  <c r="X19" i="1"/>
  <c r="W19" i="1"/>
  <c r="U19" i="1"/>
  <c r="X23" i="1"/>
  <c r="W23" i="1"/>
  <c r="U23" i="1"/>
  <c r="X27" i="1"/>
  <c r="W27" i="1"/>
  <c r="U27" i="1"/>
  <c r="X35" i="1"/>
  <c r="W35" i="1"/>
  <c r="U35" i="1"/>
  <c r="X9" i="1"/>
  <c r="V47" i="1"/>
  <c r="J6" i="1"/>
  <c r="J62" i="1" s="1"/>
  <c r="X43" i="1"/>
  <c r="W43" i="1"/>
  <c r="U43" i="1"/>
  <c r="X55" i="1"/>
  <c r="W55" i="1"/>
  <c r="U55" i="1"/>
  <c r="W14" i="1"/>
  <c r="M17" i="1"/>
  <c r="O18" i="1"/>
  <c r="U18" i="1" s="1"/>
  <c r="R17" i="1"/>
  <c r="R6" i="1" s="1"/>
  <c r="X15" i="1"/>
  <c r="W15" i="1"/>
  <c r="U15" i="1"/>
  <c r="W37" i="1"/>
  <c r="U37" i="1"/>
  <c r="V37" i="1"/>
  <c r="W41" i="1"/>
  <c r="U41" i="1"/>
  <c r="V41" i="1"/>
  <c r="W45" i="1"/>
  <c r="U45" i="1"/>
  <c r="V45" i="1"/>
  <c r="W49" i="1"/>
  <c r="U49" i="1"/>
  <c r="V49" i="1"/>
  <c r="W53" i="1"/>
  <c r="U53" i="1"/>
  <c r="V53" i="1"/>
  <c r="W57" i="1"/>
  <c r="U57" i="1"/>
  <c r="V57" i="1"/>
  <c r="W61" i="1"/>
  <c r="U61" i="1"/>
  <c r="V61" i="1"/>
  <c r="V27" i="1"/>
  <c r="X37" i="1"/>
  <c r="V43" i="1"/>
  <c r="X53" i="1"/>
  <c r="V59" i="1"/>
  <c r="X39" i="1"/>
  <c r="W39" i="1"/>
  <c r="U39" i="1"/>
  <c r="X51" i="1"/>
  <c r="W51" i="1"/>
  <c r="U51" i="1"/>
  <c r="V51" i="1"/>
  <c r="X14" i="1"/>
  <c r="X31" i="1"/>
  <c r="O36" i="1"/>
  <c r="U36" i="1" s="1"/>
  <c r="O7" i="1"/>
  <c r="U7" i="1" s="1"/>
  <c r="X11" i="1"/>
  <c r="W11" i="1"/>
  <c r="U11" i="1"/>
  <c r="W21" i="1"/>
  <c r="U21" i="1"/>
  <c r="V21" i="1"/>
  <c r="W25" i="1"/>
  <c r="U25" i="1"/>
  <c r="V25" i="1"/>
  <c r="W29" i="1"/>
  <c r="U29" i="1"/>
  <c r="V29" i="1"/>
  <c r="W33" i="1"/>
  <c r="U33" i="1"/>
  <c r="V33" i="1"/>
  <c r="V23" i="1"/>
  <c r="X33" i="1"/>
  <c r="V39" i="1"/>
  <c r="X49" i="1"/>
  <c r="V55" i="1"/>
  <c r="X8" i="1"/>
  <c r="V10" i="1"/>
  <c r="X12" i="1"/>
  <c r="X16" i="1"/>
  <c r="X20" i="1"/>
  <c r="V22" i="1"/>
  <c r="X24" i="1"/>
  <c r="V26" i="1"/>
  <c r="X28" i="1"/>
  <c r="V30" i="1"/>
  <c r="X32" i="1"/>
  <c r="V34" i="1"/>
  <c r="X40" i="1"/>
  <c r="V42" i="1"/>
  <c r="X44" i="1"/>
  <c r="V46" i="1"/>
  <c r="X48" i="1"/>
  <c r="V50" i="1"/>
  <c r="X52" i="1"/>
  <c r="V54" i="1"/>
  <c r="X56" i="1"/>
  <c r="V58" i="1"/>
  <c r="X60" i="1"/>
  <c r="U8" i="1"/>
  <c r="U12" i="1"/>
  <c r="U16" i="1"/>
  <c r="U20" i="1"/>
  <c r="U24" i="1"/>
  <c r="U28" i="1"/>
  <c r="U32" i="1"/>
  <c r="U40" i="1"/>
  <c r="U44" i="1"/>
  <c r="U48" i="1"/>
  <c r="U52" i="1"/>
  <c r="U56" i="1"/>
  <c r="U60" i="1"/>
  <c r="W10" i="1"/>
  <c r="W22" i="1"/>
  <c r="W26" i="1"/>
  <c r="W30" i="1"/>
  <c r="W34" i="1"/>
  <c r="W42" i="1"/>
  <c r="W46" i="1"/>
  <c r="W50" i="1"/>
  <c r="W54" i="1"/>
  <c r="W58" i="1"/>
  <c r="S17" i="1"/>
  <c r="K17" i="1"/>
  <c r="K6" i="1" s="1"/>
  <c r="K62" i="1" s="1"/>
  <c r="P17" i="1"/>
  <c r="P6" i="1" s="1"/>
  <c r="P62" i="1" s="1"/>
  <c r="T17" i="1"/>
  <c r="Q17" i="1"/>
  <c r="Q6" i="1" s="1"/>
  <c r="Q62" i="1" s="1"/>
  <c r="N6" i="1"/>
  <c r="N62" i="1" s="1"/>
  <c r="O17" i="1" l="1"/>
  <c r="U17" i="1" s="1"/>
  <c r="W17" i="1"/>
  <c r="V31" i="1"/>
  <c r="W31" i="1"/>
  <c r="V36" i="1"/>
  <c r="V14" i="1"/>
  <c r="V7" i="1"/>
  <c r="M6" i="1"/>
  <c r="M62" i="1" s="1"/>
  <c r="O62" i="1" s="1"/>
  <c r="W7" i="1"/>
  <c r="X7" i="1"/>
  <c r="R62" i="1"/>
  <c r="X36" i="1"/>
  <c r="T6" i="1"/>
  <c r="V18" i="1"/>
  <c r="X18" i="1"/>
  <c r="S6" i="1"/>
  <c r="W18" i="1"/>
  <c r="W36" i="1"/>
  <c r="V17" i="1" l="1"/>
  <c r="X17" i="1"/>
  <c r="U62" i="1"/>
  <c r="O6" i="1"/>
  <c r="U6" i="1" s="1"/>
  <c r="T62" i="1"/>
  <c r="X62" i="1" s="1"/>
  <c r="S62" i="1"/>
  <c r="W62" i="1" s="1"/>
  <c r="V62" i="1"/>
  <c r="W6" i="1" l="1"/>
  <c r="X6" i="1"/>
</calcChain>
</file>

<file path=xl/sharedStrings.xml><?xml version="1.0" encoding="utf-8"?>
<sst xmlns="http://schemas.openxmlformats.org/spreadsheetml/2006/main" count="479" uniqueCount="120">
  <si>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</si>
  <si>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</si>
  <si>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</si>
  <si>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</si>
  <si>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</si>
  <si>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</si>
  <si>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</si>
  <si>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</si>
  <si>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</si>
  <si>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</si>
  <si>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</si>
  <si>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</si>
  <si>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</si>
  <si>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</si>
  <si>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</si>
  <si>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</si>
  <si>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</si>
  <si>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</si>
  <si>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</si>
  <si>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</si>
  <si>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</si>
  <si>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</si>
  <si>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</si>
  <si>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</si>
  <si>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</si>
  <si>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</si>
  <si>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</si>
  <si>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</si>
  <si>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</si>
  <si>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</si>
  <si>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</si>
  <si>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</si>
  <si>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</si>
  <si>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</si>
  <si>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</si>
  <si>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</si>
  <si>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</si>
  <si>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</si>
  <si>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</si>
  <si>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</si>
  <si>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</si>
  <si>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</si>
  <si>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</si>
  <si>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</si>
  <si>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</si>
  <si>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</si>
  <si>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</si>
  <si>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</si>
  <si>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</si>
  <si>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</si>
  <si>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</si>
  <si>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</si>
  <si>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</si>
  <si>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</si>
  <si>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</si>
  <si>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</si>
  <si>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</si>
  <si>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</si>
  <si>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</si>
  <si>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</si>
  <si>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</si>
  <si>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</si>
  <si>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</si>
  <si>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</si>
  <si>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</si>
  <si>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</si>
  <si>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</si>
  <si>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</si>
  <si>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</si>
  <si>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</si>
  <si>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</si>
  <si>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</si>
  <si>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</si>
  <si>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</si>
  <si>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</si>
  <si>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</si>
  <si>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</si>
  <si>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</si>
  <si>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</si>
  <si>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</si>
  <si>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</si>
  <si>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</si>
  <si>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</si>
  <si>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</si>
  <si>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</si>
  <si>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</si>
  <si>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</si>
  <si>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</si>
  <si>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</si>
  <si>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</si>
  <si>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</si>
  <si>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</si>
  <si>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</si>
  <si>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</si>
  <si>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</si>
  <si>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</si>
  <si>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</si>
  <si>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</si>
  <si>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GASTOS DE PERSONAL</t>
  </si>
  <si>
    <t>GASTOS DE FUNCIONAMIENTO</t>
  </si>
  <si>
    <t>GASTOS GENERALES</t>
  </si>
  <si>
    <t>TRANSFERENCIAS CORRIENTES</t>
  </si>
  <si>
    <t>TRANSFERENCIAS</t>
  </si>
  <si>
    <t xml:space="preserve">TRANSFERENCIAS DE CAPITAL </t>
  </si>
  <si>
    <t xml:space="preserve">GASTOS DE INVERSION </t>
  </si>
  <si>
    <t>TOTAL PRESUPUESTO A+C</t>
  </si>
  <si>
    <t>MINISTERIO DE COMERCIO INDUSTRIA Y TURISMO</t>
  </si>
  <si>
    <t>EJECUCIÓN PRESUPUESTAL ACUMULADA CON CORTE AL 31 DE MAYO DE 2018</t>
  </si>
  <si>
    <t>UNIDAD EJECUTORA 3501-01 GESTIÓN GENERAL</t>
  </si>
  <si>
    <t>COMP/ APR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</si>
  <si>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</si>
  <si>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</si>
  <si>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</si>
  <si>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>Nota3: Decreto No. 662 del 17 de abril de 2018 " Por el cual se aplazan unas apropiaciones en el Presupuesto General de la Nación de la vigencia fiscal de 2018"</t>
  </si>
  <si>
    <t>FECHA DE GENERACIÓN : JUNIO 01 DE 2018</t>
  </si>
  <si>
    <t>OBL/   APR</t>
  </si>
  <si>
    <t>PAGO/ APR</t>
  </si>
  <si>
    <t xml:space="preserve">APROPIACIÓN VIGENTE DESPUES DE APLAZAMIENTOS </t>
  </si>
  <si>
    <t>APROPIACIÓN SIN COMPROMETER</t>
  </si>
  <si>
    <t>APLAZAMIENTOS (Decreto 662 del 17 de abril de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</si>
</sst>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9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 readingOrder="1"/>
    </xf>
    <xf numFmtId="165" fontId="9" fillId="2" borderId="1" xfId="0" applyNumberFormat="1" applyFont="1" applyFill="1" applyBorder="1" applyAlignment="1">
      <alignment horizontal="right" vertical="center" wrapText="1"/>
    </xf>
    <xf numFmtId="10" fontId="9" fillId="2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165" fontId="9" fillId="3" borderId="1" xfId="0" applyNumberFormat="1" applyFont="1" applyFill="1" applyBorder="1" applyAlignment="1">
      <alignment horizontal="right" vertical="center" wrapText="1"/>
    </xf>
    <xf numFmtId="10" fontId="9" fillId="3" borderId="1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6" fillId="0" borderId="0" xfId="0" applyFont="1" applyFill="1" applyBorder="1"/>
    <xf numFmtId="0" fontId="9" fillId="0" borderId="0" xfId="0" applyFont="1" applyFill="1" applyBorder="1"/>
    <xf numFmtId="165" fontId="4" fillId="2" borderId="1" xfId="0" applyNumberFormat="1" applyFont="1" applyFill="1" applyBorder="1" applyAlignment="1">
      <alignment horizontal="right" vertical="center" wrapText="1" readingOrder="1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4"/>
  <sheetViews>
    <sheetView showGridLines="0" tabSelected="1" topLeftCell="A65" workbookViewId="0">
      <selection activeCell="L67" sqref="L67"/>
    </sheetView>
  </sheetViews>
  <sheetFormatPr baseColWidth="10" defaultRowHeight="15"/>
  <cols>
    <col min="1" max="1" width="4.42578125" customWidth="1"/>
    <col min="2" max="4" width="5.42578125" customWidth="1"/>
    <col min="5" max="5" width="4" customWidth="1"/>
    <col min="6" max="6" width="7" customWidth="1"/>
    <col min="7" max="8" width="4" customWidth="1"/>
    <col min="9" max="9" width="26.140625" customWidth="1"/>
    <col min="10" max="10" width="17.140625" customWidth="1"/>
    <col min="11" max="11" width="15" customWidth="1"/>
    <col min="12" max="12" width="14.42578125" customWidth="1"/>
    <col min="13" max="13" width="16.140625" customWidth="1"/>
    <col min="14" max="14" width="14.85546875" customWidth="1"/>
    <col min="15" max="15" width="16.28515625" customWidth="1"/>
    <col min="16" max="16" width="17.7109375" customWidth="1"/>
    <col min="17" max="17" width="16" customWidth="1"/>
    <col min="18" max="18" width="16.140625" customWidth="1"/>
    <col min="19" max="19" width="15.7109375" customWidth="1"/>
    <col min="20" max="20" width="16.5703125" customWidth="1"/>
    <col min="21" max="21" width="16" customWidth="1"/>
    <col min="22" max="22" width="7.42578125" customWidth="1"/>
    <col min="23" max="23" width="7.7109375" customWidth="1"/>
    <col min="24" max="24" width="7.42578125" customWidth="1"/>
  </cols>
  <sheetData>
    <row r="1" spans="1:25" ht="16.5">
      <c r="A1" s="31" t="s">
        <v>106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5" ht="16.5">
      <c r="A2" s="31" t="s">
        <v>107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5" ht="16.5">
      <c r="A3" s="31" t="s">
        <v>108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5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/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28" t="s">
        <v>114</v>
      </c>
    </row>
    <row r="5" spans="1:25" ht="46.5" thickTop="1" thickBo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119</v>
      </c>
      <c r="O5" s="7" t="s">
        <v>117</v>
      </c>
      <c r="P5" s="7" t="s">
        <v>14</v>
      </c>
      <c r="Q5" s="7" t="s">
        <v>15</v>
      </c>
      <c r="R5" s="7" t="s">
        <v>16</v>
      </c>
      <c r="S5" s="7" t="s">
        <v>17</v>
      </c>
      <c r="T5" s="7" t="s">
        <v>18</v>
      </c>
      <c r="U5" s="30" t="s">
        <v>118</v>
      </c>
      <c r="V5" s="30" t="s">
        <v>109</v>
      </c>
      <c r="W5" s="30" t="s">
        <v>115</v>
      </c>
      <c r="X5" s="30" t="s">
        <v>116</v>
      </c>
      <c r="Y5" s="2"/>
    </row>
    <row r="6" spans="1:25" ht="30" customHeight="1" thickTop="1" thickBot="1">
      <c r="A6" s="3" t="s">
        <v>19</v>
      </c>
      <c r="B6" s="3"/>
      <c r="C6" s="3"/>
      <c r="D6" s="3"/>
      <c r="E6" s="3"/>
      <c r="F6" s="3"/>
      <c r="G6" s="3"/>
      <c r="H6" s="3"/>
      <c r="I6" s="3" t="s">
        <v>99</v>
      </c>
      <c r="J6" s="20">
        <f>+J7+J14+J17</f>
        <v>349154111598</v>
      </c>
      <c r="K6" s="20">
        <f t="shared" ref="K6:T6" si="0">+K7+K14+K17</f>
        <v>0</v>
      </c>
      <c r="L6" s="20">
        <f t="shared" si="0"/>
        <v>0</v>
      </c>
      <c r="M6" s="20">
        <f t="shared" si="0"/>
        <v>349154111598</v>
      </c>
      <c r="N6" s="20">
        <f t="shared" si="0"/>
        <v>3300000000</v>
      </c>
      <c r="O6" s="20">
        <f>+M6-N6</f>
        <v>345854111598</v>
      </c>
      <c r="P6" s="20">
        <f t="shared" si="0"/>
        <v>291041998946.16998</v>
      </c>
      <c r="Q6" s="20">
        <f t="shared" si="0"/>
        <v>54812112651.830002</v>
      </c>
      <c r="R6" s="20">
        <f t="shared" si="0"/>
        <v>264956208903.78003</v>
      </c>
      <c r="S6" s="20">
        <f t="shared" si="0"/>
        <v>141364770869.38</v>
      </c>
      <c r="T6" s="20">
        <f t="shared" si="0"/>
        <v>120690788974.14001</v>
      </c>
      <c r="U6" s="8">
        <f>+O6-R6</f>
        <v>80897902694.219971</v>
      </c>
      <c r="V6" s="9">
        <f>+R6/O6</f>
        <v>0.76609240722790417</v>
      </c>
      <c r="W6" s="9">
        <f>+S6/O6</f>
        <v>0.40874104464513034</v>
      </c>
      <c r="X6" s="9">
        <f>+T6/O6</f>
        <v>0.34896444751370692</v>
      </c>
      <c r="Y6" s="2"/>
    </row>
    <row r="7" spans="1:25" ht="30" customHeight="1" thickTop="1" thickBot="1">
      <c r="A7" s="7" t="s">
        <v>19</v>
      </c>
      <c r="B7" s="7">
        <v>1</v>
      </c>
      <c r="C7" s="7"/>
      <c r="D7" s="7"/>
      <c r="E7" s="7"/>
      <c r="F7" s="7"/>
      <c r="G7" s="7"/>
      <c r="H7" s="7"/>
      <c r="I7" s="10" t="s">
        <v>98</v>
      </c>
      <c r="J7" s="11">
        <f>SUM(J8:J13)</f>
        <v>43192000000</v>
      </c>
      <c r="K7" s="11">
        <f t="shared" ref="K7:T7" si="1">SUM(K8:K13)</f>
        <v>0</v>
      </c>
      <c r="L7" s="11">
        <f t="shared" si="1"/>
        <v>0</v>
      </c>
      <c r="M7" s="11">
        <f t="shared" si="1"/>
        <v>43192000000</v>
      </c>
      <c r="N7" s="11">
        <f t="shared" si="1"/>
        <v>0</v>
      </c>
      <c r="O7" s="12">
        <f t="shared" ref="O7:O62" si="2">+M7-N7</f>
        <v>43192000000</v>
      </c>
      <c r="P7" s="11">
        <f t="shared" si="1"/>
        <v>42643973699.339996</v>
      </c>
      <c r="Q7" s="11">
        <f t="shared" si="1"/>
        <v>548026300.66000009</v>
      </c>
      <c r="R7" s="11">
        <f>SUM(R8:R13)</f>
        <v>20564343868.300003</v>
      </c>
      <c r="S7" s="11">
        <f t="shared" si="1"/>
        <v>15649755109.790001</v>
      </c>
      <c r="T7" s="11">
        <f t="shared" si="1"/>
        <v>15603514752.790001</v>
      </c>
      <c r="U7" s="18">
        <f t="shared" ref="U7:U62" si="3">+O7-R7</f>
        <v>22627656131.699997</v>
      </c>
      <c r="V7" s="19">
        <f t="shared" ref="V7:V62" si="4">+R7/O7</f>
        <v>0.47611464781209489</v>
      </c>
      <c r="W7" s="19">
        <f t="shared" ref="W7:W62" si="5">+S7/O7</f>
        <v>0.36232994790215783</v>
      </c>
      <c r="X7" s="19">
        <f t="shared" ref="X7:X62" si="6">+T7/O7</f>
        <v>0.36125937101291911</v>
      </c>
      <c r="Y7" s="2"/>
    </row>
    <row r="8" spans="1:25" ht="30" customHeight="1" thickTop="1" thickBot="1">
      <c r="A8" s="3" t="s">
        <v>19</v>
      </c>
      <c r="B8" s="3" t="s">
        <v>20</v>
      </c>
      <c r="C8" s="3" t="s">
        <v>21</v>
      </c>
      <c r="D8" s="3" t="s">
        <v>20</v>
      </c>
      <c r="E8" s="3" t="s">
        <v>20</v>
      </c>
      <c r="F8" s="3" t="s">
        <v>22</v>
      </c>
      <c r="G8" s="3" t="s">
        <v>23</v>
      </c>
      <c r="H8" s="3" t="s">
        <v>24</v>
      </c>
      <c r="I8" s="4" t="s">
        <v>25</v>
      </c>
      <c r="J8" s="15">
        <v>13249000000</v>
      </c>
      <c r="K8" s="15">
        <v>0</v>
      </c>
      <c r="L8" s="15">
        <v>0</v>
      </c>
      <c r="M8" s="15">
        <v>13249000000</v>
      </c>
      <c r="N8" s="15">
        <v>0</v>
      </c>
      <c r="O8" s="20">
        <f t="shared" si="2"/>
        <v>13249000000</v>
      </c>
      <c r="P8" s="15">
        <v>13239000000</v>
      </c>
      <c r="Q8" s="15">
        <v>10000000</v>
      </c>
      <c r="R8" s="15">
        <v>5707430524.3500004</v>
      </c>
      <c r="S8" s="15">
        <v>5707430524.3500004</v>
      </c>
      <c r="T8" s="15">
        <v>5707430524.3500004</v>
      </c>
      <c r="U8" s="8">
        <f t="shared" si="3"/>
        <v>7541569475.6499996</v>
      </c>
      <c r="V8" s="9">
        <f t="shared" si="4"/>
        <v>0.43078198538380258</v>
      </c>
      <c r="W8" s="9">
        <f t="shared" si="5"/>
        <v>0.43078198538380258</v>
      </c>
      <c r="X8" s="9">
        <f t="shared" si="6"/>
        <v>0.43078198538380258</v>
      </c>
      <c r="Y8" s="2"/>
    </row>
    <row r="9" spans="1:25" ht="30" customHeight="1" thickTop="1" thickBot="1">
      <c r="A9" s="3" t="s">
        <v>19</v>
      </c>
      <c r="B9" s="3" t="s">
        <v>20</v>
      </c>
      <c r="C9" s="3" t="s">
        <v>21</v>
      </c>
      <c r="D9" s="3" t="s">
        <v>20</v>
      </c>
      <c r="E9" s="3" t="s">
        <v>26</v>
      </c>
      <c r="F9" s="3" t="s">
        <v>22</v>
      </c>
      <c r="G9" s="3" t="s">
        <v>23</v>
      </c>
      <c r="H9" s="3" t="s">
        <v>24</v>
      </c>
      <c r="I9" s="4" t="s">
        <v>27</v>
      </c>
      <c r="J9" s="15">
        <v>2603000000</v>
      </c>
      <c r="K9" s="15">
        <v>0</v>
      </c>
      <c r="L9" s="15">
        <v>0</v>
      </c>
      <c r="M9" s="15">
        <v>2603000000</v>
      </c>
      <c r="N9" s="15">
        <v>0</v>
      </c>
      <c r="O9" s="20">
        <f t="shared" si="2"/>
        <v>2603000000</v>
      </c>
      <c r="P9" s="15">
        <v>2593000000</v>
      </c>
      <c r="Q9" s="15">
        <v>10000000</v>
      </c>
      <c r="R9" s="15">
        <v>1054443882.9400001</v>
      </c>
      <c r="S9" s="15">
        <v>1054443882.9400001</v>
      </c>
      <c r="T9" s="15">
        <v>1054443882.9400001</v>
      </c>
      <c r="U9" s="8">
        <f t="shared" si="3"/>
        <v>1548556117.0599999</v>
      </c>
      <c r="V9" s="9">
        <f t="shared" si="4"/>
        <v>0.40508793044179797</v>
      </c>
      <c r="W9" s="9">
        <f t="shared" si="5"/>
        <v>0.40508793044179797</v>
      </c>
      <c r="X9" s="9">
        <f t="shared" si="6"/>
        <v>0.40508793044179797</v>
      </c>
      <c r="Y9" s="2"/>
    </row>
    <row r="10" spans="1:25" ht="30" customHeight="1" thickTop="1" thickBot="1">
      <c r="A10" s="3" t="s">
        <v>19</v>
      </c>
      <c r="B10" s="3" t="s">
        <v>20</v>
      </c>
      <c r="C10" s="3" t="s">
        <v>21</v>
      </c>
      <c r="D10" s="3" t="s">
        <v>20</v>
      </c>
      <c r="E10" s="3" t="s">
        <v>28</v>
      </c>
      <c r="F10" s="3" t="s">
        <v>22</v>
      </c>
      <c r="G10" s="3" t="s">
        <v>23</v>
      </c>
      <c r="H10" s="3" t="s">
        <v>24</v>
      </c>
      <c r="I10" s="4" t="s">
        <v>29</v>
      </c>
      <c r="J10" s="15">
        <v>11259000000</v>
      </c>
      <c r="K10" s="15">
        <v>0</v>
      </c>
      <c r="L10" s="15">
        <v>0</v>
      </c>
      <c r="M10" s="15">
        <v>11259000000</v>
      </c>
      <c r="N10" s="15">
        <v>0</v>
      </c>
      <c r="O10" s="20">
        <f t="shared" si="2"/>
        <v>11259000000</v>
      </c>
      <c r="P10" s="15">
        <v>11249000000</v>
      </c>
      <c r="Q10" s="15">
        <v>10000000</v>
      </c>
      <c r="R10" s="15">
        <v>3043733731.5799999</v>
      </c>
      <c r="S10" s="15">
        <v>3043733731.5799999</v>
      </c>
      <c r="T10" s="15">
        <v>3043733731.5799999</v>
      </c>
      <c r="U10" s="8">
        <f t="shared" si="3"/>
        <v>8215266268.4200001</v>
      </c>
      <c r="V10" s="9">
        <f t="shared" si="4"/>
        <v>0.27033783920241583</v>
      </c>
      <c r="W10" s="9">
        <f t="shared" si="5"/>
        <v>0.27033783920241583</v>
      </c>
      <c r="X10" s="9">
        <f t="shared" si="6"/>
        <v>0.27033783920241583</v>
      </c>
      <c r="Y10" s="2"/>
    </row>
    <row r="11" spans="1:25" ht="30" customHeight="1" thickTop="1" thickBot="1">
      <c r="A11" s="3" t="s">
        <v>19</v>
      </c>
      <c r="B11" s="3" t="s">
        <v>20</v>
      </c>
      <c r="C11" s="3" t="s">
        <v>21</v>
      </c>
      <c r="D11" s="3" t="s">
        <v>20</v>
      </c>
      <c r="E11" s="3" t="s">
        <v>30</v>
      </c>
      <c r="F11" s="3" t="s">
        <v>22</v>
      </c>
      <c r="G11" s="3" t="s">
        <v>23</v>
      </c>
      <c r="H11" s="3" t="s">
        <v>24</v>
      </c>
      <c r="I11" s="4" t="s">
        <v>31</v>
      </c>
      <c r="J11" s="15">
        <v>568000000</v>
      </c>
      <c r="K11" s="15">
        <v>0</v>
      </c>
      <c r="L11" s="15">
        <v>0</v>
      </c>
      <c r="M11" s="15">
        <v>568000000</v>
      </c>
      <c r="N11" s="15">
        <v>0</v>
      </c>
      <c r="O11" s="20">
        <f t="shared" si="2"/>
        <v>568000000</v>
      </c>
      <c r="P11" s="15">
        <v>500000000</v>
      </c>
      <c r="Q11" s="15">
        <v>68000000</v>
      </c>
      <c r="R11" s="15">
        <v>166291193.09</v>
      </c>
      <c r="S11" s="15">
        <v>166291193.09</v>
      </c>
      <c r="T11" s="15">
        <v>166291193.09</v>
      </c>
      <c r="U11" s="8">
        <f t="shared" si="3"/>
        <v>401708806.90999997</v>
      </c>
      <c r="V11" s="9">
        <f t="shared" si="4"/>
        <v>0.29276618501760565</v>
      </c>
      <c r="W11" s="9">
        <f t="shared" si="5"/>
        <v>0.29276618501760565</v>
      </c>
      <c r="X11" s="9">
        <f t="shared" si="6"/>
        <v>0.29276618501760565</v>
      </c>
      <c r="Y11" s="2"/>
    </row>
    <row r="12" spans="1:25" ht="30" customHeight="1" thickTop="1" thickBot="1">
      <c r="A12" s="3" t="s">
        <v>19</v>
      </c>
      <c r="B12" s="3" t="s">
        <v>20</v>
      </c>
      <c r="C12" s="3" t="s">
        <v>21</v>
      </c>
      <c r="D12" s="3" t="s">
        <v>32</v>
      </c>
      <c r="E12" s="3"/>
      <c r="F12" s="3" t="s">
        <v>22</v>
      </c>
      <c r="G12" s="3" t="s">
        <v>23</v>
      </c>
      <c r="H12" s="3" t="s">
        <v>24</v>
      </c>
      <c r="I12" s="4" t="s">
        <v>33</v>
      </c>
      <c r="J12" s="15">
        <v>8493000000</v>
      </c>
      <c r="K12" s="15">
        <v>0</v>
      </c>
      <c r="L12" s="15">
        <v>0</v>
      </c>
      <c r="M12" s="15">
        <v>8493000000</v>
      </c>
      <c r="N12" s="15">
        <v>0</v>
      </c>
      <c r="O12" s="20">
        <f t="shared" si="2"/>
        <v>8493000000</v>
      </c>
      <c r="P12" s="15">
        <v>8083424895.3400002</v>
      </c>
      <c r="Q12" s="15">
        <v>409575104.66000003</v>
      </c>
      <c r="R12" s="15">
        <v>7570738854.3400002</v>
      </c>
      <c r="S12" s="15">
        <v>2742263545.8299999</v>
      </c>
      <c r="T12" s="15">
        <v>2696023188.8299999</v>
      </c>
      <c r="U12" s="8">
        <f t="shared" si="3"/>
        <v>922261145.65999985</v>
      </c>
      <c r="V12" s="9">
        <f t="shared" si="4"/>
        <v>0.89140926107853524</v>
      </c>
      <c r="W12" s="9">
        <f t="shared" si="5"/>
        <v>0.32288514610031788</v>
      </c>
      <c r="X12" s="9">
        <f t="shared" si="6"/>
        <v>0.31744062037324855</v>
      </c>
      <c r="Y12" s="2"/>
    </row>
    <row r="13" spans="1:25" ht="39" customHeight="1" thickTop="1" thickBot="1">
      <c r="A13" s="3" t="s">
        <v>19</v>
      </c>
      <c r="B13" s="3" t="s">
        <v>20</v>
      </c>
      <c r="C13" s="3" t="s">
        <v>21</v>
      </c>
      <c r="D13" s="3" t="s">
        <v>28</v>
      </c>
      <c r="E13" s="3"/>
      <c r="F13" s="3" t="s">
        <v>22</v>
      </c>
      <c r="G13" s="3" t="s">
        <v>23</v>
      </c>
      <c r="H13" s="3" t="s">
        <v>24</v>
      </c>
      <c r="I13" s="4" t="s">
        <v>34</v>
      </c>
      <c r="J13" s="15">
        <v>7020000000</v>
      </c>
      <c r="K13" s="15">
        <v>0</v>
      </c>
      <c r="L13" s="15">
        <v>0</v>
      </c>
      <c r="M13" s="15">
        <v>7020000000</v>
      </c>
      <c r="N13" s="15">
        <v>0</v>
      </c>
      <c r="O13" s="20">
        <f t="shared" si="2"/>
        <v>7020000000</v>
      </c>
      <c r="P13" s="15">
        <v>6979548804</v>
      </c>
      <c r="Q13" s="15">
        <v>40451196</v>
      </c>
      <c r="R13" s="15">
        <v>3021705682</v>
      </c>
      <c r="S13" s="15">
        <v>2935592232</v>
      </c>
      <c r="T13" s="15">
        <v>2935592232</v>
      </c>
      <c r="U13" s="8">
        <f t="shared" si="3"/>
        <v>3998294318</v>
      </c>
      <c r="V13" s="9">
        <f t="shared" si="4"/>
        <v>0.43044240484330487</v>
      </c>
      <c r="W13" s="9">
        <f t="shared" si="5"/>
        <v>0.41817553162393162</v>
      </c>
      <c r="X13" s="9">
        <f t="shared" si="6"/>
        <v>0.41817553162393162</v>
      </c>
      <c r="Y13" s="2"/>
    </row>
    <row r="14" spans="1:25" ht="30" customHeight="1" thickTop="1" thickBot="1">
      <c r="A14" s="7" t="s">
        <v>19</v>
      </c>
      <c r="B14" s="7">
        <v>2</v>
      </c>
      <c r="C14" s="7"/>
      <c r="D14" s="7"/>
      <c r="E14" s="7"/>
      <c r="F14" s="7"/>
      <c r="G14" s="7"/>
      <c r="H14" s="7"/>
      <c r="I14" s="10" t="s">
        <v>100</v>
      </c>
      <c r="J14" s="11">
        <f>+J15+J16</f>
        <v>28739350000</v>
      </c>
      <c r="K14" s="11">
        <f t="shared" ref="K14:T14" si="7">+K15+K16</f>
        <v>0</v>
      </c>
      <c r="L14" s="11">
        <f t="shared" si="7"/>
        <v>0</v>
      </c>
      <c r="M14" s="11">
        <f t="shared" si="7"/>
        <v>28739350000</v>
      </c>
      <c r="N14" s="11">
        <f t="shared" si="7"/>
        <v>0</v>
      </c>
      <c r="O14" s="12">
        <f t="shared" si="2"/>
        <v>28739350000</v>
      </c>
      <c r="P14" s="11">
        <f t="shared" si="7"/>
        <v>27745802155.720001</v>
      </c>
      <c r="Q14" s="11">
        <f t="shared" si="7"/>
        <v>993547844.27999997</v>
      </c>
      <c r="R14" s="11">
        <f t="shared" si="7"/>
        <v>24686815871.720001</v>
      </c>
      <c r="S14" s="11">
        <f t="shared" si="7"/>
        <v>20255650083.489998</v>
      </c>
      <c r="T14" s="11">
        <f t="shared" si="7"/>
        <v>20214708545.25</v>
      </c>
      <c r="U14" s="18">
        <f t="shared" si="3"/>
        <v>4052534128.2799988</v>
      </c>
      <c r="V14" s="19">
        <f t="shared" si="4"/>
        <v>0.85899005620238456</v>
      </c>
      <c r="W14" s="19">
        <f t="shared" si="5"/>
        <v>0.70480543517824856</v>
      </c>
      <c r="X14" s="19">
        <f t="shared" si="6"/>
        <v>0.70338085395981464</v>
      </c>
      <c r="Y14" s="2"/>
    </row>
    <row r="15" spans="1:25" ht="30" customHeight="1" thickTop="1" thickBot="1">
      <c r="A15" s="3" t="s">
        <v>19</v>
      </c>
      <c r="B15" s="3" t="s">
        <v>32</v>
      </c>
      <c r="C15" s="3" t="s">
        <v>21</v>
      </c>
      <c r="D15" s="3" t="s">
        <v>35</v>
      </c>
      <c r="E15" s="3"/>
      <c r="F15" s="3" t="s">
        <v>22</v>
      </c>
      <c r="G15" s="3" t="s">
        <v>23</v>
      </c>
      <c r="H15" s="3" t="s">
        <v>24</v>
      </c>
      <c r="I15" s="4" t="s">
        <v>36</v>
      </c>
      <c r="J15" s="15">
        <v>17004000000</v>
      </c>
      <c r="K15" s="15">
        <v>0</v>
      </c>
      <c r="L15" s="15">
        <v>0</v>
      </c>
      <c r="M15" s="15">
        <v>17004000000</v>
      </c>
      <c r="N15" s="15">
        <v>0</v>
      </c>
      <c r="O15" s="20">
        <f t="shared" si="2"/>
        <v>17004000000</v>
      </c>
      <c r="P15" s="15">
        <v>16698193899</v>
      </c>
      <c r="Q15" s="15">
        <v>305806101</v>
      </c>
      <c r="R15" s="15">
        <v>16698193899</v>
      </c>
      <c r="S15" s="15">
        <v>16244710349</v>
      </c>
      <c r="T15" s="15">
        <v>16244710349</v>
      </c>
      <c r="U15" s="8">
        <f t="shared" si="3"/>
        <v>305806101</v>
      </c>
      <c r="V15" s="9">
        <f t="shared" si="4"/>
        <v>0.98201563743824982</v>
      </c>
      <c r="W15" s="9">
        <f t="shared" si="5"/>
        <v>0.95534640960950368</v>
      </c>
      <c r="X15" s="9">
        <f t="shared" si="6"/>
        <v>0.95534640960950368</v>
      </c>
      <c r="Y15" s="2"/>
    </row>
    <row r="16" spans="1:25" ht="30" customHeight="1" thickTop="1" thickBot="1">
      <c r="A16" s="3" t="s">
        <v>19</v>
      </c>
      <c r="B16" s="3" t="s">
        <v>32</v>
      </c>
      <c r="C16" s="3" t="s">
        <v>21</v>
      </c>
      <c r="D16" s="3" t="s">
        <v>26</v>
      </c>
      <c r="E16" s="3"/>
      <c r="F16" s="3" t="s">
        <v>22</v>
      </c>
      <c r="G16" s="3" t="s">
        <v>23</v>
      </c>
      <c r="H16" s="3" t="s">
        <v>24</v>
      </c>
      <c r="I16" s="4" t="s">
        <v>37</v>
      </c>
      <c r="J16" s="15">
        <v>11735350000</v>
      </c>
      <c r="K16" s="15">
        <v>0</v>
      </c>
      <c r="L16" s="15">
        <v>0</v>
      </c>
      <c r="M16" s="15">
        <v>11735350000</v>
      </c>
      <c r="N16" s="15">
        <v>0</v>
      </c>
      <c r="O16" s="20">
        <f t="shared" si="2"/>
        <v>11735350000</v>
      </c>
      <c r="P16" s="15">
        <v>11047608256.719999</v>
      </c>
      <c r="Q16" s="15">
        <v>687741743.27999997</v>
      </c>
      <c r="R16" s="15">
        <v>7988621972.7200003</v>
      </c>
      <c r="S16" s="15">
        <v>4010939734.4899998</v>
      </c>
      <c r="T16" s="15">
        <v>3969998196.25</v>
      </c>
      <c r="U16" s="8">
        <f t="shared" si="3"/>
        <v>3746728027.2799997</v>
      </c>
      <c r="V16" s="9">
        <f t="shared" si="4"/>
        <v>0.68073146286391117</v>
      </c>
      <c r="W16" s="9">
        <f t="shared" si="5"/>
        <v>0.34178271074062555</v>
      </c>
      <c r="X16" s="9">
        <f t="shared" si="6"/>
        <v>0.33829397472167427</v>
      </c>
      <c r="Y16" s="2"/>
    </row>
    <row r="17" spans="1:25" ht="30" customHeight="1" thickTop="1" thickBot="1">
      <c r="A17" s="7" t="s">
        <v>19</v>
      </c>
      <c r="B17" s="7"/>
      <c r="C17" s="7"/>
      <c r="D17" s="7"/>
      <c r="E17" s="7"/>
      <c r="F17" s="7"/>
      <c r="G17" s="7"/>
      <c r="H17" s="7"/>
      <c r="I17" s="10" t="s">
        <v>102</v>
      </c>
      <c r="J17" s="11">
        <f>+J18+J31</f>
        <v>277222761598</v>
      </c>
      <c r="K17" s="11">
        <f t="shared" ref="K17:T17" si="8">+K18+K31</f>
        <v>0</v>
      </c>
      <c r="L17" s="11">
        <f t="shared" si="8"/>
        <v>0</v>
      </c>
      <c r="M17" s="11">
        <f t="shared" si="8"/>
        <v>277222761598</v>
      </c>
      <c r="N17" s="11">
        <f t="shared" si="8"/>
        <v>3300000000</v>
      </c>
      <c r="O17" s="12">
        <f t="shared" si="2"/>
        <v>273922761598</v>
      </c>
      <c r="P17" s="11">
        <f t="shared" si="8"/>
        <v>220652223091.10999</v>
      </c>
      <c r="Q17" s="11">
        <f t="shared" si="8"/>
        <v>53270538506.889999</v>
      </c>
      <c r="R17" s="11">
        <f t="shared" si="8"/>
        <v>219705049163.76001</v>
      </c>
      <c r="S17" s="11">
        <f t="shared" si="8"/>
        <v>105459365676.10001</v>
      </c>
      <c r="T17" s="11">
        <f t="shared" si="8"/>
        <v>84872565676.100006</v>
      </c>
      <c r="U17" s="18">
        <f t="shared" si="3"/>
        <v>54217712434.23999</v>
      </c>
      <c r="V17" s="19">
        <f t="shared" si="4"/>
        <v>0.80206934203661351</v>
      </c>
      <c r="W17" s="19">
        <f t="shared" si="5"/>
        <v>0.38499672338609336</v>
      </c>
      <c r="X17" s="19">
        <f t="shared" si="6"/>
        <v>0.30984123108636069</v>
      </c>
      <c r="Y17" s="2"/>
    </row>
    <row r="18" spans="1:25" ht="30" customHeight="1" thickTop="1" thickBot="1">
      <c r="A18" s="21" t="s">
        <v>19</v>
      </c>
      <c r="B18" s="21">
        <v>3</v>
      </c>
      <c r="C18" s="21"/>
      <c r="D18" s="21"/>
      <c r="E18" s="21"/>
      <c r="F18" s="21"/>
      <c r="G18" s="21"/>
      <c r="H18" s="21"/>
      <c r="I18" s="22" t="s">
        <v>101</v>
      </c>
      <c r="J18" s="23">
        <f>SUM(J19:J30)</f>
        <v>85305053502</v>
      </c>
      <c r="K18" s="23">
        <f t="shared" ref="K18:T18" si="9">SUM(K19:K30)</f>
        <v>0</v>
      </c>
      <c r="L18" s="23">
        <f t="shared" si="9"/>
        <v>0</v>
      </c>
      <c r="M18" s="23">
        <f t="shared" si="9"/>
        <v>85305053502</v>
      </c>
      <c r="N18" s="23">
        <f t="shared" si="9"/>
        <v>3300000000</v>
      </c>
      <c r="O18" s="17">
        <f t="shared" si="2"/>
        <v>82005053502</v>
      </c>
      <c r="P18" s="23">
        <f t="shared" si="9"/>
        <v>28734514995.109997</v>
      </c>
      <c r="Q18" s="23">
        <f t="shared" si="9"/>
        <v>53270538506.889999</v>
      </c>
      <c r="R18" s="23">
        <f t="shared" si="9"/>
        <v>27787341067.760002</v>
      </c>
      <c r="S18" s="23">
        <f t="shared" si="9"/>
        <v>27757980273.18</v>
      </c>
      <c r="T18" s="23">
        <f t="shared" si="9"/>
        <v>27757980273.18</v>
      </c>
      <c r="U18" s="24">
        <f t="shared" si="3"/>
        <v>54217712434.239998</v>
      </c>
      <c r="V18" s="25">
        <f t="shared" si="4"/>
        <v>0.33884913040246117</v>
      </c>
      <c r="W18" s="25">
        <f t="shared" si="5"/>
        <v>0.33849109399706712</v>
      </c>
      <c r="X18" s="25">
        <f t="shared" si="6"/>
        <v>0.33849109399706712</v>
      </c>
      <c r="Y18" s="2"/>
    </row>
    <row r="19" spans="1:25" ht="42" customHeight="1" thickTop="1" thickBot="1">
      <c r="A19" s="3" t="s">
        <v>19</v>
      </c>
      <c r="B19" s="3" t="s">
        <v>35</v>
      </c>
      <c r="C19" s="3" t="s">
        <v>32</v>
      </c>
      <c r="D19" s="3" t="s">
        <v>20</v>
      </c>
      <c r="E19" s="3" t="s">
        <v>20</v>
      </c>
      <c r="F19" s="3" t="s">
        <v>22</v>
      </c>
      <c r="G19" s="3" t="s">
        <v>38</v>
      </c>
      <c r="H19" s="3" t="s">
        <v>39</v>
      </c>
      <c r="I19" s="4" t="s">
        <v>40</v>
      </c>
      <c r="J19" s="15">
        <v>855000000</v>
      </c>
      <c r="K19" s="15">
        <v>0</v>
      </c>
      <c r="L19" s="15">
        <v>0</v>
      </c>
      <c r="M19" s="15">
        <v>855000000</v>
      </c>
      <c r="N19" s="15">
        <v>0</v>
      </c>
      <c r="O19" s="20">
        <f t="shared" si="2"/>
        <v>855000000</v>
      </c>
      <c r="P19" s="15">
        <v>0</v>
      </c>
      <c r="Q19" s="15">
        <v>855000000</v>
      </c>
      <c r="R19" s="15">
        <v>0</v>
      </c>
      <c r="S19" s="15">
        <v>0</v>
      </c>
      <c r="T19" s="15">
        <v>0</v>
      </c>
      <c r="U19" s="8">
        <f t="shared" si="3"/>
        <v>855000000</v>
      </c>
      <c r="V19" s="9">
        <f t="shared" si="4"/>
        <v>0</v>
      </c>
      <c r="W19" s="9">
        <f t="shared" si="5"/>
        <v>0</v>
      </c>
      <c r="X19" s="9">
        <f t="shared" si="6"/>
        <v>0</v>
      </c>
      <c r="Y19" s="2"/>
    </row>
    <row r="20" spans="1:25" ht="58.5" customHeight="1" thickTop="1" thickBot="1">
      <c r="A20" s="3" t="s">
        <v>19</v>
      </c>
      <c r="B20" s="3" t="s">
        <v>35</v>
      </c>
      <c r="C20" s="3" t="s">
        <v>26</v>
      </c>
      <c r="D20" s="3" t="s">
        <v>20</v>
      </c>
      <c r="E20" s="3" t="s">
        <v>41</v>
      </c>
      <c r="F20" s="3" t="s">
        <v>22</v>
      </c>
      <c r="G20" s="3" t="s">
        <v>23</v>
      </c>
      <c r="H20" s="3" t="s">
        <v>24</v>
      </c>
      <c r="I20" s="4" t="s">
        <v>42</v>
      </c>
      <c r="J20" s="15">
        <v>30435723</v>
      </c>
      <c r="K20" s="15">
        <v>0</v>
      </c>
      <c r="L20" s="15">
        <v>0</v>
      </c>
      <c r="M20" s="15">
        <v>30435723</v>
      </c>
      <c r="N20" s="15">
        <v>0</v>
      </c>
      <c r="O20" s="20">
        <f t="shared" si="2"/>
        <v>30435723</v>
      </c>
      <c r="P20" s="15">
        <v>0</v>
      </c>
      <c r="Q20" s="15">
        <v>30435723</v>
      </c>
      <c r="R20" s="15">
        <v>0</v>
      </c>
      <c r="S20" s="15">
        <v>0</v>
      </c>
      <c r="T20" s="15">
        <v>0</v>
      </c>
      <c r="U20" s="8">
        <f t="shared" si="3"/>
        <v>30435723</v>
      </c>
      <c r="V20" s="9">
        <f t="shared" si="4"/>
        <v>0</v>
      </c>
      <c r="W20" s="9">
        <f t="shared" si="5"/>
        <v>0</v>
      </c>
      <c r="X20" s="9">
        <f t="shared" si="6"/>
        <v>0</v>
      </c>
      <c r="Y20" s="2"/>
    </row>
    <row r="21" spans="1:25" ht="36.75" customHeight="1" thickTop="1" thickBot="1">
      <c r="A21" s="3" t="s">
        <v>19</v>
      </c>
      <c r="B21" s="3" t="s">
        <v>35</v>
      </c>
      <c r="C21" s="3" t="s">
        <v>26</v>
      </c>
      <c r="D21" s="3" t="s">
        <v>20</v>
      </c>
      <c r="E21" s="3" t="s">
        <v>43</v>
      </c>
      <c r="F21" s="3" t="s">
        <v>22</v>
      </c>
      <c r="G21" s="3" t="s">
        <v>23</v>
      </c>
      <c r="H21" s="3" t="s">
        <v>24</v>
      </c>
      <c r="I21" s="4" t="s">
        <v>44</v>
      </c>
      <c r="J21" s="15">
        <v>1317735051</v>
      </c>
      <c r="K21" s="15">
        <v>0</v>
      </c>
      <c r="L21" s="15">
        <v>0</v>
      </c>
      <c r="M21" s="15">
        <v>1317735051</v>
      </c>
      <c r="N21" s="15">
        <v>0</v>
      </c>
      <c r="O21" s="20">
        <f t="shared" si="2"/>
        <v>1317735051</v>
      </c>
      <c r="P21" s="15">
        <v>1317735051</v>
      </c>
      <c r="Q21" s="15">
        <v>0</v>
      </c>
      <c r="R21" s="15">
        <v>1317735051</v>
      </c>
      <c r="S21" s="15">
        <v>1317735051</v>
      </c>
      <c r="T21" s="15">
        <v>1317735051</v>
      </c>
      <c r="U21" s="8">
        <f t="shared" si="3"/>
        <v>0</v>
      </c>
      <c r="V21" s="9">
        <f t="shared" si="4"/>
        <v>1</v>
      </c>
      <c r="W21" s="9">
        <f t="shared" si="5"/>
        <v>1</v>
      </c>
      <c r="X21" s="9">
        <f t="shared" si="6"/>
        <v>1</v>
      </c>
      <c r="Y21" s="2"/>
    </row>
    <row r="22" spans="1:25" ht="43.5" customHeight="1" thickTop="1" thickBot="1">
      <c r="A22" s="3" t="s">
        <v>19</v>
      </c>
      <c r="B22" s="3" t="s">
        <v>35</v>
      </c>
      <c r="C22" s="3" t="s">
        <v>26</v>
      </c>
      <c r="D22" s="3" t="s">
        <v>20</v>
      </c>
      <c r="E22" s="3" t="s">
        <v>45</v>
      </c>
      <c r="F22" s="3" t="s">
        <v>22</v>
      </c>
      <c r="G22" s="3" t="s">
        <v>23</v>
      </c>
      <c r="H22" s="3" t="s">
        <v>24</v>
      </c>
      <c r="I22" s="4" t="s">
        <v>46</v>
      </c>
      <c r="J22" s="15">
        <v>153199141</v>
      </c>
      <c r="K22" s="15">
        <v>0</v>
      </c>
      <c r="L22" s="15">
        <v>0</v>
      </c>
      <c r="M22" s="15">
        <v>153199141</v>
      </c>
      <c r="N22" s="15">
        <v>0</v>
      </c>
      <c r="O22" s="20">
        <f t="shared" si="2"/>
        <v>153199141</v>
      </c>
      <c r="P22" s="15">
        <v>153199141</v>
      </c>
      <c r="Q22" s="15">
        <v>0</v>
      </c>
      <c r="R22" s="15">
        <v>153199141</v>
      </c>
      <c r="S22" s="15">
        <v>153199141</v>
      </c>
      <c r="T22" s="15">
        <v>153199141</v>
      </c>
      <c r="U22" s="8">
        <f t="shared" si="3"/>
        <v>0</v>
      </c>
      <c r="V22" s="9">
        <f t="shared" si="4"/>
        <v>1</v>
      </c>
      <c r="W22" s="9">
        <f t="shared" si="5"/>
        <v>1</v>
      </c>
      <c r="X22" s="9">
        <f t="shared" si="6"/>
        <v>1</v>
      </c>
      <c r="Y22" s="2"/>
    </row>
    <row r="23" spans="1:25" ht="40.5" customHeight="1" thickTop="1" thickBot="1">
      <c r="A23" s="3" t="s">
        <v>19</v>
      </c>
      <c r="B23" s="3" t="s">
        <v>35</v>
      </c>
      <c r="C23" s="3" t="s">
        <v>26</v>
      </c>
      <c r="D23" s="3" t="s">
        <v>20</v>
      </c>
      <c r="E23" s="3" t="s">
        <v>47</v>
      </c>
      <c r="F23" s="3" t="s">
        <v>22</v>
      </c>
      <c r="G23" s="3" t="s">
        <v>23</v>
      </c>
      <c r="H23" s="3" t="s">
        <v>24</v>
      </c>
      <c r="I23" s="4" t="s">
        <v>48</v>
      </c>
      <c r="J23" s="15">
        <v>4032646632</v>
      </c>
      <c r="K23" s="15">
        <v>0</v>
      </c>
      <c r="L23" s="15">
        <v>0</v>
      </c>
      <c r="M23" s="15">
        <v>4032646632</v>
      </c>
      <c r="N23" s="15">
        <v>2400000000</v>
      </c>
      <c r="O23" s="20">
        <f t="shared" si="2"/>
        <v>1632646632</v>
      </c>
      <c r="P23" s="15">
        <v>1554500000</v>
      </c>
      <c r="Q23" s="15">
        <v>78146632</v>
      </c>
      <c r="R23" s="15">
        <v>1554500000</v>
      </c>
      <c r="S23" s="15">
        <v>1554500000</v>
      </c>
      <c r="T23" s="15">
        <v>1554500000</v>
      </c>
      <c r="U23" s="8">
        <f t="shared" si="3"/>
        <v>78146632</v>
      </c>
      <c r="V23" s="9">
        <f t="shared" si="4"/>
        <v>0.9521349994124142</v>
      </c>
      <c r="W23" s="9">
        <f t="shared" si="5"/>
        <v>0.9521349994124142</v>
      </c>
      <c r="X23" s="9">
        <f t="shared" si="6"/>
        <v>0.9521349994124142</v>
      </c>
      <c r="Y23" s="2"/>
    </row>
    <row r="24" spans="1:25" ht="46.5" customHeight="1" thickTop="1" thickBot="1">
      <c r="A24" s="3" t="s">
        <v>19</v>
      </c>
      <c r="B24" s="3" t="s">
        <v>35</v>
      </c>
      <c r="C24" s="3" t="s">
        <v>26</v>
      </c>
      <c r="D24" s="3" t="s">
        <v>20</v>
      </c>
      <c r="E24" s="3" t="s">
        <v>49</v>
      </c>
      <c r="F24" s="3" t="s">
        <v>22</v>
      </c>
      <c r="G24" s="3" t="s">
        <v>23</v>
      </c>
      <c r="H24" s="3" t="s">
        <v>24</v>
      </c>
      <c r="I24" s="4" t="s">
        <v>50</v>
      </c>
      <c r="J24" s="15">
        <v>971814405</v>
      </c>
      <c r="K24" s="15">
        <v>0</v>
      </c>
      <c r="L24" s="15">
        <v>0</v>
      </c>
      <c r="M24" s="15">
        <v>971814405</v>
      </c>
      <c r="N24" s="15">
        <v>900000000</v>
      </c>
      <c r="O24" s="20">
        <f t="shared" si="2"/>
        <v>71814405</v>
      </c>
      <c r="P24" s="15">
        <v>0</v>
      </c>
      <c r="Q24" s="15">
        <v>71814405</v>
      </c>
      <c r="R24" s="15">
        <v>0</v>
      </c>
      <c r="S24" s="15">
        <v>0</v>
      </c>
      <c r="T24" s="15">
        <v>0</v>
      </c>
      <c r="U24" s="8">
        <f t="shared" si="3"/>
        <v>71814405</v>
      </c>
      <c r="V24" s="9">
        <f t="shared" si="4"/>
        <v>0</v>
      </c>
      <c r="W24" s="9">
        <f t="shared" si="5"/>
        <v>0</v>
      </c>
      <c r="X24" s="9">
        <f t="shared" si="6"/>
        <v>0</v>
      </c>
      <c r="Y24" s="2"/>
    </row>
    <row r="25" spans="1:25" ht="30" customHeight="1" thickTop="1" thickBot="1">
      <c r="A25" s="3" t="s">
        <v>19</v>
      </c>
      <c r="B25" s="3" t="s">
        <v>35</v>
      </c>
      <c r="C25" s="3" t="s">
        <v>28</v>
      </c>
      <c r="D25" s="3" t="s">
        <v>20</v>
      </c>
      <c r="E25" s="3" t="s">
        <v>28</v>
      </c>
      <c r="F25" s="3" t="s">
        <v>22</v>
      </c>
      <c r="G25" s="3" t="s">
        <v>23</v>
      </c>
      <c r="H25" s="3" t="s">
        <v>24</v>
      </c>
      <c r="I25" s="4" t="s">
        <v>51</v>
      </c>
      <c r="J25" s="15">
        <v>662000000</v>
      </c>
      <c r="K25" s="15">
        <v>0</v>
      </c>
      <c r="L25" s="15">
        <v>0</v>
      </c>
      <c r="M25" s="15">
        <v>662000000</v>
      </c>
      <c r="N25" s="15">
        <v>0</v>
      </c>
      <c r="O25" s="20">
        <f t="shared" si="2"/>
        <v>662000000</v>
      </c>
      <c r="P25" s="15">
        <v>240966000</v>
      </c>
      <c r="Q25" s="15">
        <v>421034000</v>
      </c>
      <c r="R25" s="15">
        <v>196506000</v>
      </c>
      <c r="S25" s="15">
        <v>196506000</v>
      </c>
      <c r="T25" s="15">
        <v>196506000</v>
      </c>
      <c r="U25" s="8">
        <f t="shared" si="3"/>
        <v>465494000</v>
      </c>
      <c r="V25" s="9">
        <f t="shared" si="4"/>
        <v>0.29683685800604231</v>
      </c>
      <c r="W25" s="9">
        <f t="shared" si="5"/>
        <v>0.29683685800604231</v>
      </c>
      <c r="X25" s="9">
        <f t="shared" si="6"/>
        <v>0.29683685800604231</v>
      </c>
      <c r="Y25" s="2"/>
    </row>
    <row r="26" spans="1:25" ht="30" customHeight="1" thickTop="1" thickBot="1">
      <c r="A26" s="3" t="s">
        <v>19</v>
      </c>
      <c r="B26" s="3" t="s">
        <v>35</v>
      </c>
      <c r="C26" s="3" t="s">
        <v>28</v>
      </c>
      <c r="D26" s="3" t="s">
        <v>20</v>
      </c>
      <c r="E26" s="3" t="s">
        <v>52</v>
      </c>
      <c r="F26" s="3" t="s">
        <v>22</v>
      </c>
      <c r="G26" s="3" t="s">
        <v>23</v>
      </c>
      <c r="H26" s="3" t="s">
        <v>24</v>
      </c>
      <c r="I26" s="4" t="s">
        <v>53</v>
      </c>
      <c r="J26" s="15">
        <v>257000000</v>
      </c>
      <c r="K26" s="15">
        <v>0</v>
      </c>
      <c r="L26" s="15">
        <v>0</v>
      </c>
      <c r="M26" s="15">
        <v>257000000</v>
      </c>
      <c r="N26" s="15">
        <v>0</v>
      </c>
      <c r="O26" s="20">
        <f t="shared" si="2"/>
        <v>257000000</v>
      </c>
      <c r="P26" s="15">
        <v>102571634.2</v>
      </c>
      <c r="Q26" s="15">
        <v>154428365.80000001</v>
      </c>
      <c r="R26" s="15">
        <v>102571634.2</v>
      </c>
      <c r="S26" s="15">
        <v>102571634.2</v>
      </c>
      <c r="T26" s="15">
        <v>102571634.2</v>
      </c>
      <c r="U26" s="8">
        <f t="shared" si="3"/>
        <v>154428365.80000001</v>
      </c>
      <c r="V26" s="9">
        <f t="shared" si="4"/>
        <v>0.39911141712062259</v>
      </c>
      <c r="W26" s="9">
        <f t="shared" si="5"/>
        <v>0.39911141712062259</v>
      </c>
      <c r="X26" s="9">
        <f t="shared" si="6"/>
        <v>0.39911141712062259</v>
      </c>
      <c r="Y26" s="2"/>
    </row>
    <row r="27" spans="1:25" ht="30" customHeight="1" thickTop="1" thickBot="1">
      <c r="A27" s="3" t="s">
        <v>19</v>
      </c>
      <c r="B27" s="3" t="s">
        <v>35</v>
      </c>
      <c r="C27" s="3" t="s">
        <v>28</v>
      </c>
      <c r="D27" s="3" t="s">
        <v>20</v>
      </c>
      <c r="E27" s="3" t="s">
        <v>54</v>
      </c>
      <c r="F27" s="3" t="s">
        <v>22</v>
      </c>
      <c r="G27" s="3" t="s">
        <v>23</v>
      </c>
      <c r="H27" s="3" t="s">
        <v>24</v>
      </c>
      <c r="I27" s="4" t="s">
        <v>55</v>
      </c>
      <c r="J27" s="15">
        <v>4000000</v>
      </c>
      <c r="K27" s="15">
        <v>0</v>
      </c>
      <c r="L27" s="15">
        <v>0</v>
      </c>
      <c r="M27" s="15">
        <v>4000000</v>
      </c>
      <c r="N27" s="15">
        <v>0</v>
      </c>
      <c r="O27" s="20">
        <f t="shared" si="2"/>
        <v>4000000</v>
      </c>
      <c r="P27" s="15">
        <v>1250000</v>
      </c>
      <c r="Q27" s="15">
        <v>2750000</v>
      </c>
      <c r="R27" s="15">
        <v>1250000</v>
      </c>
      <c r="S27" s="15">
        <v>1250000</v>
      </c>
      <c r="T27" s="15">
        <v>1250000</v>
      </c>
      <c r="U27" s="8">
        <f t="shared" si="3"/>
        <v>2750000</v>
      </c>
      <c r="V27" s="9">
        <f t="shared" si="4"/>
        <v>0.3125</v>
      </c>
      <c r="W27" s="9">
        <f t="shared" si="5"/>
        <v>0.3125</v>
      </c>
      <c r="X27" s="9">
        <f t="shared" si="6"/>
        <v>0.3125</v>
      </c>
      <c r="Y27" s="2"/>
    </row>
    <row r="28" spans="1:25" ht="30" customHeight="1" thickTop="1" thickBot="1">
      <c r="A28" s="3" t="s">
        <v>19</v>
      </c>
      <c r="B28" s="3" t="s">
        <v>35</v>
      </c>
      <c r="C28" s="3" t="s">
        <v>28</v>
      </c>
      <c r="D28" s="3" t="s">
        <v>20</v>
      </c>
      <c r="E28" s="3" t="s">
        <v>56</v>
      </c>
      <c r="F28" s="3" t="s">
        <v>22</v>
      </c>
      <c r="G28" s="3" t="s">
        <v>23</v>
      </c>
      <c r="H28" s="3" t="s">
        <v>24</v>
      </c>
      <c r="I28" s="4" t="s">
        <v>57</v>
      </c>
      <c r="J28" s="15">
        <v>46200000000</v>
      </c>
      <c r="K28" s="15">
        <v>0</v>
      </c>
      <c r="L28" s="15">
        <v>0</v>
      </c>
      <c r="M28" s="15">
        <v>46200000000</v>
      </c>
      <c r="N28" s="15">
        <v>0</v>
      </c>
      <c r="O28" s="20">
        <f t="shared" si="2"/>
        <v>46200000000</v>
      </c>
      <c r="P28" s="15">
        <v>14474592375.940001</v>
      </c>
      <c r="Q28" s="15">
        <v>31725407624.060001</v>
      </c>
      <c r="R28" s="15">
        <v>13951017329.940001</v>
      </c>
      <c r="S28" s="15">
        <v>13935859157.940001</v>
      </c>
      <c r="T28" s="15">
        <v>13935859157.940001</v>
      </c>
      <c r="U28" s="8">
        <f t="shared" si="3"/>
        <v>32248982670.059998</v>
      </c>
      <c r="V28" s="9">
        <f t="shared" si="4"/>
        <v>0.30197007207662341</v>
      </c>
      <c r="W28" s="9">
        <f t="shared" si="5"/>
        <v>0.30164197311558444</v>
      </c>
      <c r="X28" s="9">
        <f t="shared" si="6"/>
        <v>0.30164197311558444</v>
      </c>
      <c r="Y28" s="2"/>
    </row>
    <row r="29" spans="1:25" ht="30" customHeight="1" thickTop="1" thickBot="1">
      <c r="A29" s="3" t="s">
        <v>19</v>
      </c>
      <c r="B29" s="3" t="s">
        <v>35</v>
      </c>
      <c r="C29" s="3" t="s">
        <v>28</v>
      </c>
      <c r="D29" s="3" t="s">
        <v>20</v>
      </c>
      <c r="E29" s="3" t="s">
        <v>58</v>
      </c>
      <c r="F29" s="3" t="s">
        <v>22</v>
      </c>
      <c r="G29" s="3" t="s">
        <v>23</v>
      </c>
      <c r="H29" s="3" t="s">
        <v>24</v>
      </c>
      <c r="I29" s="4" t="s">
        <v>59</v>
      </c>
      <c r="J29" s="15">
        <v>30450000000</v>
      </c>
      <c r="K29" s="15">
        <v>0</v>
      </c>
      <c r="L29" s="15">
        <v>0</v>
      </c>
      <c r="M29" s="15">
        <v>30450000000</v>
      </c>
      <c r="N29" s="15">
        <v>0</v>
      </c>
      <c r="O29" s="20">
        <f t="shared" si="2"/>
        <v>30450000000</v>
      </c>
      <c r="P29" s="15">
        <v>10868528126.6</v>
      </c>
      <c r="Q29" s="15">
        <v>19581471873.400002</v>
      </c>
      <c r="R29" s="15">
        <v>10510561911.620001</v>
      </c>
      <c r="S29" s="15">
        <v>10496359289.040001</v>
      </c>
      <c r="T29" s="15">
        <v>10496359289.040001</v>
      </c>
      <c r="U29" s="8">
        <f t="shared" si="3"/>
        <v>19939438088.379997</v>
      </c>
      <c r="V29" s="9">
        <f t="shared" si="4"/>
        <v>0.34517444701543515</v>
      </c>
      <c r="W29" s="9">
        <f t="shared" si="5"/>
        <v>0.34470802262857148</v>
      </c>
      <c r="X29" s="9">
        <f t="shared" si="6"/>
        <v>0.34470802262857148</v>
      </c>
      <c r="Y29" s="2"/>
    </row>
    <row r="30" spans="1:25" ht="30" customHeight="1" thickTop="1" thickBot="1">
      <c r="A30" s="3" t="s">
        <v>19</v>
      </c>
      <c r="B30" s="3" t="s">
        <v>35</v>
      </c>
      <c r="C30" s="3" t="s">
        <v>60</v>
      </c>
      <c r="D30" s="3" t="s">
        <v>20</v>
      </c>
      <c r="E30" s="3" t="s">
        <v>20</v>
      </c>
      <c r="F30" s="3" t="s">
        <v>22</v>
      </c>
      <c r="G30" s="3" t="s">
        <v>23</v>
      </c>
      <c r="H30" s="3" t="s">
        <v>24</v>
      </c>
      <c r="I30" s="4" t="s">
        <v>61</v>
      </c>
      <c r="J30" s="15">
        <v>371222550</v>
      </c>
      <c r="K30" s="15">
        <v>0</v>
      </c>
      <c r="L30" s="15">
        <v>0</v>
      </c>
      <c r="M30" s="15">
        <v>371222550</v>
      </c>
      <c r="N30" s="15">
        <v>0</v>
      </c>
      <c r="O30" s="20">
        <f t="shared" si="2"/>
        <v>371222550</v>
      </c>
      <c r="P30" s="15">
        <v>21172666.370000001</v>
      </c>
      <c r="Q30" s="15">
        <v>350049883.63</v>
      </c>
      <c r="R30" s="15">
        <v>0</v>
      </c>
      <c r="S30" s="15">
        <v>0</v>
      </c>
      <c r="T30" s="15">
        <v>0</v>
      </c>
      <c r="U30" s="8">
        <f t="shared" si="3"/>
        <v>371222550</v>
      </c>
      <c r="V30" s="9">
        <f t="shared" si="4"/>
        <v>0</v>
      </c>
      <c r="W30" s="9">
        <f t="shared" si="5"/>
        <v>0</v>
      </c>
      <c r="X30" s="9">
        <f t="shared" si="6"/>
        <v>0</v>
      </c>
      <c r="Y30" s="2"/>
    </row>
    <row r="31" spans="1:25" ht="36" customHeight="1" thickTop="1" thickBot="1">
      <c r="A31" s="7" t="s">
        <v>19</v>
      </c>
      <c r="B31" s="7">
        <v>4</v>
      </c>
      <c r="C31" s="7"/>
      <c r="D31" s="7"/>
      <c r="E31" s="7"/>
      <c r="F31" s="7"/>
      <c r="G31" s="7"/>
      <c r="H31" s="7"/>
      <c r="I31" s="10" t="s">
        <v>103</v>
      </c>
      <c r="J31" s="11">
        <f>SUM(J32:J35)</f>
        <v>191917708096</v>
      </c>
      <c r="K31" s="11">
        <f t="shared" ref="K31:T31" si="10">SUM(K32:K35)</f>
        <v>0</v>
      </c>
      <c r="L31" s="11">
        <f t="shared" si="10"/>
        <v>0</v>
      </c>
      <c r="M31" s="11">
        <f t="shared" si="10"/>
        <v>191917708096</v>
      </c>
      <c r="N31" s="11">
        <f t="shared" si="10"/>
        <v>0</v>
      </c>
      <c r="O31" s="12">
        <f t="shared" si="2"/>
        <v>191917708096</v>
      </c>
      <c r="P31" s="11">
        <f t="shared" si="10"/>
        <v>191917708096</v>
      </c>
      <c r="Q31" s="11">
        <f t="shared" si="10"/>
        <v>0</v>
      </c>
      <c r="R31" s="11">
        <f t="shared" si="10"/>
        <v>191917708096</v>
      </c>
      <c r="S31" s="11">
        <f t="shared" si="10"/>
        <v>77701385402.919998</v>
      </c>
      <c r="T31" s="11">
        <f t="shared" si="10"/>
        <v>57114585402.919998</v>
      </c>
      <c r="U31" s="18">
        <f t="shared" si="3"/>
        <v>0</v>
      </c>
      <c r="V31" s="19">
        <f t="shared" si="4"/>
        <v>1</v>
      </c>
      <c r="W31" s="19">
        <f t="shared" si="5"/>
        <v>0.4048682436539553</v>
      </c>
      <c r="X31" s="19">
        <f t="shared" si="6"/>
        <v>0.29759935114664071</v>
      </c>
      <c r="Y31" s="2"/>
    </row>
    <row r="32" spans="1:25" ht="81.75" customHeight="1" thickTop="1" thickBot="1">
      <c r="A32" s="3" t="s">
        <v>19</v>
      </c>
      <c r="B32" s="3" t="s">
        <v>26</v>
      </c>
      <c r="C32" s="3" t="s">
        <v>32</v>
      </c>
      <c r="D32" s="3" t="s">
        <v>20</v>
      </c>
      <c r="E32" s="3" t="s">
        <v>56</v>
      </c>
      <c r="F32" s="3" t="s">
        <v>22</v>
      </c>
      <c r="G32" s="3" t="s">
        <v>23</v>
      </c>
      <c r="H32" s="3" t="s">
        <v>24</v>
      </c>
      <c r="I32" s="4" t="s">
        <v>62</v>
      </c>
      <c r="J32" s="15">
        <v>139872454048</v>
      </c>
      <c r="K32" s="15">
        <v>0</v>
      </c>
      <c r="L32" s="15">
        <v>0</v>
      </c>
      <c r="M32" s="15">
        <v>139872454048</v>
      </c>
      <c r="N32" s="15">
        <v>0</v>
      </c>
      <c r="O32" s="20">
        <f t="shared" si="2"/>
        <v>139872454048</v>
      </c>
      <c r="P32" s="15">
        <v>139872454048</v>
      </c>
      <c r="Q32" s="15">
        <v>0</v>
      </c>
      <c r="R32" s="15">
        <v>139872454048</v>
      </c>
      <c r="S32" s="15">
        <v>57114585402.919998</v>
      </c>
      <c r="T32" s="15">
        <v>57114585402.919998</v>
      </c>
      <c r="U32" s="8">
        <f t="shared" si="3"/>
        <v>0</v>
      </c>
      <c r="V32" s="9">
        <f t="shared" si="4"/>
        <v>1</v>
      </c>
      <c r="W32" s="9">
        <f t="shared" si="5"/>
        <v>0.40833333333323801</v>
      </c>
      <c r="X32" s="9">
        <f t="shared" si="6"/>
        <v>0.40833333333323801</v>
      </c>
      <c r="Y32" s="2"/>
    </row>
    <row r="33" spans="1:25" ht="75" customHeight="1" thickTop="1" thickBot="1">
      <c r="A33" s="3" t="s">
        <v>19</v>
      </c>
      <c r="B33" s="3" t="s">
        <v>26</v>
      </c>
      <c r="C33" s="3" t="s">
        <v>32</v>
      </c>
      <c r="D33" s="3" t="s">
        <v>20</v>
      </c>
      <c r="E33" s="3" t="s">
        <v>63</v>
      </c>
      <c r="F33" s="3" t="s">
        <v>22</v>
      </c>
      <c r="G33" s="3" t="s">
        <v>23</v>
      </c>
      <c r="H33" s="3" t="s">
        <v>24</v>
      </c>
      <c r="I33" s="4" t="s">
        <v>64</v>
      </c>
      <c r="J33" s="15">
        <v>28368454048</v>
      </c>
      <c r="K33" s="15">
        <v>0</v>
      </c>
      <c r="L33" s="15">
        <v>0</v>
      </c>
      <c r="M33" s="15">
        <v>28368454048</v>
      </c>
      <c r="N33" s="15">
        <v>0</v>
      </c>
      <c r="O33" s="20">
        <f t="shared" si="2"/>
        <v>28368454048</v>
      </c>
      <c r="P33" s="15">
        <v>28368454048</v>
      </c>
      <c r="Q33" s="15">
        <v>0</v>
      </c>
      <c r="R33" s="15">
        <v>28368454048</v>
      </c>
      <c r="S33" s="15">
        <v>0</v>
      </c>
      <c r="T33" s="15">
        <v>0</v>
      </c>
      <c r="U33" s="8">
        <f t="shared" si="3"/>
        <v>0</v>
      </c>
      <c r="V33" s="9">
        <f t="shared" si="4"/>
        <v>1</v>
      </c>
      <c r="W33" s="9">
        <f t="shared" si="5"/>
        <v>0</v>
      </c>
      <c r="X33" s="9">
        <f t="shared" si="6"/>
        <v>0</v>
      </c>
      <c r="Y33" s="2"/>
    </row>
    <row r="34" spans="1:25" ht="83.25" customHeight="1" thickTop="1" thickBot="1">
      <c r="A34" s="3" t="s">
        <v>19</v>
      </c>
      <c r="B34" s="3" t="s">
        <v>26</v>
      </c>
      <c r="C34" s="3" t="s">
        <v>32</v>
      </c>
      <c r="D34" s="3" t="s">
        <v>20</v>
      </c>
      <c r="E34" s="3" t="s">
        <v>65</v>
      </c>
      <c r="F34" s="3" t="s">
        <v>22</v>
      </c>
      <c r="G34" s="3" t="s">
        <v>38</v>
      </c>
      <c r="H34" s="3" t="s">
        <v>39</v>
      </c>
      <c r="I34" s="4" t="s">
        <v>66</v>
      </c>
      <c r="J34" s="15">
        <v>20586800000</v>
      </c>
      <c r="K34" s="15">
        <v>0</v>
      </c>
      <c r="L34" s="15">
        <v>0</v>
      </c>
      <c r="M34" s="15">
        <v>20586800000</v>
      </c>
      <c r="N34" s="15">
        <v>0</v>
      </c>
      <c r="O34" s="20">
        <f t="shared" si="2"/>
        <v>20586800000</v>
      </c>
      <c r="P34" s="15">
        <v>20586800000</v>
      </c>
      <c r="Q34" s="15">
        <v>0</v>
      </c>
      <c r="R34" s="15">
        <v>20586800000</v>
      </c>
      <c r="S34" s="15">
        <v>20586800000</v>
      </c>
      <c r="T34" s="15">
        <v>0</v>
      </c>
      <c r="U34" s="8">
        <f t="shared" si="3"/>
        <v>0</v>
      </c>
      <c r="V34" s="9">
        <f t="shared" si="4"/>
        <v>1</v>
      </c>
      <c r="W34" s="9">
        <f t="shared" si="5"/>
        <v>1</v>
      </c>
      <c r="X34" s="9">
        <f t="shared" si="6"/>
        <v>0</v>
      </c>
      <c r="Y34" s="2"/>
    </row>
    <row r="35" spans="1:25" ht="51" customHeight="1" thickTop="1" thickBot="1">
      <c r="A35" s="3" t="s">
        <v>19</v>
      </c>
      <c r="B35" s="3" t="s">
        <v>26</v>
      </c>
      <c r="C35" s="3" t="s">
        <v>32</v>
      </c>
      <c r="D35" s="3" t="s">
        <v>20</v>
      </c>
      <c r="E35" s="3" t="s">
        <v>67</v>
      </c>
      <c r="F35" s="3" t="s">
        <v>22</v>
      </c>
      <c r="G35" s="3" t="s">
        <v>23</v>
      </c>
      <c r="H35" s="3" t="s">
        <v>24</v>
      </c>
      <c r="I35" s="4" t="s">
        <v>68</v>
      </c>
      <c r="J35" s="15">
        <v>3090000000</v>
      </c>
      <c r="K35" s="15">
        <v>0</v>
      </c>
      <c r="L35" s="15">
        <v>0</v>
      </c>
      <c r="M35" s="15">
        <v>3090000000</v>
      </c>
      <c r="N35" s="15">
        <v>0</v>
      </c>
      <c r="O35" s="20">
        <f t="shared" si="2"/>
        <v>3090000000</v>
      </c>
      <c r="P35" s="15">
        <v>3090000000</v>
      </c>
      <c r="Q35" s="15">
        <v>0</v>
      </c>
      <c r="R35" s="15">
        <v>3090000000</v>
      </c>
      <c r="S35" s="15">
        <v>0</v>
      </c>
      <c r="T35" s="15">
        <v>0</v>
      </c>
      <c r="U35" s="8">
        <f t="shared" si="3"/>
        <v>0</v>
      </c>
      <c r="V35" s="9">
        <f t="shared" si="4"/>
        <v>1</v>
      </c>
      <c r="W35" s="9">
        <f t="shared" si="5"/>
        <v>0</v>
      </c>
      <c r="X35" s="9">
        <f t="shared" si="6"/>
        <v>0</v>
      </c>
      <c r="Y35" s="2"/>
    </row>
    <row r="36" spans="1:25" ht="36" customHeight="1" thickTop="1" thickBot="1">
      <c r="A36" s="7" t="s">
        <v>69</v>
      </c>
      <c r="B36" s="7"/>
      <c r="C36" s="7"/>
      <c r="D36" s="7"/>
      <c r="E36" s="7"/>
      <c r="F36" s="7"/>
      <c r="G36" s="7"/>
      <c r="H36" s="7"/>
      <c r="I36" s="10" t="s">
        <v>104</v>
      </c>
      <c r="J36" s="11">
        <f>SUM(J37:J61)</f>
        <v>109465000000</v>
      </c>
      <c r="K36" s="11">
        <f t="shared" ref="K36:T36" si="11">SUM(K37:K61)</f>
        <v>3000000000</v>
      </c>
      <c r="L36" s="11">
        <f t="shared" si="11"/>
        <v>3000000000</v>
      </c>
      <c r="M36" s="11">
        <f t="shared" si="11"/>
        <v>109465000000</v>
      </c>
      <c r="N36" s="11">
        <f t="shared" si="11"/>
        <v>3800000000</v>
      </c>
      <c r="O36" s="12">
        <f t="shared" si="2"/>
        <v>105665000000</v>
      </c>
      <c r="P36" s="11">
        <f t="shared" si="11"/>
        <v>104758468036.21999</v>
      </c>
      <c r="Q36" s="11">
        <f t="shared" si="11"/>
        <v>906531963.77999997</v>
      </c>
      <c r="R36" s="11">
        <f t="shared" si="11"/>
        <v>92597426187.679993</v>
      </c>
      <c r="S36" s="11">
        <f t="shared" si="11"/>
        <v>5646098016.5099993</v>
      </c>
      <c r="T36" s="11">
        <f t="shared" si="11"/>
        <v>5596212500.5099993</v>
      </c>
      <c r="U36" s="18">
        <f t="shared" si="3"/>
        <v>13067573812.320007</v>
      </c>
      <c r="V36" s="19">
        <f t="shared" si="4"/>
        <v>0.87633015840325545</v>
      </c>
      <c r="W36" s="19">
        <f t="shared" si="5"/>
        <v>5.3433947063928448E-2</v>
      </c>
      <c r="X36" s="19">
        <f t="shared" si="6"/>
        <v>5.2961836942317694E-2</v>
      </c>
      <c r="Y36" s="2"/>
    </row>
    <row r="37" spans="1:25" ht="85.5" customHeight="1" thickTop="1" thickBot="1">
      <c r="A37" s="3" t="s">
        <v>69</v>
      </c>
      <c r="B37" s="3" t="s">
        <v>70</v>
      </c>
      <c r="C37" s="3" t="s">
        <v>71</v>
      </c>
      <c r="D37" s="3" t="s">
        <v>32</v>
      </c>
      <c r="E37" s="3"/>
      <c r="F37" s="3" t="s">
        <v>22</v>
      </c>
      <c r="G37" s="3" t="s">
        <v>23</v>
      </c>
      <c r="H37" s="3" t="s">
        <v>24</v>
      </c>
      <c r="I37" s="4" t="s">
        <v>72</v>
      </c>
      <c r="J37" s="15">
        <v>4117000000</v>
      </c>
      <c r="K37" s="15">
        <v>0</v>
      </c>
      <c r="L37" s="15">
        <v>0</v>
      </c>
      <c r="M37" s="15">
        <v>4117000000</v>
      </c>
      <c r="N37" s="15">
        <v>1100000000</v>
      </c>
      <c r="O37" s="20">
        <f t="shared" si="2"/>
        <v>3017000000</v>
      </c>
      <c r="P37" s="15">
        <v>3015901900.9200001</v>
      </c>
      <c r="Q37" s="15">
        <v>1098099.08</v>
      </c>
      <c r="R37" s="15">
        <v>3015901739.9200001</v>
      </c>
      <c r="S37" s="15">
        <v>914313397.13999999</v>
      </c>
      <c r="T37" s="15">
        <v>906647875.13999999</v>
      </c>
      <c r="U37" s="8">
        <f t="shared" si="3"/>
        <v>1098260.0799999237</v>
      </c>
      <c r="V37" s="9">
        <f t="shared" si="4"/>
        <v>0.99963597610871724</v>
      </c>
      <c r="W37" s="9">
        <f t="shared" si="5"/>
        <v>0.30305382735830294</v>
      </c>
      <c r="X37" s="9">
        <f t="shared" si="6"/>
        <v>0.30051305109048726</v>
      </c>
      <c r="Y37" s="2"/>
    </row>
    <row r="38" spans="1:25" ht="60" customHeight="1" thickTop="1" thickBot="1">
      <c r="A38" s="3" t="s">
        <v>69</v>
      </c>
      <c r="B38" s="3" t="s">
        <v>73</v>
      </c>
      <c r="C38" s="3" t="s">
        <v>71</v>
      </c>
      <c r="D38" s="3" t="s">
        <v>20</v>
      </c>
      <c r="E38" s="3"/>
      <c r="F38" s="3" t="s">
        <v>22</v>
      </c>
      <c r="G38" s="3" t="s">
        <v>23</v>
      </c>
      <c r="H38" s="3" t="s">
        <v>24</v>
      </c>
      <c r="I38" s="4" t="s">
        <v>74</v>
      </c>
      <c r="J38" s="15">
        <v>2000000000</v>
      </c>
      <c r="K38" s="15">
        <v>0</v>
      </c>
      <c r="L38" s="15">
        <v>2000000000</v>
      </c>
      <c r="M38" s="15">
        <v>0</v>
      </c>
      <c r="N38" s="15">
        <v>0</v>
      </c>
      <c r="O38" s="20">
        <f t="shared" si="2"/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8">
        <f t="shared" si="3"/>
        <v>0</v>
      </c>
      <c r="V38" s="9">
        <v>0</v>
      </c>
      <c r="W38" s="9">
        <v>0</v>
      </c>
      <c r="X38" s="9">
        <v>0</v>
      </c>
      <c r="Y38" s="2"/>
    </row>
    <row r="39" spans="1:25" ht="60" customHeight="1" thickTop="1" thickBot="1">
      <c r="A39" s="3" t="s">
        <v>69</v>
      </c>
      <c r="B39" s="3" t="s">
        <v>73</v>
      </c>
      <c r="C39" s="3" t="s">
        <v>71</v>
      </c>
      <c r="D39" s="3" t="s">
        <v>20</v>
      </c>
      <c r="E39" s="3"/>
      <c r="F39" s="3" t="s">
        <v>22</v>
      </c>
      <c r="G39" s="3" t="s">
        <v>38</v>
      </c>
      <c r="H39" s="3" t="s">
        <v>24</v>
      </c>
      <c r="I39" s="4" t="s">
        <v>74</v>
      </c>
      <c r="J39" s="15">
        <v>3000000000</v>
      </c>
      <c r="K39" s="15">
        <v>0</v>
      </c>
      <c r="L39" s="15">
        <v>1000000000</v>
      </c>
      <c r="M39" s="15">
        <v>2000000000</v>
      </c>
      <c r="N39" s="15">
        <v>0</v>
      </c>
      <c r="O39" s="20">
        <f t="shared" si="2"/>
        <v>2000000000</v>
      </c>
      <c r="P39" s="15">
        <v>2000000000</v>
      </c>
      <c r="Q39" s="15">
        <v>0</v>
      </c>
      <c r="R39" s="15">
        <v>2000000000</v>
      </c>
      <c r="S39" s="15">
        <v>0</v>
      </c>
      <c r="T39" s="15">
        <v>0</v>
      </c>
      <c r="U39" s="8">
        <f t="shared" si="3"/>
        <v>0</v>
      </c>
      <c r="V39" s="9">
        <f t="shared" si="4"/>
        <v>1</v>
      </c>
      <c r="W39" s="9">
        <f t="shared" si="5"/>
        <v>0</v>
      </c>
      <c r="X39" s="9">
        <f t="shared" si="6"/>
        <v>0</v>
      </c>
      <c r="Y39" s="2"/>
    </row>
    <row r="40" spans="1:25" ht="60" customHeight="1" thickTop="1" thickBot="1">
      <c r="A40" s="3" t="s">
        <v>69</v>
      </c>
      <c r="B40" s="3" t="s">
        <v>73</v>
      </c>
      <c r="C40" s="3" t="s">
        <v>71</v>
      </c>
      <c r="D40" s="3" t="s">
        <v>32</v>
      </c>
      <c r="E40" s="3"/>
      <c r="F40" s="3" t="s">
        <v>22</v>
      </c>
      <c r="G40" s="3" t="s">
        <v>23</v>
      </c>
      <c r="H40" s="3" t="s">
        <v>24</v>
      </c>
      <c r="I40" s="4" t="s">
        <v>75</v>
      </c>
      <c r="J40" s="15">
        <v>45000000000</v>
      </c>
      <c r="K40" s="15">
        <v>0</v>
      </c>
      <c r="L40" s="15">
        <v>0</v>
      </c>
      <c r="M40" s="15">
        <v>45000000000</v>
      </c>
      <c r="N40" s="15">
        <v>0</v>
      </c>
      <c r="O40" s="20">
        <f t="shared" si="2"/>
        <v>45000000000</v>
      </c>
      <c r="P40" s="15">
        <v>45000000000</v>
      </c>
      <c r="Q40" s="15">
        <v>0</v>
      </c>
      <c r="R40" s="15">
        <v>45000000000</v>
      </c>
      <c r="S40" s="15">
        <v>0</v>
      </c>
      <c r="T40" s="15">
        <v>0</v>
      </c>
      <c r="U40" s="8">
        <f t="shared" si="3"/>
        <v>0</v>
      </c>
      <c r="V40" s="9">
        <f t="shared" si="4"/>
        <v>1</v>
      </c>
      <c r="W40" s="9">
        <f t="shared" si="5"/>
        <v>0</v>
      </c>
      <c r="X40" s="9">
        <f t="shared" si="6"/>
        <v>0</v>
      </c>
      <c r="Y40" s="2"/>
    </row>
    <row r="41" spans="1:25" ht="60" customHeight="1" thickTop="1" thickBot="1">
      <c r="A41" s="3" t="s">
        <v>69</v>
      </c>
      <c r="B41" s="3" t="s">
        <v>73</v>
      </c>
      <c r="C41" s="3" t="s">
        <v>71</v>
      </c>
      <c r="D41" s="3" t="s">
        <v>60</v>
      </c>
      <c r="E41" s="3"/>
      <c r="F41" s="3" t="s">
        <v>22</v>
      </c>
      <c r="G41" s="3" t="s">
        <v>23</v>
      </c>
      <c r="H41" s="3" t="s">
        <v>24</v>
      </c>
      <c r="I41" s="4" t="s">
        <v>76</v>
      </c>
      <c r="J41" s="15">
        <v>1110000000</v>
      </c>
      <c r="K41" s="15">
        <v>0</v>
      </c>
      <c r="L41" s="15">
        <v>0</v>
      </c>
      <c r="M41" s="15">
        <v>1110000000</v>
      </c>
      <c r="N41" s="15">
        <v>120000000</v>
      </c>
      <c r="O41" s="20">
        <f t="shared" si="2"/>
        <v>990000000</v>
      </c>
      <c r="P41" s="15">
        <v>646579086.83000004</v>
      </c>
      <c r="Q41" s="15">
        <v>343420913.17000002</v>
      </c>
      <c r="R41" s="15">
        <v>37686741.100000001</v>
      </c>
      <c r="S41" s="15">
        <v>37686741.100000001</v>
      </c>
      <c r="T41" s="15">
        <v>37686741.100000001</v>
      </c>
      <c r="U41" s="8">
        <f t="shared" si="3"/>
        <v>952313258.89999998</v>
      </c>
      <c r="V41" s="9">
        <f t="shared" si="4"/>
        <v>3.8067415252525251E-2</v>
      </c>
      <c r="W41" s="9">
        <f t="shared" si="5"/>
        <v>3.8067415252525251E-2</v>
      </c>
      <c r="X41" s="9">
        <f t="shared" si="6"/>
        <v>3.8067415252525251E-2</v>
      </c>
      <c r="Y41" s="2"/>
    </row>
    <row r="42" spans="1:25" ht="60" customHeight="1" thickTop="1" thickBot="1">
      <c r="A42" s="3" t="s">
        <v>69</v>
      </c>
      <c r="B42" s="3" t="s">
        <v>73</v>
      </c>
      <c r="C42" s="3" t="s">
        <v>71</v>
      </c>
      <c r="D42" s="3" t="s">
        <v>60</v>
      </c>
      <c r="E42" s="3"/>
      <c r="F42" s="3" t="s">
        <v>22</v>
      </c>
      <c r="G42" s="3" t="s">
        <v>38</v>
      </c>
      <c r="H42" s="3" t="s">
        <v>24</v>
      </c>
      <c r="I42" s="4" t="s">
        <v>76</v>
      </c>
      <c r="J42" s="15">
        <v>2000000000</v>
      </c>
      <c r="K42" s="15">
        <v>0</v>
      </c>
      <c r="L42" s="15">
        <v>0</v>
      </c>
      <c r="M42" s="15">
        <v>2000000000</v>
      </c>
      <c r="N42" s="15">
        <v>0</v>
      </c>
      <c r="O42" s="20">
        <f t="shared" si="2"/>
        <v>2000000000</v>
      </c>
      <c r="P42" s="15">
        <v>2000000000</v>
      </c>
      <c r="Q42" s="15">
        <v>0</v>
      </c>
      <c r="R42" s="15">
        <v>732261606</v>
      </c>
      <c r="S42" s="15">
        <v>168374491</v>
      </c>
      <c r="T42" s="15">
        <v>168374491</v>
      </c>
      <c r="U42" s="8">
        <f t="shared" si="3"/>
        <v>1267738394</v>
      </c>
      <c r="V42" s="9">
        <f t="shared" si="4"/>
        <v>0.366130803</v>
      </c>
      <c r="W42" s="9">
        <f t="shared" si="5"/>
        <v>8.4187245499999994E-2</v>
      </c>
      <c r="X42" s="9">
        <f t="shared" si="6"/>
        <v>8.4187245499999994E-2</v>
      </c>
      <c r="Y42" s="2"/>
    </row>
    <row r="43" spans="1:25" ht="83.25" customHeight="1" thickTop="1" thickBot="1">
      <c r="A43" s="3" t="s">
        <v>69</v>
      </c>
      <c r="B43" s="3" t="s">
        <v>73</v>
      </c>
      <c r="C43" s="3" t="s">
        <v>71</v>
      </c>
      <c r="D43" s="3" t="s">
        <v>77</v>
      </c>
      <c r="E43" s="3"/>
      <c r="F43" s="3" t="s">
        <v>22</v>
      </c>
      <c r="G43" s="3" t="s">
        <v>23</v>
      </c>
      <c r="H43" s="3" t="s">
        <v>24</v>
      </c>
      <c r="I43" s="4" t="s">
        <v>78</v>
      </c>
      <c r="J43" s="15">
        <v>750000000</v>
      </c>
      <c r="K43" s="15">
        <v>0</v>
      </c>
      <c r="L43" s="15">
        <v>0</v>
      </c>
      <c r="M43" s="15">
        <v>750000000</v>
      </c>
      <c r="N43" s="15">
        <v>37000000</v>
      </c>
      <c r="O43" s="20">
        <f t="shared" si="2"/>
        <v>713000000</v>
      </c>
      <c r="P43" s="15">
        <v>698923993.5</v>
      </c>
      <c r="Q43" s="15">
        <v>14076006.5</v>
      </c>
      <c r="R43" s="15">
        <v>698923993.5</v>
      </c>
      <c r="S43" s="15">
        <v>217066271.75</v>
      </c>
      <c r="T43" s="15">
        <v>217066271.75</v>
      </c>
      <c r="U43" s="8">
        <f t="shared" si="3"/>
        <v>14076006.5</v>
      </c>
      <c r="V43" s="9">
        <f t="shared" si="4"/>
        <v>0.98025805539971944</v>
      </c>
      <c r="W43" s="9">
        <f t="shared" si="5"/>
        <v>0.30444077384291723</v>
      </c>
      <c r="X43" s="9">
        <f t="shared" si="6"/>
        <v>0.30444077384291723</v>
      </c>
      <c r="Y43" s="2"/>
    </row>
    <row r="44" spans="1:25" ht="73.5" customHeight="1" thickTop="1" thickBot="1">
      <c r="A44" s="3" t="s">
        <v>69</v>
      </c>
      <c r="B44" s="3" t="s">
        <v>73</v>
      </c>
      <c r="C44" s="3" t="s">
        <v>71</v>
      </c>
      <c r="D44" s="3" t="s">
        <v>38</v>
      </c>
      <c r="E44" s="3"/>
      <c r="F44" s="3" t="s">
        <v>22</v>
      </c>
      <c r="G44" s="3" t="s">
        <v>23</v>
      </c>
      <c r="H44" s="3" t="s">
        <v>24</v>
      </c>
      <c r="I44" s="4" t="s">
        <v>79</v>
      </c>
      <c r="J44" s="15">
        <v>1941700000</v>
      </c>
      <c r="K44" s="15">
        <v>0</v>
      </c>
      <c r="L44" s="15">
        <v>0</v>
      </c>
      <c r="M44" s="15">
        <v>1941700000</v>
      </c>
      <c r="N44" s="15">
        <v>100000000</v>
      </c>
      <c r="O44" s="20">
        <f t="shared" si="2"/>
        <v>1841700000</v>
      </c>
      <c r="P44" s="15">
        <v>1804070505</v>
      </c>
      <c r="Q44" s="15">
        <v>37629495</v>
      </c>
      <c r="R44" s="15">
        <v>175217672</v>
      </c>
      <c r="S44" s="15">
        <v>89489168</v>
      </c>
      <c r="T44" s="15">
        <v>89489168</v>
      </c>
      <c r="U44" s="8">
        <f t="shared" si="3"/>
        <v>1666482328</v>
      </c>
      <c r="V44" s="9">
        <f t="shared" si="4"/>
        <v>9.5139095400988222E-2</v>
      </c>
      <c r="W44" s="9">
        <f t="shared" si="5"/>
        <v>4.8590523972416789E-2</v>
      </c>
      <c r="X44" s="9">
        <f t="shared" si="6"/>
        <v>4.8590523972416789E-2</v>
      </c>
      <c r="Y44" s="2"/>
    </row>
    <row r="45" spans="1:25" ht="60" customHeight="1" thickTop="1" thickBot="1">
      <c r="A45" s="3" t="s">
        <v>69</v>
      </c>
      <c r="B45" s="3" t="s">
        <v>73</v>
      </c>
      <c r="C45" s="3" t="s">
        <v>71</v>
      </c>
      <c r="D45" s="3" t="s">
        <v>38</v>
      </c>
      <c r="E45" s="3"/>
      <c r="F45" s="3" t="s">
        <v>22</v>
      </c>
      <c r="G45" s="3" t="s">
        <v>38</v>
      </c>
      <c r="H45" s="3" t="s">
        <v>24</v>
      </c>
      <c r="I45" s="4" t="s">
        <v>79</v>
      </c>
      <c r="J45" s="15">
        <v>12000000000</v>
      </c>
      <c r="K45" s="15">
        <v>0</v>
      </c>
      <c r="L45" s="15">
        <v>0</v>
      </c>
      <c r="M45" s="15">
        <v>12000000000</v>
      </c>
      <c r="N45" s="15">
        <v>0</v>
      </c>
      <c r="O45" s="20">
        <f t="shared" si="2"/>
        <v>12000000000</v>
      </c>
      <c r="P45" s="15">
        <v>11947901348</v>
      </c>
      <c r="Q45" s="15">
        <v>52098652</v>
      </c>
      <c r="R45" s="15">
        <v>7034158212</v>
      </c>
      <c r="S45" s="15">
        <v>833564007</v>
      </c>
      <c r="T45" s="15">
        <v>833564007</v>
      </c>
      <c r="U45" s="8">
        <f t="shared" si="3"/>
        <v>4965841788</v>
      </c>
      <c r="V45" s="9">
        <f t="shared" si="4"/>
        <v>0.58617985100000003</v>
      </c>
      <c r="W45" s="9">
        <f t="shared" si="5"/>
        <v>6.946366725E-2</v>
      </c>
      <c r="X45" s="9">
        <f t="shared" si="6"/>
        <v>6.946366725E-2</v>
      </c>
      <c r="Y45" s="2"/>
    </row>
    <row r="46" spans="1:25" ht="60" customHeight="1" thickTop="1" thickBot="1">
      <c r="A46" s="3" t="s">
        <v>69</v>
      </c>
      <c r="B46" s="3" t="s">
        <v>73</v>
      </c>
      <c r="C46" s="3" t="s">
        <v>71</v>
      </c>
      <c r="D46" s="3" t="s">
        <v>80</v>
      </c>
      <c r="E46" s="3"/>
      <c r="F46" s="3" t="s">
        <v>22</v>
      </c>
      <c r="G46" s="3" t="s">
        <v>23</v>
      </c>
      <c r="H46" s="3" t="s">
        <v>24</v>
      </c>
      <c r="I46" s="4" t="s">
        <v>81</v>
      </c>
      <c r="J46" s="15">
        <v>1000000000</v>
      </c>
      <c r="K46" s="15">
        <v>0</v>
      </c>
      <c r="L46" s="15">
        <v>0</v>
      </c>
      <c r="M46" s="15">
        <v>1000000000</v>
      </c>
      <c r="N46" s="15">
        <v>111000000</v>
      </c>
      <c r="O46" s="20">
        <f t="shared" si="2"/>
        <v>889000000</v>
      </c>
      <c r="P46" s="15">
        <v>846490757.89999998</v>
      </c>
      <c r="Q46" s="15">
        <v>42509242.100000001</v>
      </c>
      <c r="R46" s="15">
        <v>846490757.89999998</v>
      </c>
      <c r="S46" s="15">
        <v>62605347.899999999</v>
      </c>
      <c r="T46" s="15">
        <v>62605347.899999999</v>
      </c>
      <c r="U46" s="8">
        <f t="shared" si="3"/>
        <v>42509242.100000024</v>
      </c>
      <c r="V46" s="9">
        <f t="shared" si="4"/>
        <v>0.95218307975253091</v>
      </c>
      <c r="W46" s="9">
        <f t="shared" si="5"/>
        <v>7.0422213610798645E-2</v>
      </c>
      <c r="X46" s="9">
        <f t="shared" si="6"/>
        <v>7.0422213610798645E-2</v>
      </c>
      <c r="Y46" s="2"/>
    </row>
    <row r="47" spans="1:25" ht="60" customHeight="1" thickTop="1" thickBot="1">
      <c r="A47" s="3" t="s">
        <v>69</v>
      </c>
      <c r="B47" s="3" t="s">
        <v>73</v>
      </c>
      <c r="C47" s="3" t="s">
        <v>71</v>
      </c>
      <c r="D47" s="3" t="s">
        <v>80</v>
      </c>
      <c r="E47" s="3"/>
      <c r="F47" s="3" t="s">
        <v>22</v>
      </c>
      <c r="G47" s="3" t="s">
        <v>38</v>
      </c>
      <c r="H47" s="3" t="s">
        <v>24</v>
      </c>
      <c r="I47" s="4" t="s">
        <v>81</v>
      </c>
      <c r="J47" s="15">
        <v>2000000000</v>
      </c>
      <c r="K47" s="15">
        <v>0</v>
      </c>
      <c r="L47" s="15">
        <v>0</v>
      </c>
      <c r="M47" s="15">
        <v>2000000000</v>
      </c>
      <c r="N47" s="15">
        <v>100000000</v>
      </c>
      <c r="O47" s="20">
        <f t="shared" si="2"/>
        <v>1900000000</v>
      </c>
      <c r="P47" s="15">
        <v>1871207329</v>
      </c>
      <c r="Q47" s="15">
        <v>28792671</v>
      </c>
      <c r="R47" s="15">
        <v>1864250586</v>
      </c>
      <c r="S47" s="15">
        <v>694472214.5</v>
      </c>
      <c r="T47" s="15">
        <v>694472214.5</v>
      </c>
      <c r="U47" s="8">
        <f t="shared" si="3"/>
        <v>35749414</v>
      </c>
      <c r="V47" s="9">
        <f t="shared" si="4"/>
        <v>0.98118451894736847</v>
      </c>
      <c r="W47" s="9">
        <f t="shared" si="5"/>
        <v>0.36551169184210525</v>
      </c>
      <c r="X47" s="9">
        <f t="shared" si="6"/>
        <v>0.36551169184210525</v>
      </c>
      <c r="Y47" s="2"/>
    </row>
    <row r="48" spans="1:25" ht="60" customHeight="1" thickTop="1" thickBot="1">
      <c r="A48" s="3" t="s">
        <v>69</v>
      </c>
      <c r="B48" s="3" t="s">
        <v>73</v>
      </c>
      <c r="C48" s="3" t="s">
        <v>71</v>
      </c>
      <c r="D48" s="3" t="s">
        <v>82</v>
      </c>
      <c r="E48" s="3"/>
      <c r="F48" s="3" t="s">
        <v>22</v>
      </c>
      <c r="G48" s="3" t="s">
        <v>23</v>
      </c>
      <c r="H48" s="3" t="s">
        <v>24</v>
      </c>
      <c r="I48" s="4" t="s">
        <v>83</v>
      </c>
      <c r="J48" s="15">
        <v>1200000000</v>
      </c>
      <c r="K48" s="15">
        <v>0</v>
      </c>
      <c r="L48" s="15">
        <v>0</v>
      </c>
      <c r="M48" s="15">
        <v>1200000000</v>
      </c>
      <c r="N48" s="15">
        <v>0</v>
      </c>
      <c r="O48" s="20">
        <f t="shared" si="2"/>
        <v>1200000000</v>
      </c>
      <c r="P48" s="15">
        <v>1200000000</v>
      </c>
      <c r="Q48" s="15">
        <v>0</v>
      </c>
      <c r="R48" s="15">
        <v>598318991</v>
      </c>
      <c r="S48" s="15">
        <v>54754909</v>
      </c>
      <c r="T48" s="15">
        <v>54754909</v>
      </c>
      <c r="U48" s="8">
        <f t="shared" si="3"/>
        <v>601681009</v>
      </c>
      <c r="V48" s="9">
        <f t="shared" si="4"/>
        <v>0.49859915916666664</v>
      </c>
      <c r="W48" s="9">
        <f t="shared" si="5"/>
        <v>4.562909083333333E-2</v>
      </c>
      <c r="X48" s="9">
        <f t="shared" si="6"/>
        <v>4.562909083333333E-2</v>
      </c>
      <c r="Y48" s="2"/>
    </row>
    <row r="49" spans="1:25" ht="60" customHeight="1" thickTop="1" thickBot="1">
      <c r="A49" s="3" t="s">
        <v>69</v>
      </c>
      <c r="B49" s="3" t="s">
        <v>73</v>
      </c>
      <c r="C49" s="3" t="s">
        <v>71</v>
      </c>
      <c r="D49" s="3" t="s">
        <v>82</v>
      </c>
      <c r="E49" s="3"/>
      <c r="F49" s="3" t="s">
        <v>22</v>
      </c>
      <c r="G49" s="3" t="s">
        <v>38</v>
      </c>
      <c r="H49" s="3" t="s">
        <v>24</v>
      </c>
      <c r="I49" s="4" t="s">
        <v>83</v>
      </c>
      <c r="J49" s="15">
        <v>9000000000</v>
      </c>
      <c r="K49" s="15">
        <v>0</v>
      </c>
      <c r="L49" s="15">
        <v>0</v>
      </c>
      <c r="M49" s="15">
        <v>9000000000</v>
      </c>
      <c r="N49" s="15">
        <v>988000000</v>
      </c>
      <c r="O49" s="20">
        <f t="shared" si="2"/>
        <v>8012000000</v>
      </c>
      <c r="P49" s="15">
        <v>8003411676.1400003</v>
      </c>
      <c r="Q49" s="15">
        <v>8588323.8599999994</v>
      </c>
      <c r="R49" s="15">
        <v>6796757760.1400003</v>
      </c>
      <c r="S49" s="15">
        <v>1105835134.1400001</v>
      </c>
      <c r="T49" s="15">
        <v>1063615140.14</v>
      </c>
      <c r="U49" s="8">
        <f t="shared" si="3"/>
        <v>1215242239.8599997</v>
      </c>
      <c r="V49" s="9">
        <f t="shared" si="4"/>
        <v>0.84832223666250628</v>
      </c>
      <c r="W49" s="9">
        <f t="shared" si="5"/>
        <v>0.13802235823015477</v>
      </c>
      <c r="X49" s="9">
        <f t="shared" si="6"/>
        <v>0.13275276337244132</v>
      </c>
      <c r="Y49" s="2"/>
    </row>
    <row r="50" spans="1:25" ht="60" customHeight="1" thickTop="1" thickBot="1">
      <c r="A50" s="3" t="s">
        <v>69</v>
      </c>
      <c r="B50" s="3" t="s">
        <v>73</v>
      </c>
      <c r="C50" s="3" t="s">
        <v>71</v>
      </c>
      <c r="D50" s="3" t="s">
        <v>84</v>
      </c>
      <c r="E50" s="3"/>
      <c r="F50" s="3" t="s">
        <v>22</v>
      </c>
      <c r="G50" s="3" t="s">
        <v>23</v>
      </c>
      <c r="H50" s="3" t="s">
        <v>24</v>
      </c>
      <c r="I50" s="4" t="s">
        <v>85</v>
      </c>
      <c r="J50" s="15">
        <v>2204000000</v>
      </c>
      <c r="K50" s="15">
        <v>0</v>
      </c>
      <c r="L50" s="15">
        <v>0</v>
      </c>
      <c r="M50" s="15">
        <v>2204000000</v>
      </c>
      <c r="N50" s="15">
        <v>482000000</v>
      </c>
      <c r="O50" s="20">
        <f t="shared" si="2"/>
        <v>1722000000</v>
      </c>
      <c r="P50" s="15">
        <v>1547534067.48</v>
      </c>
      <c r="Q50" s="15">
        <v>174465932.52000001</v>
      </c>
      <c r="R50" s="15">
        <v>1536853304.48</v>
      </c>
      <c r="S50" s="15">
        <v>169992043.47999999</v>
      </c>
      <c r="T50" s="15">
        <v>169992043.47999999</v>
      </c>
      <c r="U50" s="8">
        <f t="shared" si="3"/>
        <v>185146695.51999998</v>
      </c>
      <c r="V50" s="9">
        <f t="shared" si="4"/>
        <v>0.89248159377468061</v>
      </c>
      <c r="W50" s="9">
        <f t="shared" si="5"/>
        <v>9.8717795284552837E-2</v>
      </c>
      <c r="X50" s="9">
        <f t="shared" si="6"/>
        <v>9.8717795284552837E-2</v>
      </c>
      <c r="Y50" s="2"/>
    </row>
    <row r="51" spans="1:25" ht="60" customHeight="1" thickTop="1" thickBot="1">
      <c r="A51" s="3" t="s">
        <v>69</v>
      </c>
      <c r="B51" s="3" t="s">
        <v>73</v>
      </c>
      <c r="C51" s="3" t="s">
        <v>71</v>
      </c>
      <c r="D51" s="3" t="s">
        <v>84</v>
      </c>
      <c r="E51" s="3"/>
      <c r="F51" s="3" t="s">
        <v>22</v>
      </c>
      <c r="G51" s="3" t="s">
        <v>38</v>
      </c>
      <c r="H51" s="3" t="s">
        <v>24</v>
      </c>
      <c r="I51" s="4" t="s">
        <v>85</v>
      </c>
      <c r="J51" s="15">
        <v>3000000000</v>
      </c>
      <c r="K51" s="15">
        <v>0</v>
      </c>
      <c r="L51" s="15">
        <v>0</v>
      </c>
      <c r="M51" s="15">
        <v>3000000000</v>
      </c>
      <c r="N51" s="15">
        <v>0</v>
      </c>
      <c r="O51" s="20">
        <f t="shared" si="2"/>
        <v>3000000000</v>
      </c>
      <c r="P51" s="15">
        <v>2977394200</v>
      </c>
      <c r="Q51" s="15">
        <v>22605800</v>
      </c>
      <c r="R51" s="15">
        <v>2976914234</v>
      </c>
      <c r="S51" s="15">
        <v>567964633</v>
      </c>
      <c r="T51" s="15">
        <v>567964633</v>
      </c>
      <c r="U51" s="8">
        <f t="shared" si="3"/>
        <v>23085766</v>
      </c>
      <c r="V51" s="9">
        <f t="shared" si="4"/>
        <v>0.99230474466666663</v>
      </c>
      <c r="W51" s="9">
        <f t="shared" si="5"/>
        <v>0.18932154433333334</v>
      </c>
      <c r="X51" s="9">
        <f t="shared" si="6"/>
        <v>0.18932154433333334</v>
      </c>
      <c r="Y51" s="2"/>
    </row>
    <row r="52" spans="1:25" ht="60" customHeight="1" thickTop="1" thickBot="1">
      <c r="A52" s="3" t="s">
        <v>69</v>
      </c>
      <c r="B52" s="3" t="s">
        <v>73</v>
      </c>
      <c r="C52" s="3" t="s">
        <v>71</v>
      </c>
      <c r="D52" s="3" t="s">
        <v>86</v>
      </c>
      <c r="E52" s="3"/>
      <c r="F52" s="3" t="s">
        <v>22</v>
      </c>
      <c r="G52" s="3" t="s">
        <v>23</v>
      </c>
      <c r="H52" s="3" t="s">
        <v>24</v>
      </c>
      <c r="I52" s="4" t="s">
        <v>87</v>
      </c>
      <c r="J52" s="15">
        <v>2000000000</v>
      </c>
      <c r="K52" s="15">
        <v>2000000000</v>
      </c>
      <c r="L52" s="15">
        <v>0</v>
      </c>
      <c r="M52" s="15">
        <v>4000000000</v>
      </c>
      <c r="N52" s="15">
        <v>0</v>
      </c>
      <c r="O52" s="20">
        <f t="shared" si="2"/>
        <v>4000000000</v>
      </c>
      <c r="P52" s="15">
        <v>4000000000</v>
      </c>
      <c r="Q52" s="15">
        <v>0</v>
      </c>
      <c r="R52" s="15">
        <v>4000000000</v>
      </c>
      <c r="S52" s="15">
        <v>0</v>
      </c>
      <c r="T52" s="15">
        <v>0</v>
      </c>
      <c r="U52" s="8">
        <f t="shared" si="3"/>
        <v>0</v>
      </c>
      <c r="V52" s="9">
        <f t="shared" si="4"/>
        <v>1</v>
      </c>
      <c r="W52" s="9">
        <f t="shared" si="5"/>
        <v>0</v>
      </c>
      <c r="X52" s="9">
        <f t="shared" si="6"/>
        <v>0</v>
      </c>
      <c r="Y52" s="2"/>
    </row>
    <row r="53" spans="1:25" ht="60" customHeight="1" thickTop="1" thickBot="1">
      <c r="A53" s="3" t="s">
        <v>69</v>
      </c>
      <c r="B53" s="3" t="s">
        <v>73</v>
      </c>
      <c r="C53" s="3" t="s">
        <v>71</v>
      </c>
      <c r="D53" s="3" t="s">
        <v>86</v>
      </c>
      <c r="E53" s="3"/>
      <c r="F53" s="3" t="s">
        <v>22</v>
      </c>
      <c r="G53" s="3" t="s">
        <v>38</v>
      </c>
      <c r="H53" s="3" t="s">
        <v>24</v>
      </c>
      <c r="I53" s="4" t="s">
        <v>87</v>
      </c>
      <c r="J53" s="15">
        <v>12000000000</v>
      </c>
      <c r="K53" s="15">
        <v>1000000000</v>
      </c>
      <c r="L53" s="15">
        <v>0</v>
      </c>
      <c r="M53" s="15">
        <v>13000000000</v>
      </c>
      <c r="N53" s="15">
        <v>0</v>
      </c>
      <c r="O53" s="20">
        <f t="shared" si="2"/>
        <v>13000000000</v>
      </c>
      <c r="P53" s="15">
        <v>13000000000</v>
      </c>
      <c r="Q53" s="15">
        <v>0</v>
      </c>
      <c r="R53" s="15">
        <v>13000000000</v>
      </c>
      <c r="S53" s="15">
        <v>0</v>
      </c>
      <c r="T53" s="15">
        <v>0</v>
      </c>
      <c r="U53" s="8">
        <f t="shared" si="3"/>
        <v>0</v>
      </c>
      <c r="V53" s="9">
        <f t="shared" si="4"/>
        <v>1</v>
      </c>
      <c r="W53" s="9">
        <f t="shared" si="5"/>
        <v>0</v>
      </c>
      <c r="X53" s="9">
        <f t="shared" si="6"/>
        <v>0</v>
      </c>
      <c r="Y53" s="2"/>
    </row>
    <row r="54" spans="1:25" ht="60" customHeight="1" thickTop="1" thickBot="1">
      <c r="A54" s="3" t="s">
        <v>69</v>
      </c>
      <c r="B54" s="3" t="s">
        <v>73</v>
      </c>
      <c r="C54" s="3" t="s">
        <v>71</v>
      </c>
      <c r="D54" s="3" t="s">
        <v>88</v>
      </c>
      <c r="E54" s="3"/>
      <c r="F54" s="3" t="s">
        <v>22</v>
      </c>
      <c r="G54" s="3" t="s">
        <v>23</v>
      </c>
      <c r="H54" s="3" t="s">
        <v>24</v>
      </c>
      <c r="I54" s="4" t="s">
        <v>89</v>
      </c>
      <c r="J54" s="15">
        <v>300000000</v>
      </c>
      <c r="K54" s="15">
        <v>0</v>
      </c>
      <c r="L54" s="15">
        <v>0</v>
      </c>
      <c r="M54" s="15">
        <v>300000000</v>
      </c>
      <c r="N54" s="15">
        <v>0</v>
      </c>
      <c r="O54" s="20">
        <f t="shared" si="2"/>
        <v>300000000</v>
      </c>
      <c r="P54" s="15">
        <v>300000000</v>
      </c>
      <c r="Q54" s="15">
        <v>0</v>
      </c>
      <c r="R54" s="15">
        <v>300000000</v>
      </c>
      <c r="S54" s="15">
        <v>0</v>
      </c>
      <c r="T54" s="15">
        <v>0</v>
      </c>
      <c r="U54" s="8">
        <f t="shared" si="3"/>
        <v>0</v>
      </c>
      <c r="V54" s="9">
        <f t="shared" si="4"/>
        <v>1</v>
      </c>
      <c r="W54" s="9">
        <f t="shared" si="5"/>
        <v>0</v>
      </c>
      <c r="X54" s="9">
        <f t="shared" si="6"/>
        <v>0</v>
      </c>
      <c r="Y54" s="2"/>
    </row>
    <row r="55" spans="1:25" ht="60" customHeight="1" thickTop="1" thickBot="1">
      <c r="A55" s="3" t="s">
        <v>69</v>
      </c>
      <c r="B55" s="3" t="s">
        <v>90</v>
      </c>
      <c r="C55" s="3" t="s">
        <v>71</v>
      </c>
      <c r="D55" s="3" t="s">
        <v>20</v>
      </c>
      <c r="E55" s="3"/>
      <c r="F55" s="3" t="s">
        <v>22</v>
      </c>
      <c r="G55" s="3" t="s">
        <v>23</v>
      </c>
      <c r="H55" s="3" t="s">
        <v>24</v>
      </c>
      <c r="I55" s="4" t="s">
        <v>91</v>
      </c>
      <c r="J55" s="15">
        <v>300000000</v>
      </c>
      <c r="K55" s="15">
        <v>0</v>
      </c>
      <c r="L55" s="15">
        <v>0</v>
      </c>
      <c r="M55" s="15">
        <v>300000000</v>
      </c>
      <c r="N55" s="15">
        <v>50000000</v>
      </c>
      <c r="O55" s="20">
        <f t="shared" si="2"/>
        <v>250000000</v>
      </c>
      <c r="P55" s="15">
        <v>168481142</v>
      </c>
      <c r="Q55" s="15">
        <v>81518858</v>
      </c>
      <c r="R55" s="15">
        <v>168481141</v>
      </c>
      <c r="S55" s="15">
        <v>50788518</v>
      </c>
      <c r="T55" s="15">
        <v>50788518</v>
      </c>
      <c r="U55" s="8">
        <f t="shared" si="3"/>
        <v>81518859</v>
      </c>
      <c r="V55" s="9">
        <f t="shared" si="4"/>
        <v>0.673924564</v>
      </c>
      <c r="W55" s="9">
        <f t="shared" si="5"/>
        <v>0.20315407199999999</v>
      </c>
      <c r="X55" s="9">
        <f t="shared" si="6"/>
        <v>0.20315407199999999</v>
      </c>
      <c r="Y55" s="2"/>
    </row>
    <row r="56" spans="1:25" ht="60" customHeight="1" thickTop="1" thickBot="1">
      <c r="A56" s="3" t="s">
        <v>69</v>
      </c>
      <c r="B56" s="3" t="s">
        <v>90</v>
      </c>
      <c r="C56" s="3" t="s">
        <v>71</v>
      </c>
      <c r="D56" s="3" t="s">
        <v>32</v>
      </c>
      <c r="E56" s="3"/>
      <c r="F56" s="3" t="s">
        <v>22</v>
      </c>
      <c r="G56" s="3" t="s">
        <v>23</v>
      </c>
      <c r="H56" s="3" t="s">
        <v>24</v>
      </c>
      <c r="I56" s="4" t="s">
        <v>92</v>
      </c>
      <c r="J56" s="15">
        <v>185300000</v>
      </c>
      <c r="K56" s="15">
        <v>0</v>
      </c>
      <c r="L56" s="15">
        <v>0</v>
      </c>
      <c r="M56" s="15">
        <v>185300000</v>
      </c>
      <c r="N56" s="15">
        <v>50000000</v>
      </c>
      <c r="O56" s="20">
        <f t="shared" si="2"/>
        <v>135300000</v>
      </c>
      <c r="P56" s="15">
        <v>133486195</v>
      </c>
      <c r="Q56" s="15">
        <v>1813805</v>
      </c>
      <c r="R56" s="15">
        <v>88486195</v>
      </c>
      <c r="S56" s="15">
        <v>37905437</v>
      </c>
      <c r="T56" s="15">
        <v>37905437</v>
      </c>
      <c r="U56" s="8">
        <f t="shared" si="3"/>
        <v>46813805</v>
      </c>
      <c r="V56" s="9">
        <f t="shared" si="4"/>
        <v>0.65399996304508501</v>
      </c>
      <c r="W56" s="9">
        <f t="shared" si="5"/>
        <v>0.28015844050258687</v>
      </c>
      <c r="X56" s="9">
        <f t="shared" si="6"/>
        <v>0.28015844050258687</v>
      </c>
      <c r="Y56" s="2"/>
    </row>
    <row r="57" spans="1:25" ht="60" customHeight="1" thickTop="1" thickBot="1">
      <c r="A57" s="3" t="s">
        <v>69</v>
      </c>
      <c r="B57" s="3" t="s">
        <v>90</v>
      </c>
      <c r="C57" s="3" t="s">
        <v>71</v>
      </c>
      <c r="D57" s="3" t="s">
        <v>35</v>
      </c>
      <c r="E57" s="3"/>
      <c r="F57" s="3" t="s">
        <v>22</v>
      </c>
      <c r="G57" s="3" t="s">
        <v>23</v>
      </c>
      <c r="H57" s="3" t="s">
        <v>24</v>
      </c>
      <c r="I57" s="4" t="s">
        <v>93</v>
      </c>
      <c r="J57" s="15">
        <v>230000000</v>
      </c>
      <c r="K57" s="15">
        <v>0</v>
      </c>
      <c r="L57" s="15">
        <v>0</v>
      </c>
      <c r="M57" s="15">
        <v>230000000</v>
      </c>
      <c r="N57" s="15">
        <v>62000000</v>
      </c>
      <c r="O57" s="20">
        <f t="shared" si="2"/>
        <v>168000000</v>
      </c>
      <c r="P57" s="15">
        <v>167692701</v>
      </c>
      <c r="Q57" s="15">
        <v>307299</v>
      </c>
      <c r="R57" s="15">
        <v>62692701</v>
      </c>
      <c r="S57" s="15">
        <v>24023510</v>
      </c>
      <c r="T57" s="15">
        <v>24023510</v>
      </c>
      <c r="U57" s="8">
        <f t="shared" si="3"/>
        <v>105307299</v>
      </c>
      <c r="V57" s="9">
        <f t="shared" si="4"/>
        <v>0.37317083928571426</v>
      </c>
      <c r="W57" s="9">
        <f t="shared" si="5"/>
        <v>0.14299708333333333</v>
      </c>
      <c r="X57" s="9">
        <f t="shared" si="6"/>
        <v>0.14299708333333333</v>
      </c>
      <c r="Y57" s="2"/>
    </row>
    <row r="58" spans="1:25" ht="93" customHeight="1" thickTop="1" thickBot="1">
      <c r="A58" s="3" t="s">
        <v>69</v>
      </c>
      <c r="B58" s="3" t="s">
        <v>94</v>
      </c>
      <c r="C58" s="3" t="s">
        <v>71</v>
      </c>
      <c r="D58" s="3" t="s">
        <v>20</v>
      </c>
      <c r="E58" s="3"/>
      <c r="F58" s="3" t="s">
        <v>22</v>
      </c>
      <c r="G58" s="3" t="s">
        <v>23</v>
      </c>
      <c r="H58" s="3" t="s">
        <v>24</v>
      </c>
      <c r="I58" s="4" t="s">
        <v>95</v>
      </c>
      <c r="J58" s="15">
        <v>1100000000</v>
      </c>
      <c r="K58" s="15">
        <v>0</v>
      </c>
      <c r="L58" s="15">
        <v>0</v>
      </c>
      <c r="M58" s="15">
        <v>1100000000</v>
      </c>
      <c r="N58" s="15">
        <v>0</v>
      </c>
      <c r="O58" s="20">
        <f t="shared" si="2"/>
        <v>1100000000</v>
      </c>
      <c r="P58" s="15">
        <v>1100000000</v>
      </c>
      <c r="Q58" s="15">
        <v>0</v>
      </c>
      <c r="R58" s="15">
        <v>173771622.63999999</v>
      </c>
      <c r="S58" s="15">
        <v>0</v>
      </c>
      <c r="T58" s="15">
        <v>0</v>
      </c>
      <c r="U58" s="8">
        <f t="shared" si="3"/>
        <v>926228377.36000001</v>
      </c>
      <c r="V58" s="9">
        <f t="shared" si="4"/>
        <v>0.15797420239999999</v>
      </c>
      <c r="W58" s="9">
        <f t="shared" si="5"/>
        <v>0</v>
      </c>
      <c r="X58" s="9">
        <f t="shared" si="6"/>
        <v>0</v>
      </c>
      <c r="Y58" s="2"/>
    </row>
    <row r="59" spans="1:25" ht="90" customHeight="1" thickTop="1" thickBot="1">
      <c r="A59" s="3" t="s">
        <v>69</v>
      </c>
      <c r="B59" s="3" t="s">
        <v>94</v>
      </c>
      <c r="C59" s="3" t="s">
        <v>71</v>
      </c>
      <c r="D59" s="3" t="s">
        <v>20</v>
      </c>
      <c r="E59" s="3"/>
      <c r="F59" s="3" t="s">
        <v>22</v>
      </c>
      <c r="G59" s="3" t="s">
        <v>38</v>
      </c>
      <c r="H59" s="3" t="s">
        <v>24</v>
      </c>
      <c r="I59" s="4" t="s">
        <v>95</v>
      </c>
      <c r="J59" s="15">
        <v>1000000000</v>
      </c>
      <c r="K59" s="15">
        <v>0</v>
      </c>
      <c r="L59" s="15">
        <v>0</v>
      </c>
      <c r="M59" s="15">
        <v>1000000000</v>
      </c>
      <c r="N59" s="15">
        <v>100000000</v>
      </c>
      <c r="O59" s="20">
        <f t="shared" si="2"/>
        <v>900000000</v>
      </c>
      <c r="P59" s="15">
        <v>893000000</v>
      </c>
      <c r="Q59" s="15">
        <v>7000000</v>
      </c>
      <c r="R59" s="15">
        <v>802526590</v>
      </c>
      <c r="S59" s="15">
        <v>421731445</v>
      </c>
      <c r="T59" s="15">
        <v>421731445</v>
      </c>
      <c r="U59" s="8">
        <f t="shared" si="3"/>
        <v>97473410</v>
      </c>
      <c r="V59" s="9">
        <f t="shared" si="4"/>
        <v>0.89169621111111108</v>
      </c>
      <c r="W59" s="9">
        <f t="shared" si="5"/>
        <v>0.46859049444444445</v>
      </c>
      <c r="X59" s="9">
        <f t="shared" si="6"/>
        <v>0.46859049444444445</v>
      </c>
      <c r="Y59" s="2"/>
    </row>
    <row r="60" spans="1:25" ht="60" customHeight="1" thickTop="1" thickBot="1">
      <c r="A60" s="3" t="s">
        <v>69</v>
      </c>
      <c r="B60" s="3" t="s">
        <v>94</v>
      </c>
      <c r="C60" s="3" t="s">
        <v>71</v>
      </c>
      <c r="D60" s="3" t="s">
        <v>32</v>
      </c>
      <c r="E60" s="3" t="s">
        <v>0</v>
      </c>
      <c r="F60" s="3" t="s">
        <v>22</v>
      </c>
      <c r="G60" s="3" t="s">
        <v>23</v>
      </c>
      <c r="H60" s="3" t="s">
        <v>24</v>
      </c>
      <c r="I60" s="4" t="s">
        <v>96</v>
      </c>
      <c r="J60" s="15">
        <v>1027000000</v>
      </c>
      <c r="K60" s="15">
        <v>0</v>
      </c>
      <c r="L60" s="15">
        <v>0</v>
      </c>
      <c r="M60" s="15">
        <v>1027000000</v>
      </c>
      <c r="N60" s="15">
        <v>100000000</v>
      </c>
      <c r="O60" s="20">
        <f t="shared" si="2"/>
        <v>927000000</v>
      </c>
      <c r="P60" s="15">
        <v>836393133.45000005</v>
      </c>
      <c r="Q60" s="15">
        <v>90606866.549999997</v>
      </c>
      <c r="R60" s="15">
        <v>687732340</v>
      </c>
      <c r="S60" s="15">
        <v>195530748.5</v>
      </c>
      <c r="T60" s="15">
        <v>195530748.5</v>
      </c>
      <c r="U60" s="8">
        <f t="shared" si="3"/>
        <v>239267660</v>
      </c>
      <c r="V60" s="9">
        <f t="shared" si="4"/>
        <v>0.74189033441208196</v>
      </c>
      <c r="W60" s="9">
        <f t="shared" si="5"/>
        <v>0.21092853128371089</v>
      </c>
      <c r="X60" s="9">
        <f t="shared" si="6"/>
        <v>0.21092853128371089</v>
      </c>
      <c r="Y60" s="2"/>
    </row>
    <row r="61" spans="1:25" ht="60" customHeight="1" thickTop="1" thickBot="1">
      <c r="A61" s="3" t="s">
        <v>69</v>
      </c>
      <c r="B61" s="3" t="s">
        <v>94</v>
      </c>
      <c r="C61" s="3" t="s">
        <v>71</v>
      </c>
      <c r="D61" s="3" t="s">
        <v>35</v>
      </c>
      <c r="E61" s="3"/>
      <c r="F61" s="3" t="s">
        <v>22</v>
      </c>
      <c r="G61" s="3" t="s">
        <v>23</v>
      </c>
      <c r="H61" s="3" t="s">
        <v>24</v>
      </c>
      <c r="I61" s="4" t="s">
        <v>97</v>
      </c>
      <c r="J61" s="15">
        <v>1000000000</v>
      </c>
      <c r="K61" s="15">
        <v>0</v>
      </c>
      <c r="L61" s="15">
        <v>0</v>
      </c>
      <c r="M61" s="15">
        <v>1000000000</v>
      </c>
      <c r="N61" s="15">
        <v>400000000</v>
      </c>
      <c r="O61" s="20">
        <f t="shared" si="2"/>
        <v>600000000</v>
      </c>
      <c r="P61" s="15">
        <v>600000000</v>
      </c>
      <c r="Q61" s="15">
        <v>0</v>
      </c>
      <c r="R61" s="15">
        <v>0</v>
      </c>
      <c r="S61" s="15">
        <v>0</v>
      </c>
      <c r="T61" s="15">
        <v>0</v>
      </c>
      <c r="U61" s="8">
        <f t="shared" si="3"/>
        <v>600000000</v>
      </c>
      <c r="V61" s="9">
        <f t="shared" si="4"/>
        <v>0</v>
      </c>
      <c r="W61" s="9">
        <f t="shared" si="5"/>
        <v>0</v>
      </c>
      <c r="X61" s="9">
        <f t="shared" si="6"/>
        <v>0</v>
      </c>
      <c r="Y61" s="2"/>
    </row>
    <row r="62" spans="1:25" ht="36" customHeight="1" thickTop="1" thickBot="1">
      <c r="A62" s="5"/>
      <c r="B62" s="5"/>
      <c r="C62" s="5"/>
      <c r="D62" s="5"/>
      <c r="E62" s="5"/>
      <c r="F62" s="5"/>
      <c r="G62" s="5"/>
      <c r="H62" s="5"/>
      <c r="I62" s="6" t="s">
        <v>105</v>
      </c>
      <c r="J62" s="16">
        <f>+J6+J36</f>
        <v>458619111598</v>
      </c>
      <c r="K62" s="16">
        <f t="shared" ref="K62:T62" si="12">+K6+K36</f>
        <v>3000000000</v>
      </c>
      <c r="L62" s="16">
        <f t="shared" si="12"/>
        <v>3000000000</v>
      </c>
      <c r="M62" s="16">
        <f t="shared" si="12"/>
        <v>458619111598</v>
      </c>
      <c r="N62" s="16">
        <f t="shared" si="12"/>
        <v>7100000000</v>
      </c>
      <c r="O62" s="29">
        <f t="shared" si="2"/>
        <v>451519111598</v>
      </c>
      <c r="P62" s="16">
        <f t="shared" si="12"/>
        <v>395800466982.38995</v>
      </c>
      <c r="Q62" s="16">
        <f t="shared" si="12"/>
        <v>55718644615.610001</v>
      </c>
      <c r="R62" s="16">
        <f t="shared" si="12"/>
        <v>357553635091.46002</v>
      </c>
      <c r="S62" s="16">
        <f t="shared" si="12"/>
        <v>147010868885.89001</v>
      </c>
      <c r="T62" s="16">
        <f t="shared" si="12"/>
        <v>126287001474.65001</v>
      </c>
      <c r="U62" s="13">
        <f t="shared" si="3"/>
        <v>93965476506.539978</v>
      </c>
      <c r="V62" s="14">
        <f t="shared" si="4"/>
        <v>0.79189036722281636</v>
      </c>
      <c r="W62" s="14">
        <f t="shared" si="5"/>
        <v>0.32559168617601703</v>
      </c>
      <c r="X62" s="14">
        <f t="shared" si="6"/>
        <v>0.27969359043895098</v>
      </c>
      <c r="Y62" s="2"/>
    </row>
    <row r="63" spans="1:25" ht="15.75" thickTop="1">
      <c r="A63" s="26" t="s">
        <v>110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"/>
      <c r="R63" s="2"/>
      <c r="S63" s="2"/>
      <c r="T63" s="2"/>
      <c r="U63" s="2"/>
      <c r="V63" s="2"/>
      <c r="W63" s="2"/>
      <c r="X63" s="2"/>
      <c r="Y63" s="2"/>
    </row>
    <row r="64" spans="1:25">
      <c r="A64" s="26" t="s">
        <v>111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"/>
      <c r="R64" s="2"/>
      <c r="S64" s="2"/>
      <c r="T64" s="2"/>
      <c r="U64" s="2"/>
      <c r="V64" s="2"/>
      <c r="W64" s="2"/>
      <c r="X64" s="2"/>
      <c r="Y64" s="2"/>
    </row>
    <row r="65" spans="1:25">
      <c r="A65" s="26" t="s">
        <v>112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"/>
      <c r="R65" s="2"/>
      <c r="S65" s="2"/>
      <c r="T65" s="2"/>
      <c r="U65" s="2"/>
      <c r="V65" s="2"/>
      <c r="W65" s="2"/>
      <c r="X65" s="2"/>
      <c r="Y65" s="2"/>
    </row>
    <row r="66" spans="1:25">
      <c r="A66" s="27" t="s">
        <v>113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"/>
      <c r="R66" s="2"/>
      <c r="S66" s="2"/>
      <c r="T66" s="2"/>
      <c r="U66" s="2"/>
      <c r="V66" s="2"/>
      <c r="W66" s="2"/>
      <c r="X66" s="2"/>
      <c r="Y66" s="2"/>
    </row>
    <row r="67" spans="1:25"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0:25"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0:25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0:25"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0:25"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0:25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0:25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0:25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0:25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0:25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0:25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0:25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0:25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0:25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0:25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</sheetData>
  <mergeCells count="3">
    <mergeCell ref="A1:X1"/>
    <mergeCell ref="A2:X2"/>
    <mergeCell ref="A3:X3"/>
  </mergeCells>
  <printOptions horizontalCentered="1"/>
  <pageMargins left="0.98425196850393704" right="0" top="0.78740157480314965" bottom="0.78740157480314965" header="0.78740157480314965" footer="0.78740157480314965"/>
  <pageSetup paperSize="5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2018-06-13T23:21:21Z</cp:lastPrinted>
  <dcterms:created xsi:type="dcterms:W3CDTF">2018-06-01T13:37:10Z</dcterms:created>
  <dcterms:modified xsi:type="dcterms:W3CDTF">2018-06-13T23:21:32Z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