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JUNIO\PDF\"/>
    </mc:Choice>
  </mc:AlternateContent>
  <bookViews>
    <workbookView xWindow="240" yWindow="120" windowWidth="18060" windowHeight="7050"/>
  </bookViews>
  <sheets>
    <sheet name="DCE" sheetId="1" r:id="rId1"/>
  </sheets>
  <calcPr calcId="152511"/>
</workbook>
</file>

<file path=xl/calcChain.xml><?xml version="1.0" encoding="utf-8"?>
<calcChain xmlns="http://schemas.openxmlformats.org/spreadsheetml/2006/main">
  <c r="X21" i="1" l="1"/>
  <c r="W21" i="1"/>
  <c r="V21" i="1"/>
  <c r="U21" i="1"/>
  <c r="X19" i="1"/>
  <c r="W19" i="1"/>
  <c r="V19" i="1"/>
  <c r="U19" i="1"/>
  <c r="X17" i="1"/>
  <c r="W17" i="1"/>
  <c r="V17" i="1"/>
  <c r="U17" i="1"/>
  <c r="X16" i="1"/>
  <c r="W16" i="1"/>
  <c r="V16" i="1"/>
  <c r="U16" i="1"/>
  <c r="X14" i="1"/>
  <c r="W14" i="1"/>
  <c r="V14" i="1"/>
  <c r="U14" i="1"/>
  <c r="X13" i="1"/>
  <c r="W13" i="1"/>
  <c r="V13" i="1"/>
  <c r="U13" i="1"/>
  <c r="X12" i="1"/>
  <c r="W12" i="1"/>
  <c r="V12" i="1"/>
  <c r="U12" i="1"/>
  <c r="X11" i="1"/>
  <c r="W11" i="1"/>
  <c r="V11" i="1"/>
  <c r="U11" i="1"/>
  <c r="X10" i="1"/>
  <c r="W10" i="1"/>
  <c r="V10" i="1"/>
  <c r="U10" i="1"/>
  <c r="X9" i="1"/>
  <c r="W9" i="1"/>
  <c r="V9" i="1"/>
  <c r="U9" i="1"/>
  <c r="X8" i="1"/>
  <c r="W8" i="1"/>
  <c r="V8" i="1"/>
  <c r="U8" i="1"/>
  <c r="O21" i="1"/>
  <c r="O19" i="1"/>
  <c r="O17" i="1"/>
  <c r="O16" i="1"/>
  <c r="O14" i="1"/>
  <c r="O13" i="1"/>
  <c r="O12" i="1"/>
  <c r="O11" i="1"/>
  <c r="O10" i="1"/>
  <c r="O9" i="1"/>
  <c r="O8" i="1"/>
  <c r="J7" i="1"/>
  <c r="T7" i="1"/>
  <c r="S7" i="1"/>
  <c r="R7" i="1"/>
  <c r="Q7" i="1"/>
  <c r="P7" i="1"/>
  <c r="N7" i="1"/>
  <c r="M7" i="1"/>
  <c r="U7" i="1" s="1"/>
  <c r="L7" i="1"/>
  <c r="K7" i="1"/>
  <c r="J15" i="1"/>
  <c r="T15" i="1"/>
  <c r="S15" i="1"/>
  <c r="W15" i="1" s="1"/>
  <c r="R15" i="1"/>
  <c r="Q15" i="1"/>
  <c r="P15" i="1"/>
  <c r="N15" i="1"/>
  <c r="M15" i="1"/>
  <c r="U15" i="1" s="1"/>
  <c r="L15" i="1"/>
  <c r="K15" i="1"/>
  <c r="T18" i="1"/>
  <c r="S18" i="1"/>
  <c r="R18" i="1"/>
  <c r="Q18" i="1"/>
  <c r="P18" i="1"/>
  <c r="N18" i="1"/>
  <c r="M18" i="1"/>
  <c r="U18" i="1" s="1"/>
  <c r="L18" i="1"/>
  <c r="K18" i="1"/>
  <c r="J18" i="1"/>
  <c r="T20" i="1"/>
  <c r="S20" i="1"/>
  <c r="R20" i="1"/>
  <c r="Q20" i="1"/>
  <c r="P20" i="1"/>
  <c r="N20" i="1"/>
  <c r="M20" i="1"/>
  <c r="U20" i="1" s="1"/>
  <c r="L20" i="1"/>
  <c r="K20" i="1"/>
  <c r="J20" i="1"/>
  <c r="X20" i="1" l="1"/>
  <c r="V18" i="1"/>
  <c r="W18" i="1"/>
  <c r="V15" i="1"/>
  <c r="X7" i="1"/>
  <c r="V20" i="1"/>
  <c r="X18" i="1"/>
  <c r="W20" i="1"/>
  <c r="X15" i="1"/>
  <c r="V7" i="1"/>
  <c r="W7" i="1"/>
  <c r="J6" i="1"/>
  <c r="J22" i="1" s="1"/>
  <c r="N6" i="1"/>
  <c r="N22" i="1" s="1"/>
  <c r="S6" i="1"/>
  <c r="O20" i="1"/>
  <c r="Q6" i="1"/>
  <c r="Q22" i="1" s="1"/>
  <c r="T6" i="1"/>
  <c r="M6" i="1"/>
  <c r="O7" i="1"/>
  <c r="R6" i="1"/>
  <c r="V6" i="1" s="1"/>
  <c r="O18" i="1"/>
  <c r="O15" i="1"/>
  <c r="K6" i="1"/>
  <c r="K22" i="1" s="1"/>
  <c r="P6" i="1"/>
  <c r="P22" i="1" s="1"/>
  <c r="L6" i="1"/>
  <c r="L22" i="1" s="1"/>
  <c r="W6" i="1" l="1"/>
  <c r="X6" i="1"/>
  <c r="S22" i="1"/>
  <c r="U6" i="1"/>
  <c r="M22" i="1"/>
  <c r="O6" i="1"/>
  <c r="R22" i="1"/>
  <c r="T22" i="1"/>
  <c r="X22" i="1" l="1"/>
  <c r="V22" i="1"/>
  <c r="U22" i="1"/>
  <c r="W22" i="1"/>
  <c r="O22" i="1"/>
</calcChain>
</file>

<file path=xl/sharedStrings.xml><?xml version="1.0" encoding="utf-8"?>
<sst xmlns="http://schemas.openxmlformats.org/spreadsheetml/2006/main" count="162" uniqueCount="66">
  <si>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</si>
  <si>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</si>
  <si>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</si>
  <si>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</si>
  <si>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</si>
  <si>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</si>
  <si>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</si>
  <si>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</si>
  <si>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</si>
  <si>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</si>
  <si>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</si>
  <si>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</si>
  <si>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</si>
  <si>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</si>
  <si>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</si>
  <si>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</si>
  <si>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</si>
  <si>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</si>
  <si>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</si>
  <si>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</si>
  <si>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1</t>
  </si>
  <si>
    <t>0</t>
  </si>
  <si>
    <t>Nación</t>
  </si>
  <si>
    <t>10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</si>
  <si>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</si>
  <si>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</si>
  <si>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</si>
  <si>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</si>
  <si>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</si>
  <si>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</si>
  <si>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</si>
  <si>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</si>
  <si>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</si>
  <si>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</si>
  <si>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</si>
  <si>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</si>
  <si>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</si>
  <si>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SSF</t>
  </si>
  <si>
    <t>6</t>
  </si>
  <si>
    <t>C</t>
  </si>
  <si>
    <t>3501</t>
  </si>
  <si>
    <t>0200</t>
  </si>
  <si>
    <t>16</t>
  </si>
  <si>
    <t>OTROS GASTOS PERSONALES - PREVIO CONCEPTO DGPPN</t>
  </si>
  <si>
    <t>26</t>
  </si>
  <si>
    <t>PROVISION PARA GASTOS INSTITUCIONALES Y/O SECTORIALES CONTINGENTES - PREVIO CONCEPTO DGPPN</t>
  </si>
  <si>
    <t>IMPLANTACION DEL PROGRAMA DE APOYO INTEGRAL PARA LOS USUARIOS DE COMERCIO EXTERIOR</t>
  </si>
  <si>
    <t>GASTOS DE PERSONAL</t>
  </si>
  <si>
    <t>GASTOS DE FUNCIONAMIENTO</t>
  </si>
  <si>
    <t xml:space="preserve">GASTOS DE INVERSIÓN </t>
  </si>
  <si>
    <t xml:space="preserve">TRANSFERENCIAS </t>
  </si>
  <si>
    <t>GASTOS GENERALES</t>
  </si>
  <si>
    <t>TOTAL PRESUPUESTO A+C</t>
  </si>
  <si>
    <t>APROPIACIÓN SIN COMPROMETER</t>
  </si>
  <si>
    <t>MINISTERIO DE COMERCIO INDUSTRIA Y TURISMO</t>
  </si>
  <si>
    <t>EJECUCIÓN PRESUPUESTAL ACUMULADA CON CORTE AL 30 DE JUNIO DE 2018</t>
  </si>
  <si>
    <t xml:space="preserve">UNIDAD EJECUTORA 3501-02 DIRECCIÓN GENERAL DE COMERCIO EXTERIOR </t>
  </si>
  <si>
    <t>COMP/ APR</t>
  </si>
  <si>
    <t>OBLIG/ APR</t>
  </si>
  <si>
    <t>PAGO/ APR</t>
  </si>
  <si>
    <t xml:space="preserve">Fuente : Sistema Integrado de Información Financiera SIIF Nación </t>
  </si>
  <si>
    <t>Nota1:  Ley No. 1873 del 20 de Diciembre de 2017 " Por la cual se decreta el presupuesto de rentas y recursos de capital y ley de apropiaciones para la vigencia fiscal del 1° de Enero al 31 de Diciembre de 2018"</t>
  </si>
  <si>
    <t>Nota2: Decreto No. 2236 del 27 de Diciembre de 2017 " Por el cual se liquida el Presupuesto General de la Nación para la vigencia fiscal de 2018, se detallan las apropiaciones y se clasifican y definen los gastos"</t>
  </si>
  <si>
    <t>FECHA DE GENERACIÓN : JULIO 03 DE 2018</t>
  </si>
  <si>
    <t>APR. VIGENTE DESPUES DE BLOQUEOS</t>
  </si>
  <si>
    <t>APR. BLOQUEADA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</si>
</sst>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8"/>
      <color rgb="FF00000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3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165" fontId="6" fillId="2" borderId="1" xfId="0" applyNumberFormat="1" applyFont="1" applyFill="1" applyBorder="1" applyAlignment="1">
      <alignment horizontal="right" vertical="center" wrapText="1"/>
    </xf>
    <xf numFmtId="10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Continuous" vertical="center" wrapText="1"/>
    </xf>
    <xf numFmtId="0" fontId="4" fillId="0" borderId="0" xfId="0" applyFont="1"/>
    <xf numFmtId="0" fontId="5" fillId="0" borderId="0" xfId="0" applyFont="1" applyFill="1" applyBorder="1"/>
    <xf numFmtId="0" fontId="4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left" vertical="center" wrapText="1" readingOrder="1"/>
    </xf>
    <xf numFmtId="164" fontId="4" fillId="0" borderId="2" xfId="0" applyNumberFormat="1" applyFont="1" applyFill="1" applyBorder="1" applyAlignment="1">
      <alignment horizontal="right" vertical="center" wrapText="1" readingOrder="1"/>
    </xf>
    <xf numFmtId="165" fontId="5" fillId="0" borderId="2" xfId="0" applyNumberFormat="1" applyFont="1" applyFill="1" applyBorder="1" applyAlignment="1">
      <alignment horizontal="right" vertical="center" wrapText="1"/>
    </xf>
    <xf numFmtId="10" fontId="5" fillId="0" borderId="2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center" vertical="center" wrapText="1" readingOrder="1"/>
    </xf>
    <xf numFmtId="0" fontId="4" fillId="2" borderId="4" xfId="0" applyNumberFormat="1" applyFont="1" applyFill="1" applyBorder="1" applyAlignment="1">
      <alignment horizontal="center" vertical="center" wrapText="1" readingOrder="1"/>
    </xf>
    <xf numFmtId="0" fontId="4" fillId="2" borderId="4" xfId="0" applyNumberFormat="1" applyFont="1" applyFill="1" applyBorder="1" applyAlignment="1">
      <alignment horizontal="left" vertical="center" wrapText="1" readingOrder="1"/>
    </xf>
    <xf numFmtId="164" fontId="4" fillId="2" borderId="4" xfId="0" applyNumberFormat="1" applyFont="1" applyFill="1" applyBorder="1" applyAlignment="1">
      <alignment horizontal="right" vertical="center" wrapText="1" readingOrder="1"/>
    </xf>
    <xf numFmtId="165" fontId="5" fillId="2" borderId="4" xfId="0" applyNumberFormat="1" applyFont="1" applyFill="1" applyBorder="1" applyAlignment="1">
      <alignment horizontal="right" vertical="center" wrapText="1"/>
    </xf>
    <xf numFmtId="10" fontId="5" fillId="2" borderId="4" xfId="0" applyNumberFormat="1" applyFont="1" applyFill="1" applyBorder="1" applyAlignment="1">
      <alignment horizontal="right" vertical="center" wrapText="1"/>
    </xf>
    <xf numFmtId="10" fontId="5" fillId="2" borderId="5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0" fontId="5" fillId="0" borderId="4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showGridLines="0" tabSelected="1" workbookViewId="0">
      <selection activeCell="N5" sqref="N5"/>
    </sheetView>
  </sheetViews>
  <sheetFormatPr baseColWidth="10" defaultRowHeight="15"/>
  <cols>
    <col min="1" max="5" width="5.42578125" customWidth="1"/>
    <col min="6" max="6" width="8.140625" customWidth="1"/>
    <col min="7" max="8" width="4.42578125" customWidth="1"/>
    <col min="9" max="9" width="27.5703125" customWidth="1"/>
    <col min="10" max="10" width="17.42578125" customWidth="1"/>
    <col min="11" max="11" width="15.28515625" customWidth="1"/>
    <col min="12" max="12" width="15.140625" customWidth="1"/>
    <col min="13" max="13" width="18.85546875" customWidth="1"/>
    <col min="14" max="14" width="17.28515625" customWidth="1"/>
    <col min="15" max="15" width="18" customWidth="1"/>
    <col min="16" max="16" width="17" customWidth="1"/>
    <col min="17" max="17" width="15.140625" customWidth="1"/>
    <col min="18" max="18" width="16.7109375" customWidth="1"/>
    <col min="19" max="19" width="16" customWidth="1"/>
    <col min="20" max="20" width="16.7109375" customWidth="1"/>
    <col min="21" max="21" width="15.140625" customWidth="1"/>
    <col min="22" max="22" width="8.140625" customWidth="1"/>
    <col min="23" max="23" width="7.7109375" customWidth="1"/>
    <col min="24" max="24" width="6.7109375" customWidth="1"/>
  </cols>
  <sheetData>
    <row r="1" spans="1:25" ht="15.75">
      <c r="A1" s="28" t="s">
        <v>54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5" ht="15.75">
      <c r="A2" s="28" t="s">
        <v>55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5" ht="15.75">
      <c r="A3" s="28" t="s">
        <v>56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5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/>
      <c r="P4" s="1" t="s">
        <v>0</v>
      </c>
      <c r="Q4" s="1" t="s">
        <v>0</v>
      </c>
      <c r="R4" s="1" t="s">
        <v>0</v>
      </c>
      <c r="S4" s="1" t="s">
        <v>0</v>
      </c>
      <c r="T4" s="30" t="s">
        <v>63</v>
      </c>
      <c r="U4" s="31"/>
      <c r="V4" s="31"/>
      <c r="W4" s="31"/>
      <c r="X4" s="31"/>
    </row>
    <row r="5" spans="1:25" ht="35.25" thickTop="1" thickBot="1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8" t="s">
        <v>65</v>
      </c>
      <c r="O5" s="8" t="s">
        <v>64</v>
      </c>
      <c r="P5" s="8" t="s">
        <v>14</v>
      </c>
      <c r="Q5" s="8" t="s">
        <v>15</v>
      </c>
      <c r="R5" s="8" t="s">
        <v>16</v>
      </c>
      <c r="S5" s="8" t="s">
        <v>17</v>
      </c>
      <c r="T5" s="8" t="s">
        <v>18</v>
      </c>
      <c r="U5" s="13" t="s">
        <v>53</v>
      </c>
      <c r="V5" s="13" t="s">
        <v>57</v>
      </c>
      <c r="W5" s="13" t="s">
        <v>58</v>
      </c>
      <c r="X5" s="13" t="s">
        <v>59</v>
      </c>
    </row>
    <row r="6" spans="1:25" ht="35.1" customHeight="1" thickTop="1" thickBot="1">
      <c r="A6" s="3" t="s">
        <v>19</v>
      </c>
      <c r="B6" s="3"/>
      <c r="C6" s="3"/>
      <c r="D6" s="3"/>
      <c r="E6" s="3"/>
      <c r="F6" s="3"/>
      <c r="G6" s="3"/>
      <c r="H6" s="3"/>
      <c r="I6" s="4" t="s">
        <v>48</v>
      </c>
      <c r="J6" s="5">
        <f>+J7+J15+J18</f>
        <v>13904530000</v>
      </c>
      <c r="K6" s="5">
        <f t="shared" ref="K6:T6" si="0">+K7+K15+K18</f>
        <v>0</v>
      </c>
      <c r="L6" s="5">
        <f t="shared" si="0"/>
        <v>0</v>
      </c>
      <c r="M6" s="5">
        <f t="shared" si="0"/>
        <v>13904530000</v>
      </c>
      <c r="N6" s="5">
        <f t="shared" si="0"/>
        <v>1686228000</v>
      </c>
      <c r="O6" s="5">
        <f>+M6-N6</f>
        <v>12218302000</v>
      </c>
      <c r="P6" s="5">
        <f t="shared" si="0"/>
        <v>12158499418.969999</v>
      </c>
      <c r="Q6" s="5">
        <f t="shared" si="0"/>
        <v>59802581.030000001</v>
      </c>
      <c r="R6" s="5">
        <f t="shared" si="0"/>
        <v>6895769489.5600004</v>
      </c>
      <c r="S6" s="5">
        <f t="shared" si="0"/>
        <v>6395950528.3500004</v>
      </c>
      <c r="T6" s="5">
        <f t="shared" si="0"/>
        <v>6366845835.3500004</v>
      </c>
      <c r="U6" s="6">
        <f>+M6-R6</f>
        <v>7008760510.4399996</v>
      </c>
      <c r="V6" s="7">
        <f>+R6/M6</f>
        <v>0.49593689895019827</v>
      </c>
      <c r="W6" s="7">
        <f>+S6/M6</f>
        <v>0.45999041523517875</v>
      </c>
      <c r="X6" s="7">
        <f>+T6/M6</f>
        <v>0.45789723459548798</v>
      </c>
      <c r="Y6" s="2"/>
    </row>
    <row r="7" spans="1:25" ht="35.1" customHeight="1" thickTop="1" thickBot="1">
      <c r="A7" s="8" t="s">
        <v>19</v>
      </c>
      <c r="B7" s="8">
        <v>1</v>
      </c>
      <c r="C7" s="8"/>
      <c r="D7" s="8"/>
      <c r="E7" s="8"/>
      <c r="F7" s="8"/>
      <c r="G7" s="8"/>
      <c r="H7" s="8"/>
      <c r="I7" s="9" t="s">
        <v>47</v>
      </c>
      <c r="J7" s="10">
        <f>SUM(J8:J14)</f>
        <v>10984937657</v>
      </c>
      <c r="K7" s="10">
        <f t="shared" ref="K7:T7" si="1">SUM(K8:K14)</f>
        <v>0</v>
      </c>
      <c r="L7" s="10">
        <f t="shared" si="1"/>
        <v>0</v>
      </c>
      <c r="M7" s="10">
        <f t="shared" si="1"/>
        <v>10984937657</v>
      </c>
      <c r="N7" s="10">
        <f t="shared" si="1"/>
        <v>540453657</v>
      </c>
      <c r="O7" s="10">
        <f t="shared" ref="O7:O22" si="2">+M7-N7</f>
        <v>10444484000</v>
      </c>
      <c r="P7" s="10">
        <f t="shared" si="1"/>
        <v>10444484000</v>
      </c>
      <c r="Q7" s="10">
        <f t="shared" si="1"/>
        <v>0</v>
      </c>
      <c r="R7" s="10">
        <f t="shared" si="1"/>
        <v>5700683573.3500004</v>
      </c>
      <c r="S7" s="10">
        <f t="shared" si="1"/>
        <v>5648146008.3500004</v>
      </c>
      <c r="T7" s="10">
        <f t="shared" si="1"/>
        <v>5648146008.3500004</v>
      </c>
      <c r="U7" s="11">
        <f t="shared" ref="U7:U21" si="3">+M7-R7</f>
        <v>5284254083.6499996</v>
      </c>
      <c r="V7" s="12">
        <f t="shared" ref="V7:V22" si="4">+R7/M7</f>
        <v>0.51895456773187221</v>
      </c>
      <c r="W7" s="12">
        <f t="shared" ref="W7:W22" si="5">+S7/M7</f>
        <v>0.51417187650134699</v>
      </c>
      <c r="X7" s="12">
        <f t="shared" ref="X7:X22" si="6">+T7/M7</f>
        <v>0.51417187650134699</v>
      </c>
      <c r="Y7" s="2"/>
    </row>
    <row r="8" spans="1:25" ht="35.1" customHeight="1" thickTop="1" thickBot="1">
      <c r="A8" s="3" t="s">
        <v>19</v>
      </c>
      <c r="B8" s="3" t="s">
        <v>20</v>
      </c>
      <c r="C8" s="3" t="s">
        <v>21</v>
      </c>
      <c r="D8" s="3" t="s">
        <v>20</v>
      </c>
      <c r="E8" s="3" t="s">
        <v>20</v>
      </c>
      <c r="F8" s="3" t="s">
        <v>22</v>
      </c>
      <c r="G8" s="3" t="s">
        <v>42</v>
      </c>
      <c r="H8" s="3" t="s">
        <v>37</v>
      </c>
      <c r="I8" s="4" t="s">
        <v>24</v>
      </c>
      <c r="J8" s="5">
        <v>5634372000</v>
      </c>
      <c r="K8" s="5">
        <v>0</v>
      </c>
      <c r="L8" s="5">
        <v>0</v>
      </c>
      <c r="M8" s="5">
        <v>5634372000</v>
      </c>
      <c r="N8" s="5">
        <v>0</v>
      </c>
      <c r="O8" s="5">
        <f t="shared" si="2"/>
        <v>5634372000</v>
      </c>
      <c r="P8" s="5">
        <v>5634372000</v>
      </c>
      <c r="Q8" s="5">
        <v>0</v>
      </c>
      <c r="R8" s="5">
        <v>3249048301.9400001</v>
      </c>
      <c r="S8" s="5">
        <v>3249048301.9400001</v>
      </c>
      <c r="T8" s="5">
        <v>3249048301.9400001</v>
      </c>
      <c r="U8" s="6">
        <f t="shared" si="3"/>
        <v>2385323698.0599999</v>
      </c>
      <c r="V8" s="7">
        <f t="shared" si="4"/>
        <v>0.57664781486561412</v>
      </c>
      <c r="W8" s="7">
        <f t="shared" si="5"/>
        <v>0.57664781486561412</v>
      </c>
      <c r="X8" s="7">
        <f t="shared" si="6"/>
        <v>0.57664781486561412</v>
      </c>
      <c r="Y8" s="2"/>
    </row>
    <row r="9" spans="1:25" ht="35.1" customHeight="1" thickTop="1" thickBot="1">
      <c r="A9" s="3" t="s">
        <v>19</v>
      </c>
      <c r="B9" s="3" t="s">
        <v>20</v>
      </c>
      <c r="C9" s="3" t="s">
        <v>21</v>
      </c>
      <c r="D9" s="3" t="s">
        <v>20</v>
      </c>
      <c r="E9" s="3" t="s">
        <v>25</v>
      </c>
      <c r="F9" s="3" t="s">
        <v>22</v>
      </c>
      <c r="G9" s="3" t="s">
        <v>42</v>
      </c>
      <c r="H9" s="3" t="s">
        <v>37</v>
      </c>
      <c r="I9" s="4" t="s">
        <v>26</v>
      </c>
      <c r="J9" s="5">
        <v>513681000</v>
      </c>
      <c r="K9" s="5">
        <v>0</v>
      </c>
      <c r="L9" s="5">
        <v>0</v>
      </c>
      <c r="M9" s="5">
        <v>513681000</v>
      </c>
      <c r="N9" s="5">
        <v>0</v>
      </c>
      <c r="O9" s="5">
        <f t="shared" si="2"/>
        <v>513681000</v>
      </c>
      <c r="P9" s="5">
        <v>513681000</v>
      </c>
      <c r="Q9" s="5">
        <v>0</v>
      </c>
      <c r="R9" s="5">
        <v>265149883.12</v>
      </c>
      <c r="S9" s="5">
        <v>265149883.12</v>
      </c>
      <c r="T9" s="5">
        <v>265149883.12</v>
      </c>
      <c r="U9" s="6">
        <f t="shared" si="3"/>
        <v>248531116.88</v>
      </c>
      <c r="V9" s="7">
        <f t="shared" si="4"/>
        <v>0.51617615430588248</v>
      </c>
      <c r="W9" s="7">
        <f t="shared" si="5"/>
        <v>0.51617615430588248</v>
      </c>
      <c r="X9" s="7">
        <f t="shared" si="6"/>
        <v>0.51617615430588248</v>
      </c>
      <c r="Y9" s="2"/>
    </row>
    <row r="10" spans="1:25" ht="35.1" customHeight="1" thickTop="1" thickBot="1">
      <c r="A10" s="3" t="s">
        <v>19</v>
      </c>
      <c r="B10" s="3" t="s">
        <v>20</v>
      </c>
      <c r="C10" s="3" t="s">
        <v>21</v>
      </c>
      <c r="D10" s="3" t="s">
        <v>20</v>
      </c>
      <c r="E10" s="3" t="s">
        <v>27</v>
      </c>
      <c r="F10" s="3" t="s">
        <v>22</v>
      </c>
      <c r="G10" s="3" t="s">
        <v>42</v>
      </c>
      <c r="H10" s="3" t="s">
        <v>37</v>
      </c>
      <c r="I10" s="4" t="s">
        <v>28</v>
      </c>
      <c r="J10" s="5">
        <v>1532824000</v>
      </c>
      <c r="K10" s="5">
        <v>0</v>
      </c>
      <c r="L10" s="5">
        <v>0</v>
      </c>
      <c r="M10" s="5">
        <v>1532824000</v>
      </c>
      <c r="N10" s="5">
        <v>0</v>
      </c>
      <c r="O10" s="5">
        <f t="shared" si="2"/>
        <v>1532824000</v>
      </c>
      <c r="P10" s="5">
        <v>1532824000</v>
      </c>
      <c r="Q10" s="5">
        <v>0</v>
      </c>
      <c r="R10" s="5">
        <v>687543264.74000001</v>
      </c>
      <c r="S10" s="5">
        <v>687543264.74000001</v>
      </c>
      <c r="T10" s="5">
        <v>687543264.74000001</v>
      </c>
      <c r="U10" s="6">
        <f t="shared" si="3"/>
        <v>845280735.25999999</v>
      </c>
      <c r="V10" s="7">
        <f t="shared" si="4"/>
        <v>0.44854677689023659</v>
      </c>
      <c r="W10" s="7">
        <f t="shared" si="5"/>
        <v>0.44854677689023659</v>
      </c>
      <c r="X10" s="7">
        <f t="shared" si="6"/>
        <v>0.44854677689023659</v>
      </c>
      <c r="Y10" s="2"/>
    </row>
    <row r="11" spans="1:25" ht="35.1" customHeight="1" thickTop="1" thickBot="1">
      <c r="A11" s="3" t="s">
        <v>19</v>
      </c>
      <c r="B11" s="3" t="s">
        <v>20</v>
      </c>
      <c r="C11" s="3" t="s">
        <v>21</v>
      </c>
      <c r="D11" s="3" t="s">
        <v>20</v>
      </c>
      <c r="E11" s="3" t="s">
        <v>29</v>
      </c>
      <c r="F11" s="3" t="s">
        <v>22</v>
      </c>
      <c r="G11" s="3" t="s">
        <v>42</v>
      </c>
      <c r="H11" s="3" t="s">
        <v>37</v>
      </c>
      <c r="I11" s="4" t="s">
        <v>30</v>
      </c>
      <c r="J11" s="5">
        <v>107498000</v>
      </c>
      <c r="K11" s="5">
        <v>0</v>
      </c>
      <c r="L11" s="5">
        <v>0</v>
      </c>
      <c r="M11" s="5">
        <v>107498000</v>
      </c>
      <c r="N11" s="5">
        <v>0</v>
      </c>
      <c r="O11" s="5">
        <f t="shared" si="2"/>
        <v>107498000</v>
      </c>
      <c r="P11" s="5">
        <v>107498000</v>
      </c>
      <c r="Q11" s="5">
        <v>0</v>
      </c>
      <c r="R11" s="5">
        <v>43977546.549999997</v>
      </c>
      <c r="S11" s="5">
        <v>43977546.549999997</v>
      </c>
      <c r="T11" s="5">
        <v>43977546.549999997</v>
      </c>
      <c r="U11" s="6">
        <f t="shared" si="3"/>
        <v>63520453.450000003</v>
      </c>
      <c r="V11" s="7">
        <f t="shared" si="4"/>
        <v>0.4091010674617202</v>
      </c>
      <c r="W11" s="7">
        <f t="shared" si="5"/>
        <v>0.4091010674617202</v>
      </c>
      <c r="X11" s="7">
        <f t="shared" si="6"/>
        <v>0.4091010674617202</v>
      </c>
      <c r="Y11" s="2"/>
    </row>
    <row r="12" spans="1:25" ht="35.1" customHeight="1" thickTop="1" thickBot="1">
      <c r="A12" s="3" t="s">
        <v>19</v>
      </c>
      <c r="B12" s="3" t="s">
        <v>20</v>
      </c>
      <c r="C12" s="3" t="s">
        <v>21</v>
      </c>
      <c r="D12" s="3" t="s">
        <v>20</v>
      </c>
      <c r="E12" s="3" t="s">
        <v>23</v>
      </c>
      <c r="F12" s="3" t="s">
        <v>22</v>
      </c>
      <c r="G12" s="3" t="s">
        <v>42</v>
      </c>
      <c r="H12" s="3" t="s">
        <v>37</v>
      </c>
      <c r="I12" s="4" t="s">
        <v>43</v>
      </c>
      <c r="J12" s="5">
        <v>540453657</v>
      </c>
      <c r="K12" s="5">
        <v>0</v>
      </c>
      <c r="L12" s="5">
        <v>0</v>
      </c>
      <c r="M12" s="5">
        <v>540453657</v>
      </c>
      <c r="N12" s="5">
        <v>540453657</v>
      </c>
      <c r="O12" s="5">
        <f t="shared" si="2"/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6">
        <f t="shared" si="3"/>
        <v>540453657</v>
      </c>
      <c r="V12" s="7">
        <f t="shared" si="4"/>
        <v>0</v>
      </c>
      <c r="W12" s="7">
        <f t="shared" si="5"/>
        <v>0</v>
      </c>
      <c r="X12" s="7">
        <f t="shared" si="6"/>
        <v>0</v>
      </c>
      <c r="Y12" s="2"/>
    </row>
    <row r="13" spans="1:25" ht="35.1" customHeight="1" thickTop="1" thickBot="1">
      <c r="A13" s="3" t="s">
        <v>19</v>
      </c>
      <c r="B13" s="3" t="s">
        <v>20</v>
      </c>
      <c r="C13" s="3" t="s">
        <v>21</v>
      </c>
      <c r="D13" s="3" t="s">
        <v>31</v>
      </c>
      <c r="E13" s="3"/>
      <c r="F13" s="3" t="s">
        <v>22</v>
      </c>
      <c r="G13" s="3" t="s">
        <v>42</v>
      </c>
      <c r="H13" s="3" t="s">
        <v>37</v>
      </c>
      <c r="I13" s="4" t="s">
        <v>32</v>
      </c>
      <c r="J13" s="5">
        <v>88000000</v>
      </c>
      <c r="K13" s="5">
        <v>0</v>
      </c>
      <c r="L13" s="5">
        <v>0</v>
      </c>
      <c r="M13" s="5">
        <v>88000000</v>
      </c>
      <c r="N13" s="5">
        <v>0</v>
      </c>
      <c r="O13" s="5">
        <f t="shared" si="2"/>
        <v>88000000</v>
      </c>
      <c r="P13" s="5">
        <v>88000000</v>
      </c>
      <c r="Q13" s="5">
        <v>0</v>
      </c>
      <c r="R13" s="5">
        <v>87281095</v>
      </c>
      <c r="S13" s="5">
        <v>34743530</v>
      </c>
      <c r="T13" s="5">
        <v>34743530</v>
      </c>
      <c r="U13" s="6">
        <f t="shared" si="3"/>
        <v>718905</v>
      </c>
      <c r="V13" s="7">
        <f t="shared" si="4"/>
        <v>0.99183062499999997</v>
      </c>
      <c r="W13" s="7">
        <f t="shared" si="5"/>
        <v>0.39481284090909091</v>
      </c>
      <c r="X13" s="7">
        <f t="shared" si="6"/>
        <v>0.39481284090909091</v>
      </c>
      <c r="Y13" s="2"/>
    </row>
    <row r="14" spans="1:25" ht="35.1" customHeight="1" thickTop="1" thickBot="1">
      <c r="A14" s="3" t="s">
        <v>19</v>
      </c>
      <c r="B14" s="3" t="s">
        <v>20</v>
      </c>
      <c r="C14" s="3" t="s">
        <v>21</v>
      </c>
      <c r="D14" s="3" t="s">
        <v>27</v>
      </c>
      <c r="E14" s="3"/>
      <c r="F14" s="3" t="s">
        <v>22</v>
      </c>
      <c r="G14" s="3" t="s">
        <v>42</v>
      </c>
      <c r="H14" s="3" t="s">
        <v>37</v>
      </c>
      <c r="I14" s="4" t="s">
        <v>33</v>
      </c>
      <c r="J14" s="5">
        <v>2568109000</v>
      </c>
      <c r="K14" s="5">
        <v>0</v>
      </c>
      <c r="L14" s="5">
        <v>0</v>
      </c>
      <c r="M14" s="5">
        <v>2568109000</v>
      </c>
      <c r="N14" s="5">
        <v>0</v>
      </c>
      <c r="O14" s="5">
        <f t="shared" si="2"/>
        <v>2568109000</v>
      </c>
      <c r="P14" s="5">
        <v>2568109000</v>
      </c>
      <c r="Q14" s="5">
        <v>0</v>
      </c>
      <c r="R14" s="5">
        <v>1367683482</v>
      </c>
      <c r="S14" s="5">
        <v>1367683482</v>
      </c>
      <c r="T14" s="5">
        <v>1367683482</v>
      </c>
      <c r="U14" s="6">
        <f t="shared" si="3"/>
        <v>1200425518</v>
      </c>
      <c r="V14" s="7">
        <f t="shared" si="4"/>
        <v>0.53256442074693866</v>
      </c>
      <c r="W14" s="7">
        <f t="shared" si="5"/>
        <v>0.53256442074693866</v>
      </c>
      <c r="X14" s="7">
        <f t="shared" si="6"/>
        <v>0.53256442074693866</v>
      </c>
      <c r="Y14" s="2"/>
    </row>
    <row r="15" spans="1:25" ht="35.1" customHeight="1" thickTop="1" thickBot="1">
      <c r="A15" s="8" t="s">
        <v>19</v>
      </c>
      <c r="B15" s="8">
        <v>2</v>
      </c>
      <c r="C15" s="8"/>
      <c r="D15" s="8"/>
      <c r="E15" s="8"/>
      <c r="F15" s="8"/>
      <c r="G15" s="8"/>
      <c r="H15" s="8"/>
      <c r="I15" s="9" t="s">
        <v>51</v>
      </c>
      <c r="J15" s="10">
        <f>+J16+J17</f>
        <v>1773818000</v>
      </c>
      <c r="K15" s="10">
        <f t="shared" ref="K15:T15" si="7">+K16+K17</f>
        <v>0</v>
      </c>
      <c r="L15" s="10">
        <f t="shared" si="7"/>
        <v>0</v>
      </c>
      <c r="M15" s="10">
        <f t="shared" si="7"/>
        <v>1773818000</v>
      </c>
      <c r="N15" s="10">
        <f t="shared" si="7"/>
        <v>0</v>
      </c>
      <c r="O15" s="10">
        <f t="shared" si="2"/>
        <v>1773818000</v>
      </c>
      <c r="P15" s="10">
        <f t="shared" si="7"/>
        <v>1714015418.97</v>
      </c>
      <c r="Q15" s="10">
        <f t="shared" si="7"/>
        <v>59802581.030000001</v>
      </c>
      <c r="R15" s="10">
        <f t="shared" si="7"/>
        <v>1195085916.21</v>
      </c>
      <c r="S15" s="10">
        <f t="shared" si="7"/>
        <v>747804520</v>
      </c>
      <c r="T15" s="10">
        <f t="shared" si="7"/>
        <v>718699827</v>
      </c>
      <c r="U15" s="11">
        <f t="shared" si="3"/>
        <v>578732083.78999996</v>
      </c>
      <c r="V15" s="12">
        <f t="shared" si="4"/>
        <v>0.67373649168629479</v>
      </c>
      <c r="W15" s="12">
        <f t="shared" si="5"/>
        <v>0.42157905715242489</v>
      </c>
      <c r="X15" s="12">
        <f t="shared" si="6"/>
        <v>0.405171120712497</v>
      </c>
      <c r="Y15" s="2"/>
    </row>
    <row r="16" spans="1:25" ht="35.1" customHeight="1" thickTop="1" thickBot="1">
      <c r="A16" s="3" t="s">
        <v>19</v>
      </c>
      <c r="B16" s="3" t="s">
        <v>31</v>
      </c>
      <c r="C16" s="3" t="s">
        <v>21</v>
      </c>
      <c r="D16" s="3" t="s">
        <v>34</v>
      </c>
      <c r="E16" s="3"/>
      <c r="F16" s="3" t="s">
        <v>22</v>
      </c>
      <c r="G16" s="3" t="s">
        <v>42</v>
      </c>
      <c r="H16" s="3" t="s">
        <v>37</v>
      </c>
      <c r="I16" s="4" t="s">
        <v>35</v>
      </c>
      <c r="J16" s="5">
        <v>3708000</v>
      </c>
      <c r="K16" s="5">
        <v>0</v>
      </c>
      <c r="L16" s="5">
        <v>0</v>
      </c>
      <c r="M16" s="5">
        <v>3708000</v>
      </c>
      <c r="N16" s="5">
        <v>0</v>
      </c>
      <c r="O16" s="5">
        <f t="shared" si="2"/>
        <v>3708000</v>
      </c>
      <c r="P16" s="5">
        <v>1844000</v>
      </c>
      <c r="Q16" s="5">
        <v>1864000</v>
      </c>
      <c r="R16" s="5">
        <v>1844000</v>
      </c>
      <c r="S16" s="5">
        <v>1844000</v>
      </c>
      <c r="T16" s="5">
        <v>1844000</v>
      </c>
      <c r="U16" s="6">
        <f t="shared" si="3"/>
        <v>1864000</v>
      </c>
      <c r="V16" s="7">
        <f t="shared" si="4"/>
        <v>0.49730312837108953</v>
      </c>
      <c r="W16" s="7">
        <f t="shared" si="5"/>
        <v>0.49730312837108953</v>
      </c>
      <c r="X16" s="7">
        <f t="shared" si="6"/>
        <v>0.49730312837108953</v>
      </c>
      <c r="Y16" s="2"/>
    </row>
    <row r="17" spans="1:25" ht="35.1" customHeight="1" thickTop="1" thickBot="1">
      <c r="A17" s="3" t="s">
        <v>19</v>
      </c>
      <c r="B17" s="3" t="s">
        <v>31</v>
      </c>
      <c r="C17" s="3" t="s">
        <v>21</v>
      </c>
      <c r="D17" s="3" t="s">
        <v>25</v>
      </c>
      <c r="E17" s="3"/>
      <c r="F17" s="3" t="s">
        <v>22</v>
      </c>
      <c r="G17" s="3" t="s">
        <v>42</v>
      </c>
      <c r="H17" s="3" t="s">
        <v>37</v>
      </c>
      <c r="I17" s="4" t="s">
        <v>36</v>
      </c>
      <c r="J17" s="5">
        <v>1770110000</v>
      </c>
      <c r="K17" s="5">
        <v>0</v>
      </c>
      <c r="L17" s="5">
        <v>0</v>
      </c>
      <c r="M17" s="5">
        <v>1770110000</v>
      </c>
      <c r="N17" s="5">
        <v>0</v>
      </c>
      <c r="O17" s="5">
        <f t="shared" si="2"/>
        <v>1770110000</v>
      </c>
      <c r="P17" s="5">
        <v>1712171418.97</v>
      </c>
      <c r="Q17" s="5">
        <v>57938581.030000001</v>
      </c>
      <c r="R17" s="5">
        <v>1193241916.21</v>
      </c>
      <c r="S17" s="5">
        <v>745960520</v>
      </c>
      <c r="T17" s="5">
        <v>716855827</v>
      </c>
      <c r="U17" s="6">
        <f t="shared" si="3"/>
        <v>576868083.78999996</v>
      </c>
      <c r="V17" s="7">
        <f t="shared" si="4"/>
        <v>0.67410608166159169</v>
      </c>
      <c r="W17" s="7">
        <f t="shared" si="5"/>
        <v>0.42142043149860742</v>
      </c>
      <c r="X17" s="7">
        <f t="shared" si="6"/>
        <v>0.40497812395839805</v>
      </c>
      <c r="Y17" s="2"/>
    </row>
    <row r="18" spans="1:25" ht="35.1" customHeight="1" thickTop="1" thickBot="1">
      <c r="A18" s="8" t="s">
        <v>19</v>
      </c>
      <c r="B18" s="8">
        <v>3</v>
      </c>
      <c r="C18" s="8"/>
      <c r="D18" s="8"/>
      <c r="E18" s="8"/>
      <c r="F18" s="8"/>
      <c r="G18" s="8"/>
      <c r="H18" s="8"/>
      <c r="I18" s="9" t="s">
        <v>50</v>
      </c>
      <c r="J18" s="10">
        <f>+J19</f>
        <v>1145774343</v>
      </c>
      <c r="K18" s="10">
        <f t="shared" ref="K18:T18" si="8">+K19</f>
        <v>0</v>
      </c>
      <c r="L18" s="10">
        <f t="shared" si="8"/>
        <v>0</v>
      </c>
      <c r="M18" s="10">
        <f t="shared" si="8"/>
        <v>1145774343</v>
      </c>
      <c r="N18" s="10">
        <f t="shared" si="8"/>
        <v>1145774343</v>
      </c>
      <c r="O18" s="10">
        <f t="shared" si="2"/>
        <v>0</v>
      </c>
      <c r="P18" s="10">
        <f t="shared" si="8"/>
        <v>0</v>
      </c>
      <c r="Q18" s="10">
        <f t="shared" si="8"/>
        <v>0</v>
      </c>
      <c r="R18" s="10">
        <f t="shared" si="8"/>
        <v>0</v>
      </c>
      <c r="S18" s="10">
        <f t="shared" si="8"/>
        <v>0</v>
      </c>
      <c r="T18" s="10">
        <f t="shared" si="8"/>
        <v>0</v>
      </c>
      <c r="U18" s="11">
        <f t="shared" si="3"/>
        <v>1145774343</v>
      </c>
      <c r="V18" s="12">
        <f t="shared" si="4"/>
        <v>0</v>
      </c>
      <c r="W18" s="12">
        <f t="shared" si="5"/>
        <v>0</v>
      </c>
      <c r="X18" s="12">
        <f t="shared" si="6"/>
        <v>0</v>
      </c>
      <c r="Y18" s="2"/>
    </row>
    <row r="19" spans="1:25" ht="45" customHeight="1" thickTop="1" thickBot="1">
      <c r="A19" s="3" t="s">
        <v>19</v>
      </c>
      <c r="B19" s="3" t="s">
        <v>34</v>
      </c>
      <c r="C19" s="3" t="s">
        <v>38</v>
      </c>
      <c r="D19" s="3" t="s">
        <v>34</v>
      </c>
      <c r="E19" s="3" t="s">
        <v>44</v>
      </c>
      <c r="F19" s="3" t="s">
        <v>22</v>
      </c>
      <c r="G19" s="3" t="s">
        <v>42</v>
      </c>
      <c r="H19" s="3" t="s">
        <v>37</v>
      </c>
      <c r="I19" s="4" t="s">
        <v>45</v>
      </c>
      <c r="J19" s="5">
        <v>1145774343</v>
      </c>
      <c r="K19" s="5">
        <v>0</v>
      </c>
      <c r="L19" s="5">
        <v>0</v>
      </c>
      <c r="M19" s="5">
        <v>1145774343</v>
      </c>
      <c r="N19" s="5">
        <v>1145774343</v>
      </c>
      <c r="O19" s="5">
        <f t="shared" si="2"/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6">
        <f t="shared" si="3"/>
        <v>1145774343</v>
      </c>
      <c r="V19" s="7">
        <f t="shared" si="4"/>
        <v>0</v>
      </c>
      <c r="W19" s="7">
        <f t="shared" si="5"/>
        <v>0</v>
      </c>
      <c r="X19" s="7">
        <f t="shared" si="6"/>
        <v>0</v>
      </c>
      <c r="Y19" s="2"/>
    </row>
    <row r="20" spans="1:25" ht="35.1" customHeight="1" thickTop="1" thickBot="1">
      <c r="A20" s="8" t="s">
        <v>39</v>
      </c>
      <c r="B20" s="8"/>
      <c r="C20" s="8"/>
      <c r="D20" s="8"/>
      <c r="E20" s="8"/>
      <c r="F20" s="8"/>
      <c r="G20" s="8"/>
      <c r="H20" s="8"/>
      <c r="I20" s="9" t="s">
        <v>49</v>
      </c>
      <c r="J20" s="10">
        <f>+J21</f>
        <v>4072000000</v>
      </c>
      <c r="K20" s="10">
        <f t="shared" ref="K20:T20" si="9">+K21</f>
        <v>0</v>
      </c>
      <c r="L20" s="10">
        <f t="shared" si="9"/>
        <v>0</v>
      </c>
      <c r="M20" s="10">
        <f t="shared" si="9"/>
        <v>4072000000</v>
      </c>
      <c r="N20" s="10">
        <f t="shared" si="9"/>
        <v>0</v>
      </c>
      <c r="O20" s="10">
        <f t="shared" si="2"/>
        <v>4072000000</v>
      </c>
      <c r="P20" s="10">
        <f t="shared" si="9"/>
        <v>3589952307.7199998</v>
      </c>
      <c r="Q20" s="10">
        <f t="shared" si="9"/>
        <v>482047692.27999997</v>
      </c>
      <c r="R20" s="10">
        <f t="shared" si="9"/>
        <v>2675305593.2199998</v>
      </c>
      <c r="S20" s="10">
        <f t="shared" si="9"/>
        <v>1308191797.48</v>
      </c>
      <c r="T20" s="10">
        <f t="shared" si="9"/>
        <v>1247187995.48</v>
      </c>
      <c r="U20" s="11">
        <f t="shared" si="3"/>
        <v>1396694406.7800002</v>
      </c>
      <c r="V20" s="12">
        <f t="shared" si="4"/>
        <v>0.65700039126227894</v>
      </c>
      <c r="W20" s="12">
        <f t="shared" si="5"/>
        <v>0.32126517619842831</v>
      </c>
      <c r="X20" s="12">
        <f t="shared" si="6"/>
        <v>0.30628388887033398</v>
      </c>
      <c r="Y20" s="2"/>
    </row>
    <row r="21" spans="1:25" ht="49.5" customHeight="1" thickTop="1">
      <c r="A21" s="16" t="s">
        <v>39</v>
      </c>
      <c r="B21" s="16" t="s">
        <v>40</v>
      </c>
      <c r="C21" s="16" t="s">
        <v>41</v>
      </c>
      <c r="D21" s="16" t="s">
        <v>20</v>
      </c>
      <c r="E21" s="16"/>
      <c r="F21" s="16" t="s">
        <v>22</v>
      </c>
      <c r="G21" s="16" t="s">
        <v>42</v>
      </c>
      <c r="H21" s="16" t="s">
        <v>37</v>
      </c>
      <c r="I21" s="17" t="s">
        <v>46</v>
      </c>
      <c r="J21" s="18">
        <v>4072000000</v>
      </c>
      <c r="K21" s="18">
        <v>0</v>
      </c>
      <c r="L21" s="18">
        <v>0</v>
      </c>
      <c r="M21" s="18">
        <v>4072000000</v>
      </c>
      <c r="N21" s="18">
        <v>0</v>
      </c>
      <c r="O21" s="18">
        <f t="shared" si="2"/>
        <v>4072000000</v>
      </c>
      <c r="P21" s="18">
        <v>3589952307.7199998</v>
      </c>
      <c r="Q21" s="18">
        <v>482047692.27999997</v>
      </c>
      <c r="R21" s="18">
        <v>2675305593.2199998</v>
      </c>
      <c r="S21" s="18">
        <v>1308191797.48</v>
      </c>
      <c r="T21" s="18">
        <v>1247187995.48</v>
      </c>
      <c r="U21" s="19">
        <f t="shared" si="3"/>
        <v>1396694406.7800002</v>
      </c>
      <c r="V21" s="20">
        <f t="shared" si="4"/>
        <v>0.65700039126227894</v>
      </c>
      <c r="W21" s="20">
        <f t="shared" si="5"/>
        <v>0.32126517619842831</v>
      </c>
      <c r="X21" s="20">
        <f t="shared" si="6"/>
        <v>0.30628388887033398</v>
      </c>
      <c r="Y21" s="2"/>
    </row>
    <row r="22" spans="1:25" ht="35.1" customHeight="1" thickBot="1">
      <c r="A22" s="21" t="s">
        <v>0</v>
      </c>
      <c r="B22" s="22" t="s">
        <v>0</v>
      </c>
      <c r="C22" s="22" t="s">
        <v>0</v>
      </c>
      <c r="D22" s="22" t="s">
        <v>0</v>
      </c>
      <c r="E22" s="22" t="s">
        <v>0</v>
      </c>
      <c r="F22" s="22" t="s">
        <v>0</v>
      </c>
      <c r="G22" s="22" t="s">
        <v>0</v>
      </c>
      <c r="H22" s="22" t="s">
        <v>0</v>
      </c>
      <c r="I22" s="23" t="s">
        <v>52</v>
      </c>
      <c r="J22" s="24">
        <f>+J6+J20</f>
        <v>17976530000</v>
      </c>
      <c r="K22" s="24">
        <f t="shared" ref="K22:T22" si="10">+K6+K20</f>
        <v>0</v>
      </c>
      <c r="L22" s="24">
        <f t="shared" si="10"/>
        <v>0</v>
      </c>
      <c r="M22" s="24">
        <f t="shared" si="10"/>
        <v>17976530000</v>
      </c>
      <c r="N22" s="24">
        <f t="shared" si="10"/>
        <v>1686228000</v>
      </c>
      <c r="O22" s="24">
        <f t="shared" si="2"/>
        <v>16290302000</v>
      </c>
      <c r="P22" s="24">
        <f t="shared" si="10"/>
        <v>15748451726.689999</v>
      </c>
      <c r="Q22" s="24">
        <f t="shared" si="10"/>
        <v>541850273.30999994</v>
      </c>
      <c r="R22" s="24">
        <f t="shared" si="10"/>
        <v>9571075082.7800007</v>
      </c>
      <c r="S22" s="24">
        <f t="shared" si="10"/>
        <v>7704142325.8299999</v>
      </c>
      <c r="T22" s="24">
        <f t="shared" si="10"/>
        <v>7614033830.8299999</v>
      </c>
      <c r="U22" s="25">
        <f>+M22-R22</f>
        <v>8405454917.2199993</v>
      </c>
      <c r="V22" s="26">
        <f t="shared" si="4"/>
        <v>0.53242061080642378</v>
      </c>
      <c r="W22" s="26">
        <f t="shared" si="5"/>
        <v>0.42856671036234467</v>
      </c>
      <c r="X22" s="27">
        <f t="shared" si="6"/>
        <v>0.42355414703671956</v>
      </c>
      <c r="Y22" s="2"/>
    </row>
    <row r="23" spans="1:25" ht="15.75" thickTop="1">
      <c r="A23" s="14" t="s">
        <v>60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V23" s="2"/>
      <c r="W23" s="2"/>
      <c r="X23" s="2"/>
      <c r="Y23" s="2"/>
    </row>
    <row r="24" spans="1:25">
      <c r="A24" s="14" t="s">
        <v>61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V24" s="2"/>
      <c r="W24" s="2"/>
      <c r="X24" s="2"/>
      <c r="Y24" s="2"/>
    </row>
    <row r="25" spans="1:25">
      <c r="A25" s="14" t="s">
        <v>62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V25" s="2"/>
      <c r="W25" s="2"/>
      <c r="X25" s="2"/>
      <c r="Y25" s="2"/>
    </row>
    <row r="26" spans="1: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V26" s="2"/>
      <c r="W26" s="2"/>
      <c r="X26" s="2"/>
      <c r="Y26" s="2"/>
    </row>
    <row r="27" spans="1:25">
      <c r="V27" s="2"/>
      <c r="W27" s="2"/>
      <c r="X27" s="2"/>
      <c r="Y27" s="2"/>
    </row>
    <row r="28" spans="1:25">
      <c r="V28" s="2"/>
      <c r="W28" s="2"/>
      <c r="X28" s="2"/>
      <c r="Y28" s="2"/>
    </row>
    <row r="29" spans="1:25">
      <c r="V29" s="2"/>
      <c r="W29" s="2"/>
      <c r="X29" s="2"/>
      <c r="Y29" s="2"/>
    </row>
  </sheetData>
  <mergeCells count="4">
    <mergeCell ref="A1:X1"/>
    <mergeCell ref="A2:X2"/>
    <mergeCell ref="A3:X3"/>
    <mergeCell ref="T4:X4"/>
  </mergeCells>
  <printOptions horizontalCentered="1"/>
  <pageMargins left="0.78740157480314965" right="0" top="0.78740157480314965" bottom="0.78740157480314965" header="0.78740157480314965" footer="0.78740157480314965"/>
  <pageSetup paperSize="5" scale="5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DCE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2018-07-04T22:16:05Z</cp:lastPrinted>
  <dcterms:created xsi:type="dcterms:W3CDTF">2018-07-03T13:17:02Z</dcterms:created>
  <dcterms:modified xsi:type="dcterms:W3CDTF">2018-07-04T22:28:45Z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