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LIO\PDF\"/>
    </mc:Choice>
  </mc:AlternateContent>
  <bookViews>
    <workbookView xWindow="240" yWindow="120" windowWidth="18060" windowHeight="7050"/>
  </bookViews>
  <sheets>
    <sheet name="DCE" sheetId="1" r:id="rId1"/>
  </sheets>
  <calcPr calcId="152511"/>
</workbook>
</file>

<file path=xl/calcChain.xml><?xml version="1.0" encoding="utf-8"?>
<calcChain xmlns="http://schemas.openxmlformats.org/spreadsheetml/2006/main">
  <c r="M6" i="1" l="1"/>
  <c r="T6" i="1"/>
  <c r="W6" i="1"/>
  <c r="V6" i="1"/>
  <c r="U6" i="1"/>
  <c r="W7" i="1"/>
  <c r="V7" i="1"/>
  <c r="U7" i="1"/>
  <c r="W23" i="1" l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W14" i="1"/>
  <c r="V14" i="1"/>
  <c r="U14" i="1"/>
  <c r="T14" i="1"/>
  <c r="W13" i="1"/>
  <c r="V13" i="1"/>
  <c r="U13" i="1"/>
  <c r="T13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T7" i="1"/>
  <c r="S20" i="1" l="1"/>
  <c r="R20" i="1"/>
  <c r="Q20" i="1"/>
  <c r="P20" i="1"/>
  <c r="O20" i="1"/>
  <c r="N20" i="1"/>
  <c r="M20" i="1"/>
  <c r="L20" i="1"/>
  <c r="K20" i="1"/>
  <c r="J20" i="1"/>
  <c r="S18" i="1"/>
  <c r="R18" i="1"/>
  <c r="Q18" i="1"/>
  <c r="P18" i="1"/>
  <c r="O18" i="1"/>
  <c r="N18" i="1"/>
  <c r="M18" i="1"/>
  <c r="L18" i="1"/>
  <c r="K18" i="1"/>
  <c r="J18" i="1"/>
  <c r="S15" i="1"/>
  <c r="R15" i="1"/>
  <c r="Q15" i="1"/>
  <c r="P15" i="1"/>
  <c r="O15" i="1"/>
  <c r="N15" i="1"/>
  <c r="M15" i="1"/>
  <c r="L15" i="1"/>
  <c r="K15" i="1"/>
  <c r="J15" i="1"/>
  <c r="S7" i="1"/>
  <c r="R7" i="1"/>
  <c r="Q7" i="1"/>
  <c r="P7" i="1"/>
  <c r="O7" i="1"/>
  <c r="N7" i="1"/>
  <c r="M7" i="1"/>
  <c r="L7" i="1"/>
  <c r="K7" i="1"/>
  <c r="J7" i="1"/>
  <c r="P6" i="1" l="1"/>
  <c r="P23" i="1" s="1"/>
  <c r="L6" i="1"/>
  <c r="L23" i="1" s="1"/>
  <c r="K6" i="1"/>
  <c r="K23" i="1" s="1"/>
  <c r="O6" i="1"/>
  <c r="O23" i="1" s="1"/>
  <c r="S6" i="1"/>
  <c r="S23" i="1" s="1"/>
  <c r="Q6" i="1"/>
  <c r="J6" i="1"/>
  <c r="J23" i="1" s="1"/>
  <c r="N6" i="1"/>
  <c r="N23" i="1" s="1"/>
  <c r="R6" i="1"/>
  <c r="Q23" i="1" l="1"/>
  <c r="R23" i="1"/>
  <c r="M23" i="1"/>
</calcChain>
</file>

<file path=xl/sharedStrings.xml><?xml version="1.0" encoding="utf-8"?>
<sst xmlns="http://schemas.openxmlformats.org/spreadsheetml/2006/main" count="170" uniqueCount="66">
  <si>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</si>
  <si>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</si>
  <si>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</si>
  <si>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</si>
  <si>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</si>
  <si>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</si>
  <si>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</si>
  <si>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</si>
  <si>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</si>
  <si>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</si>
  <si>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</si>
  <si>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</si>
  <si>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</si>
  <si>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</si>
  <si>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</si>
  <si>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</si>
  <si>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</si>
  <si>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</si>
  <si>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</si>
  <si>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</si>
  <si>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</si>
  <si>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</si>
  <si>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</si>
  <si>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</si>
  <si>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</si>
  <si>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</si>
  <si>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</si>
  <si>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</si>
  <si>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</si>
  <si>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</si>
  <si>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</si>
  <si>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</si>
  <si>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</si>
  <si>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</si>
  <si>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</si>
  <si>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</si>
  <si>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</si>
  <si>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</si>
  <si>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</si>
  <si>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</si>
  <si>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</si>
  <si>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</si>
  <si>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</si>
  <si>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</si>
  <si>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</si>
  <si>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</si>
  <si>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</si>
  <si>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</si>
  <si>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FORTALECIMIENTO DE LOS SERVICIOS BRINDADOS A LOS USUARIOS DE COMERCIO EXTERIOR A NIVEL NACIONAL</t>
  </si>
  <si>
    <t xml:space="preserve">GASTOS DE INVERSION </t>
  </si>
  <si>
    <t>TRANSFERENCIAS CORRIENTES</t>
  </si>
  <si>
    <t xml:space="preserve">GASTOS GENERALES </t>
  </si>
  <si>
    <t>GASTOS PERSONALES</t>
  </si>
  <si>
    <t>GASTOS DE FUNCIONAMIENTO</t>
  </si>
  <si>
    <t>TOTAL PRESUPUESTO A+C</t>
  </si>
  <si>
    <t>APROPIACION SIN COMPROMETER</t>
  </si>
  <si>
    <t>MINISTERIO DE COMERCIO INDUSTRIA Y TURISMO</t>
  </si>
  <si>
    <t>EJECUCIÓN PRESUPUESTAL ACUMULADA CON CORTE AL 31 DE JULIO DE 2018</t>
  </si>
  <si>
    <t xml:space="preserve">UNIDAD EJECUTORA 3501-02 DIRECCIÓN GENERAL DE COMERCIO EXTERIOR </t>
  </si>
  <si>
    <t>COMP/ APR</t>
  </si>
  <si>
    <t>OBLIG/ APR</t>
  </si>
  <si>
    <t>PAGO/ APR</t>
  </si>
  <si>
    <t>FECHA DE GENERACIÓN: AGOSTO 01 DE 2018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</si>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</sst>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/>
    <xf numFmtId="0" fontId="9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6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tabSelected="1" workbookViewId="0">
      <selection activeCell="A2" sqref="A2:W2"/>
    </sheetView>
  </sheetViews>
  <sheetFormatPr baseColWidth="10" defaultRowHeight="15" x14ac:dyDescent="0.25"/>
  <cols>
    <col min="1" max="1" width="4.85546875" customWidth="1"/>
    <col min="2" max="2" width="4.140625" customWidth="1"/>
    <col min="3" max="3" width="4.7109375" customWidth="1"/>
    <col min="4" max="4" width="4.42578125" customWidth="1"/>
    <col min="5" max="5" width="4" customWidth="1"/>
    <col min="6" max="6" width="6.28515625" customWidth="1"/>
    <col min="7" max="7" width="4.42578125" customWidth="1"/>
    <col min="8" max="8" width="3.85546875" customWidth="1"/>
    <col min="9" max="9" width="24.85546875" customWidth="1"/>
    <col min="10" max="10" width="16.5703125" customWidth="1"/>
    <col min="11" max="11" width="15.42578125" customWidth="1"/>
    <col min="12" max="12" width="14.42578125" customWidth="1"/>
    <col min="13" max="13" width="16.140625" customWidth="1"/>
    <col min="14" max="14" width="14" customWidth="1"/>
    <col min="15" max="15" width="16" customWidth="1"/>
    <col min="16" max="16" width="14.85546875" customWidth="1"/>
    <col min="17" max="17" width="15.42578125" customWidth="1"/>
    <col min="18" max="18" width="14.85546875" customWidth="1"/>
    <col min="19" max="19" width="14.5703125" customWidth="1"/>
    <col min="20" max="20" width="14.7109375" customWidth="1"/>
    <col min="21" max="21" width="7.140625" customWidth="1"/>
    <col min="22" max="22" width="6" customWidth="1"/>
    <col min="23" max="23" width="6.28515625" customWidth="1"/>
  </cols>
  <sheetData>
    <row r="1" spans="1:26" ht="16.5" x14ac:dyDescent="0.25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6" ht="16.5" x14ac:dyDescent="0.25">
      <c r="A2" s="23" t="s">
        <v>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6" ht="16.5" x14ac:dyDescent="0.25">
      <c r="A3" s="23" t="s">
        <v>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6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25" t="s">
        <v>62</v>
      </c>
      <c r="T4" s="26"/>
      <c r="U4" s="26"/>
      <c r="V4" s="26"/>
      <c r="W4" s="26"/>
    </row>
    <row r="5" spans="1:26" ht="38.25" customHeight="1" thickTop="1" thickBot="1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6" t="s">
        <v>55</v>
      </c>
      <c r="U5" s="6" t="s">
        <v>59</v>
      </c>
      <c r="V5" s="6" t="s">
        <v>60</v>
      </c>
      <c r="W5" s="6" t="s">
        <v>61</v>
      </c>
    </row>
    <row r="6" spans="1:26" ht="35.1" customHeight="1" thickTop="1" thickBot="1" x14ac:dyDescent="0.3">
      <c r="A6" s="16" t="s">
        <v>20</v>
      </c>
      <c r="B6" s="16"/>
      <c r="C6" s="16"/>
      <c r="D6" s="16"/>
      <c r="E6" s="16"/>
      <c r="F6" s="16"/>
      <c r="G6" s="16"/>
      <c r="H6" s="16"/>
      <c r="I6" s="17" t="s">
        <v>53</v>
      </c>
      <c r="J6" s="18">
        <f>+J7+J15+J18</f>
        <v>13904530000</v>
      </c>
      <c r="K6" s="18">
        <f t="shared" ref="K6:S6" si="0">+K7+K15+K18</f>
        <v>1600111069</v>
      </c>
      <c r="L6" s="18">
        <f t="shared" si="0"/>
        <v>1600111069</v>
      </c>
      <c r="M6" s="18">
        <f>+M7+M15+M18</f>
        <v>13904530000</v>
      </c>
      <c r="N6" s="18">
        <f t="shared" si="0"/>
        <v>86116931</v>
      </c>
      <c r="O6" s="18">
        <f t="shared" si="0"/>
        <v>12156448752.43</v>
      </c>
      <c r="P6" s="18">
        <f t="shared" si="0"/>
        <v>1661964316.5699999</v>
      </c>
      <c r="Q6" s="18">
        <f t="shared" si="0"/>
        <v>8081432496.2900009</v>
      </c>
      <c r="R6" s="18">
        <f t="shared" si="0"/>
        <v>7437519400.0100002</v>
      </c>
      <c r="S6" s="18">
        <f t="shared" si="0"/>
        <v>7437519400.0100002</v>
      </c>
      <c r="T6" s="19">
        <f>+M6-Q6</f>
        <v>5823097503.7099991</v>
      </c>
      <c r="U6" s="20">
        <f>+Q6/M6</f>
        <v>0.58120860584931677</v>
      </c>
      <c r="V6" s="20">
        <f>+R6/M6</f>
        <v>0.53489901492607084</v>
      </c>
      <c r="W6" s="20">
        <f>+S6/M6</f>
        <v>0.53489901492607084</v>
      </c>
      <c r="X6" s="21"/>
      <c r="Y6" s="22"/>
      <c r="Z6" s="22"/>
    </row>
    <row r="7" spans="1:26" ht="35.1" customHeight="1" thickTop="1" thickBot="1" x14ac:dyDescent="0.3">
      <c r="A7" s="5" t="s">
        <v>20</v>
      </c>
      <c r="B7" s="5">
        <v>1</v>
      </c>
      <c r="C7" s="5"/>
      <c r="D7" s="5"/>
      <c r="E7" s="5"/>
      <c r="F7" s="5"/>
      <c r="G7" s="5"/>
      <c r="H7" s="5"/>
      <c r="I7" s="12" t="s">
        <v>52</v>
      </c>
      <c r="J7" s="13">
        <f>SUM(J8:J14)</f>
        <v>10984937657</v>
      </c>
      <c r="K7" s="13">
        <f t="shared" ref="K7:S7" si="1">SUM(K8:K14)</f>
        <v>1600111069</v>
      </c>
      <c r="L7" s="13">
        <f t="shared" si="1"/>
        <v>540453657</v>
      </c>
      <c r="M7" s="13">
        <f t="shared" si="1"/>
        <v>12044595069</v>
      </c>
      <c r="N7" s="13">
        <f t="shared" si="1"/>
        <v>0</v>
      </c>
      <c r="O7" s="13">
        <f t="shared" si="1"/>
        <v>10428484000</v>
      </c>
      <c r="P7" s="13">
        <f t="shared" si="1"/>
        <v>1616111069</v>
      </c>
      <c r="Q7" s="13">
        <f t="shared" si="1"/>
        <v>6567776501.2300005</v>
      </c>
      <c r="R7" s="13">
        <f t="shared" si="1"/>
        <v>6522735328.2300005</v>
      </c>
      <c r="S7" s="13">
        <f t="shared" si="1"/>
        <v>6522735328.2300005</v>
      </c>
      <c r="T7" s="14">
        <f t="shared" ref="T7:T23" si="2">+M7-Q7</f>
        <v>5476818567.7699995</v>
      </c>
      <c r="U7" s="15">
        <f>+Q7/M7</f>
        <v>0.54528827773828092</v>
      </c>
      <c r="V7" s="15">
        <f>+R7/M7</f>
        <v>0.54154874371974626</v>
      </c>
      <c r="W7" s="15">
        <f>+S7/M7</f>
        <v>0.54154874371974626</v>
      </c>
      <c r="X7" s="21"/>
      <c r="Y7" s="22"/>
      <c r="Z7" s="22"/>
    </row>
    <row r="8" spans="1:26" ht="35.1" customHeight="1" thickTop="1" thickBot="1" x14ac:dyDescent="0.3">
      <c r="A8" s="7" t="s">
        <v>20</v>
      </c>
      <c r="B8" s="7" t="s">
        <v>21</v>
      </c>
      <c r="C8" s="7" t="s">
        <v>22</v>
      </c>
      <c r="D8" s="7" t="s">
        <v>21</v>
      </c>
      <c r="E8" s="7" t="s">
        <v>21</v>
      </c>
      <c r="F8" s="7" t="s">
        <v>23</v>
      </c>
      <c r="G8" s="7" t="s">
        <v>43</v>
      </c>
      <c r="H8" s="7" t="s">
        <v>38</v>
      </c>
      <c r="I8" s="8" t="s">
        <v>25</v>
      </c>
      <c r="J8" s="9">
        <v>5634372000</v>
      </c>
      <c r="K8" s="9">
        <v>1002404370</v>
      </c>
      <c r="L8" s="9">
        <v>0</v>
      </c>
      <c r="M8" s="9">
        <v>6636776370</v>
      </c>
      <c r="N8" s="9">
        <v>0</v>
      </c>
      <c r="O8" s="9">
        <v>5634372000</v>
      </c>
      <c r="P8" s="9">
        <v>1002404370</v>
      </c>
      <c r="Q8" s="9">
        <v>3766110257.3099999</v>
      </c>
      <c r="R8" s="9">
        <v>3766110257.3099999</v>
      </c>
      <c r="S8" s="9">
        <v>3766110257.3099999</v>
      </c>
      <c r="T8" s="10">
        <f t="shared" si="2"/>
        <v>2870666112.6900001</v>
      </c>
      <c r="U8" s="11">
        <f t="shared" ref="U8:U23" si="3">+Q8/M8</f>
        <v>0.5674607742297636</v>
      </c>
      <c r="V8" s="11">
        <f t="shared" ref="V8:V23" si="4">+R8/M8</f>
        <v>0.5674607742297636</v>
      </c>
      <c r="W8" s="11">
        <f t="shared" ref="W8:W23" si="5">+S8/M8</f>
        <v>0.5674607742297636</v>
      </c>
      <c r="X8" s="2"/>
    </row>
    <row r="9" spans="1:26" ht="35.1" customHeight="1" thickTop="1" thickBot="1" x14ac:dyDescent="0.3">
      <c r="A9" s="7" t="s">
        <v>20</v>
      </c>
      <c r="B9" s="7" t="s">
        <v>21</v>
      </c>
      <c r="C9" s="7" t="s">
        <v>22</v>
      </c>
      <c r="D9" s="7" t="s">
        <v>21</v>
      </c>
      <c r="E9" s="7" t="s">
        <v>26</v>
      </c>
      <c r="F9" s="7" t="s">
        <v>23</v>
      </c>
      <c r="G9" s="7" t="s">
        <v>43</v>
      </c>
      <c r="H9" s="7" t="s">
        <v>38</v>
      </c>
      <c r="I9" s="8" t="s">
        <v>27</v>
      </c>
      <c r="J9" s="9">
        <v>513681000</v>
      </c>
      <c r="K9" s="9">
        <v>34982000</v>
      </c>
      <c r="L9" s="9">
        <v>0</v>
      </c>
      <c r="M9" s="9">
        <v>548663000</v>
      </c>
      <c r="N9" s="9">
        <v>0</v>
      </c>
      <c r="O9" s="9">
        <v>513681000</v>
      </c>
      <c r="P9" s="9">
        <v>34982000</v>
      </c>
      <c r="Q9" s="9">
        <v>308062591.63</v>
      </c>
      <c r="R9" s="9">
        <v>308062591.63</v>
      </c>
      <c r="S9" s="9">
        <v>308062591.63</v>
      </c>
      <c r="T9" s="10">
        <f t="shared" si="2"/>
        <v>240600408.37</v>
      </c>
      <c r="U9" s="11">
        <f t="shared" si="3"/>
        <v>0.56147870665599831</v>
      </c>
      <c r="V9" s="11">
        <f t="shared" si="4"/>
        <v>0.56147870665599831</v>
      </c>
      <c r="W9" s="11">
        <f t="shared" si="5"/>
        <v>0.56147870665599831</v>
      </c>
      <c r="X9" s="2"/>
    </row>
    <row r="10" spans="1:26" ht="35.1" customHeight="1" thickTop="1" thickBot="1" x14ac:dyDescent="0.3">
      <c r="A10" s="7" t="s">
        <v>20</v>
      </c>
      <c r="B10" s="7" t="s">
        <v>21</v>
      </c>
      <c r="C10" s="7" t="s">
        <v>22</v>
      </c>
      <c r="D10" s="7" t="s">
        <v>21</v>
      </c>
      <c r="E10" s="7" t="s">
        <v>28</v>
      </c>
      <c r="F10" s="7" t="s">
        <v>23</v>
      </c>
      <c r="G10" s="7" t="s">
        <v>43</v>
      </c>
      <c r="H10" s="7" t="s">
        <v>38</v>
      </c>
      <c r="I10" s="8" t="s">
        <v>29</v>
      </c>
      <c r="J10" s="9">
        <v>1532824000</v>
      </c>
      <c r="K10" s="9">
        <v>239724699</v>
      </c>
      <c r="L10" s="9">
        <v>0</v>
      </c>
      <c r="M10" s="9">
        <v>1772548699</v>
      </c>
      <c r="N10" s="9">
        <v>0</v>
      </c>
      <c r="O10" s="9">
        <v>1516824000</v>
      </c>
      <c r="P10" s="9">
        <v>255724699</v>
      </c>
      <c r="Q10" s="9">
        <v>744002850.74000001</v>
      </c>
      <c r="R10" s="9">
        <v>744002850.74000001</v>
      </c>
      <c r="S10" s="9">
        <v>744002850.74000001</v>
      </c>
      <c r="T10" s="10">
        <f t="shared" si="2"/>
        <v>1028545848.26</v>
      </c>
      <c r="U10" s="11">
        <f t="shared" si="3"/>
        <v>0.41973619746511687</v>
      </c>
      <c r="V10" s="11">
        <f t="shared" si="4"/>
        <v>0.41973619746511687</v>
      </c>
      <c r="W10" s="11">
        <f t="shared" si="5"/>
        <v>0.41973619746511687</v>
      </c>
      <c r="X10" s="2"/>
    </row>
    <row r="11" spans="1:26" ht="35.1" customHeight="1" thickTop="1" thickBot="1" x14ac:dyDescent="0.3">
      <c r="A11" s="7" t="s">
        <v>20</v>
      </c>
      <c r="B11" s="7" t="s">
        <v>21</v>
      </c>
      <c r="C11" s="7" t="s">
        <v>22</v>
      </c>
      <c r="D11" s="7" t="s">
        <v>21</v>
      </c>
      <c r="E11" s="7" t="s">
        <v>30</v>
      </c>
      <c r="F11" s="7" t="s">
        <v>23</v>
      </c>
      <c r="G11" s="7" t="s">
        <v>43</v>
      </c>
      <c r="H11" s="7" t="s">
        <v>38</v>
      </c>
      <c r="I11" s="8" t="s">
        <v>31</v>
      </c>
      <c r="J11" s="9">
        <v>107498000</v>
      </c>
      <c r="K11" s="9">
        <v>0</v>
      </c>
      <c r="L11" s="9">
        <v>0</v>
      </c>
      <c r="M11" s="9">
        <v>107498000</v>
      </c>
      <c r="N11" s="9">
        <v>0</v>
      </c>
      <c r="O11" s="9">
        <v>107498000</v>
      </c>
      <c r="P11" s="9">
        <v>0</v>
      </c>
      <c r="Q11" s="9">
        <v>49656787.549999997</v>
      </c>
      <c r="R11" s="9">
        <v>49656787.549999997</v>
      </c>
      <c r="S11" s="9">
        <v>49656787.549999997</v>
      </c>
      <c r="T11" s="10">
        <f t="shared" si="2"/>
        <v>57841212.450000003</v>
      </c>
      <c r="U11" s="11">
        <f t="shared" si="3"/>
        <v>0.4619321992037061</v>
      </c>
      <c r="V11" s="11">
        <f t="shared" si="4"/>
        <v>0.4619321992037061</v>
      </c>
      <c r="W11" s="11">
        <f t="shared" si="5"/>
        <v>0.4619321992037061</v>
      </c>
      <c r="X11" s="2"/>
    </row>
    <row r="12" spans="1:26" ht="35.1" customHeight="1" thickTop="1" thickBot="1" x14ac:dyDescent="0.3">
      <c r="A12" s="7" t="s">
        <v>20</v>
      </c>
      <c r="B12" s="7" t="s">
        <v>21</v>
      </c>
      <c r="C12" s="7" t="s">
        <v>22</v>
      </c>
      <c r="D12" s="7" t="s">
        <v>21</v>
      </c>
      <c r="E12" s="7" t="s">
        <v>24</v>
      </c>
      <c r="F12" s="7" t="s">
        <v>23</v>
      </c>
      <c r="G12" s="7" t="s">
        <v>43</v>
      </c>
      <c r="H12" s="7" t="s">
        <v>38</v>
      </c>
      <c r="I12" s="8" t="s">
        <v>44</v>
      </c>
      <c r="J12" s="9">
        <v>540453657</v>
      </c>
      <c r="K12" s="9">
        <v>0</v>
      </c>
      <c r="L12" s="9">
        <v>540453657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0">
        <f t="shared" si="2"/>
        <v>0</v>
      </c>
      <c r="U12" s="11">
        <v>0</v>
      </c>
      <c r="V12" s="11">
        <v>0</v>
      </c>
      <c r="W12" s="11">
        <v>0</v>
      </c>
      <c r="X12" s="2"/>
    </row>
    <row r="13" spans="1:26" ht="35.1" customHeight="1" thickTop="1" thickBot="1" x14ac:dyDescent="0.3">
      <c r="A13" s="7" t="s">
        <v>20</v>
      </c>
      <c r="B13" s="7" t="s">
        <v>21</v>
      </c>
      <c r="C13" s="7" t="s">
        <v>22</v>
      </c>
      <c r="D13" s="7" t="s">
        <v>32</v>
      </c>
      <c r="E13" s="7"/>
      <c r="F13" s="7" t="s">
        <v>23</v>
      </c>
      <c r="G13" s="7" t="s">
        <v>43</v>
      </c>
      <c r="H13" s="7" t="s">
        <v>38</v>
      </c>
      <c r="I13" s="8" t="s">
        <v>33</v>
      </c>
      <c r="J13" s="9">
        <v>88000000</v>
      </c>
      <c r="K13" s="9">
        <v>0</v>
      </c>
      <c r="L13" s="9">
        <v>0</v>
      </c>
      <c r="M13" s="9">
        <v>88000000</v>
      </c>
      <c r="N13" s="9">
        <v>0</v>
      </c>
      <c r="O13" s="9">
        <v>88000000</v>
      </c>
      <c r="P13" s="9">
        <v>0</v>
      </c>
      <c r="Q13" s="9">
        <v>87281095</v>
      </c>
      <c r="R13" s="9">
        <v>42239922</v>
      </c>
      <c r="S13" s="9">
        <v>42239922</v>
      </c>
      <c r="T13" s="10">
        <f t="shared" si="2"/>
        <v>718905</v>
      </c>
      <c r="U13" s="11">
        <f t="shared" si="3"/>
        <v>0.99183062499999997</v>
      </c>
      <c r="V13" s="11">
        <f t="shared" si="4"/>
        <v>0.47999911363636366</v>
      </c>
      <c r="W13" s="11">
        <f t="shared" si="5"/>
        <v>0.47999911363636366</v>
      </c>
      <c r="X13" s="2"/>
    </row>
    <row r="14" spans="1:26" ht="35.1" customHeight="1" thickTop="1" thickBot="1" x14ac:dyDescent="0.3">
      <c r="A14" s="7" t="s">
        <v>20</v>
      </c>
      <c r="B14" s="7" t="s">
        <v>21</v>
      </c>
      <c r="C14" s="7" t="s">
        <v>22</v>
      </c>
      <c r="D14" s="7" t="s">
        <v>28</v>
      </c>
      <c r="E14" s="7"/>
      <c r="F14" s="7" t="s">
        <v>23</v>
      </c>
      <c r="G14" s="7" t="s">
        <v>43</v>
      </c>
      <c r="H14" s="7" t="s">
        <v>38</v>
      </c>
      <c r="I14" s="8" t="s">
        <v>34</v>
      </c>
      <c r="J14" s="9">
        <v>2568109000</v>
      </c>
      <c r="K14" s="9">
        <v>323000000</v>
      </c>
      <c r="L14" s="9">
        <v>0</v>
      </c>
      <c r="M14" s="9">
        <v>2891109000</v>
      </c>
      <c r="N14" s="9">
        <v>0</v>
      </c>
      <c r="O14" s="9">
        <v>2568109000</v>
      </c>
      <c r="P14" s="9">
        <v>323000000</v>
      </c>
      <c r="Q14" s="9">
        <v>1612662919</v>
      </c>
      <c r="R14" s="9">
        <v>1612662919</v>
      </c>
      <c r="S14" s="9">
        <v>1612662919</v>
      </c>
      <c r="T14" s="10">
        <f t="shared" si="2"/>
        <v>1278446081</v>
      </c>
      <c r="U14" s="11">
        <f t="shared" si="3"/>
        <v>0.5578008020451668</v>
      </c>
      <c r="V14" s="11">
        <f t="shared" si="4"/>
        <v>0.5578008020451668</v>
      </c>
      <c r="W14" s="11">
        <f t="shared" si="5"/>
        <v>0.5578008020451668</v>
      </c>
      <c r="X14" s="2"/>
    </row>
    <row r="15" spans="1:26" ht="35.1" customHeight="1" thickTop="1" thickBot="1" x14ac:dyDescent="0.3">
      <c r="A15" s="5" t="s">
        <v>20</v>
      </c>
      <c r="B15" s="5">
        <v>2</v>
      </c>
      <c r="C15" s="5"/>
      <c r="D15" s="5"/>
      <c r="E15" s="5"/>
      <c r="F15" s="5"/>
      <c r="G15" s="5"/>
      <c r="H15" s="5"/>
      <c r="I15" s="12" t="s">
        <v>51</v>
      </c>
      <c r="J15" s="13">
        <f>+J16+J17</f>
        <v>1773818000</v>
      </c>
      <c r="K15" s="13">
        <f t="shared" ref="K15:S15" si="6">+K16+K17</f>
        <v>0</v>
      </c>
      <c r="L15" s="13">
        <f t="shared" si="6"/>
        <v>0</v>
      </c>
      <c r="M15" s="13">
        <f t="shared" si="6"/>
        <v>1773818000</v>
      </c>
      <c r="N15" s="13">
        <f t="shared" si="6"/>
        <v>0</v>
      </c>
      <c r="O15" s="13">
        <f t="shared" si="6"/>
        <v>1727964752.4300001</v>
      </c>
      <c r="P15" s="13">
        <f t="shared" si="6"/>
        <v>45853247.57</v>
      </c>
      <c r="Q15" s="13">
        <f t="shared" si="6"/>
        <v>1513655995.0599999</v>
      </c>
      <c r="R15" s="13">
        <f t="shared" si="6"/>
        <v>914784071.77999997</v>
      </c>
      <c r="S15" s="13">
        <f t="shared" si="6"/>
        <v>914784071.77999997</v>
      </c>
      <c r="T15" s="14">
        <f t="shared" si="2"/>
        <v>260162004.94000006</v>
      </c>
      <c r="U15" s="15">
        <f t="shared" si="3"/>
        <v>0.8533321880035043</v>
      </c>
      <c r="V15" s="15">
        <f t="shared" si="4"/>
        <v>0.5157147304740396</v>
      </c>
      <c r="W15" s="15">
        <f t="shared" si="5"/>
        <v>0.5157147304740396</v>
      </c>
      <c r="X15" s="2"/>
    </row>
    <row r="16" spans="1:26" ht="35.1" customHeight="1" thickTop="1" thickBot="1" x14ac:dyDescent="0.3">
      <c r="A16" s="7" t="s">
        <v>20</v>
      </c>
      <c r="B16" s="7" t="s">
        <v>32</v>
      </c>
      <c r="C16" s="7" t="s">
        <v>22</v>
      </c>
      <c r="D16" s="7" t="s">
        <v>35</v>
      </c>
      <c r="E16" s="7"/>
      <c r="F16" s="7" t="s">
        <v>23</v>
      </c>
      <c r="G16" s="7" t="s">
        <v>43</v>
      </c>
      <c r="H16" s="7" t="s">
        <v>38</v>
      </c>
      <c r="I16" s="8" t="s">
        <v>36</v>
      </c>
      <c r="J16" s="9">
        <v>3708000</v>
      </c>
      <c r="K16" s="9">
        <v>0</v>
      </c>
      <c r="L16" s="9">
        <v>0</v>
      </c>
      <c r="M16" s="9">
        <v>3708000</v>
      </c>
      <c r="N16" s="9">
        <v>0</v>
      </c>
      <c r="O16" s="9">
        <v>2296000</v>
      </c>
      <c r="P16" s="9">
        <v>1412000</v>
      </c>
      <c r="Q16" s="9">
        <v>2296000</v>
      </c>
      <c r="R16" s="9">
        <v>2296000</v>
      </c>
      <c r="S16" s="9">
        <v>2296000</v>
      </c>
      <c r="T16" s="10">
        <f t="shared" si="2"/>
        <v>1412000</v>
      </c>
      <c r="U16" s="11">
        <f t="shared" si="3"/>
        <v>0.61920172599784251</v>
      </c>
      <c r="V16" s="11">
        <f t="shared" si="4"/>
        <v>0.61920172599784251</v>
      </c>
      <c r="W16" s="11">
        <f t="shared" si="5"/>
        <v>0.61920172599784251</v>
      </c>
      <c r="X16" s="2"/>
    </row>
    <row r="17" spans="1:24" ht="35.1" customHeight="1" thickTop="1" thickBot="1" x14ac:dyDescent="0.3">
      <c r="A17" s="7" t="s">
        <v>20</v>
      </c>
      <c r="B17" s="7" t="s">
        <v>32</v>
      </c>
      <c r="C17" s="7" t="s">
        <v>22</v>
      </c>
      <c r="D17" s="7" t="s">
        <v>26</v>
      </c>
      <c r="E17" s="7"/>
      <c r="F17" s="7" t="s">
        <v>23</v>
      </c>
      <c r="G17" s="7" t="s">
        <v>43</v>
      </c>
      <c r="H17" s="7" t="s">
        <v>38</v>
      </c>
      <c r="I17" s="8" t="s">
        <v>37</v>
      </c>
      <c r="J17" s="9">
        <v>1770110000</v>
      </c>
      <c r="K17" s="9">
        <v>0</v>
      </c>
      <c r="L17" s="9">
        <v>0</v>
      </c>
      <c r="M17" s="9">
        <v>1770110000</v>
      </c>
      <c r="N17" s="9">
        <v>0</v>
      </c>
      <c r="O17" s="9">
        <v>1725668752.4300001</v>
      </c>
      <c r="P17" s="9">
        <v>44441247.57</v>
      </c>
      <c r="Q17" s="9">
        <v>1511359995.0599999</v>
      </c>
      <c r="R17" s="9">
        <v>912488071.77999997</v>
      </c>
      <c r="S17" s="9">
        <v>912488071.77999997</v>
      </c>
      <c r="T17" s="10">
        <f t="shared" si="2"/>
        <v>258750004.94000006</v>
      </c>
      <c r="U17" s="11">
        <f t="shared" si="3"/>
        <v>0.85382264099971183</v>
      </c>
      <c r="V17" s="11">
        <f t="shared" si="4"/>
        <v>0.51549794746089228</v>
      </c>
      <c r="W17" s="11">
        <f t="shared" si="5"/>
        <v>0.51549794746089228</v>
      </c>
      <c r="X17" s="2"/>
    </row>
    <row r="18" spans="1:24" ht="35.1" customHeight="1" thickTop="1" thickBot="1" x14ac:dyDescent="0.3">
      <c r="A18" s="5" t="s">
        <v>20</v>
      </c>
      <c r="B18" s="5">
        <v>3</v>
      </c>
      <c r="C18" s="5"/>
      <c r="D18" s="5"/>
      <c r="E18" s="5"/>
      <c r="F18" s="5"/>
      <c r="G18" s="5"/>
      <c r="H18" s="5"/>
      <c r="I18" s="12" t="s">
        <v>50</v>
      </c>
      <c r="J18" s="13">
        <f>+J19</f>
        <v>1145774343</v>
      </c>
      <c r="K18" s="13">
        <f t="shared" ref="K18:S18" si="7">+K19</f>
        <v>0</v>
      </c>
      <c r="L18" s="13">
        <f t="shared" si="7"/>
        <v>1059657412</v>
      </c>
      <c r="M18" s="13">
        <f t="shared" si="7"/>
        <v>86116931</v>
      </c>
      <c r="N18" s="13">
        <f t="shared" si="7"/>
        <v>86116931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4">
        <f t="shared" si="2"/>
        <v>86116931</v>
      </c>
      <c r="U18" s="15">
        <f t="shared" si="3"/>
        <v>0</v>
      </c>
      <c r="V18" s="15">
        <f t="shared" si="4"/>
        <v>0</v>
      </c>
      <c r="W18" s="15">
        <f t="shared" si="5"/>
        <v>0</v>
      </c>
      <c r="X18" s="2"/>
    </row>
    <row r="19" spans="1:24" ht="55.5" customHeight="1" thickTop="1" thickBot="1" x14ac:dyDescent="0.3">
      <c r="A19" s="7" t="s">
        <v>20</v>
      </c>
      <c r="B19" s="7" t="s">
        <v>35</v>
      </c>
      <c r="C19" s="7" t="s">
        <v>39</v>
      </c>
      <c r="D19" s="7" t="s">
        <v>35</v>
      </c>
      <c r="E19" s="7" t="s">
        <v>45</v>
      </c>
      <c r="F19" s="7" t="s">
        <v>23</v>
      </c>
      <c r="G19" s="7" t="s">
        <v>43</v>
      </c>
      <c r="H19" s="7" t="s">
        <v>38</v>
      </c>
      <c r="I19" s="8" t="s">
        <v>46</v>
      </c>
      <c r="J19" s="9">
        <v>1145774343</v>
      </c>
      <c r="K19" s="9">
        <v>0</v>
      </c>
      <c r="L19" s="9">
        <v>1059657412</v>
      </c>
      <c r="M19" s="9">
        <v>86116931</v>
      </c>
      <c r="N19" s="9">
        <v>86116931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0">
        <f t="shared" si="2"/>
        <v>86116931</v>
      </c>
      <c r="U19" s="11">
        <f t="shared" si="3"/>
        <v>0</v>
      </c>
      <c r="V19" s="11">
        <f t="shared" si="4"/>
        <v>0</v>
      </c>
      <c r="W19" s="11">
        <f t="shared" si="5"/>
        <v>0</v>
      </c>
      <c r="X19" s="2"/>
    </row>
    <row r="20" spans="1:24" ht="35.1" customHeight="1" thickTop="1" thickBot="1" x14ac:dyDescent="0.3">
      <c r="A20" s="5" t="s">
        <v>40</v>
      </c>
      <c r="B20" s="5"/>
      <c r="C20" s="5"/>
      <c r="D20" s="5"/>
      <c r="E20" s="5"/>
      <c r="F20" s="5"/>
      <c r="G20" s="5"/>
      <c r="H20" s="5"/>
      <c r="I20" s="12" t="s">
        <v>49</v>
      </c>
      <c r="J20" s="13">
        <f>+J21+J22</f>
        <v>4072000000</v>
      </c>
      <c r="K20" s="13">
        <f t="shared" ref="K20:S20" si="8">+K21+K22</f>
        <v>222000000</v>
      </c>
      <c r="L20" s="13">
        <f t="shared" si="8"/>
        <v>222000000</v>
      </c>
      <c r="M20" s="13">
        <f t="shared" si="8"/>
        <v>4072000000</v>
      </c>
      <c r="N20" s="13">
        <f t="shared" si="8"/>
        <v>0</v>
      </c>
      <c r="O20" s="13">
        <f t="shared" si="8"/>
        <v>3568405429.7199998</v>
      </c>
      <c r="P20" s="13">
        <f t="shared" si="8"/>
        <v>503594570.27999997</v>
      </c>
      <c r="Q20" s="13">
        <f t="shared" si="8"/>
        <v>3134235835.2199998</v>
      </c>
      <c r="R20" s="13">
        <f t="shared" si="8"/>
        <v>1474771139.48</v>
      </c>
      <c r="S20" s="13">
        <f t="shared" si="8"/>
        <v>1446221835.48</v>
      </c>
      <c r="T20" s="14">
        <f t="shared" si="2"/>
        <v>937764164.78000021</v>
      </c>
      <c r="U20" s="15">
        <f t="shared" si="3"/>
        <v>0.76970428173379168</v>
      </c>
      <c r="V20" s="15">
        <f t="shared" si="4"/>
        <v>0.36217365900785853</v>
      </c>
      <c r="W20" s="15">
        <f t="shared" si="5"/>
        <v>0.35516253327111985</v>
      </c>
      <c r="X20" s="2"/>
    </row>
    <row r="21" spans="1:24" ht="45.75" customHeight="1" thickTop="1" thickBot="1" x14ac:dyDescent="0.3">
      <c r="A21" s="7" t="s">
        <v>40</v>
      </c>
      <c r="B21" s="7" t="s">
        <v>41</v>
      </c>
      <c r="C21" s="7" t="s">
        <v>42</v>
      </c>
      <c r="D21" s="7" t="s">
        <v>21</v>
      </c>
      <c r="E21" s="7"/>
      <c r="F21" s="7" t="s">
        <v>23</v>
      </c>
      <c r="G21" s="7" t="s">
        <v>43</v>
      </c>
      <c r="H21" s="7" t="s">
        <v>38</v>
      </c>
      <c r="I21" s="8" t="s">
        <v>47</v>
      </c>
      <c r="J21" s="9">
        <v>4072000000</v>
      </c>
      <c r="K21" s="9">
        <v>0</v>
      </c>
      <c r="L21" s="9">
        <v>222000000</v>
      </c>
      <c r="M21" s="9">
        <v>3850000000</v>
      </c>
      <c r="N21" s="9">
        <v>0</v>
      </c>
      <c r="O21" s="9">
        <v>3528405429.7199998</v>
      </c>
      <c r="P21" s="9">
        <v>321594570.27999997</v>
      </c>
      <c r="Q21" s="9">
        <v>3134235835.2199998</v>
      </c>
      <c r="R21" s="9">
        <v>1474771139.48</v>
      </c>
      <c r="S21" s="9">
        <v>1446221835.48</v>
      </c>
      <c r="T21" s="10">
        <f t="shared" si="2"/>
        <v>715764164.78000021</v>
      </c>
      <c r="U21" s="11">
        <f t="shared" si="3"/>
        <v>0.81408722992727267</v>
      </c>
      <c r="V21" s="11">
        <f t="shared" si="4"/>
        <v>0.38305743882597404</v>
      </c>
      <c r="W21" s="11">
        <f t="shared" si="5"/>
        <v>0.37564203518961037</v>
      </c>
      <c r="X21" s="2"/>
    </row>
    <row r="22" spans="1:24" ht="54" customHeight="1" thickTop="1" thickBot="1" x14ac:dyDescent="0.3">
      <c r="A22" s="7" t="s">
        <v>40</v>
      </c>
      <c r="B22" s="7" t="s">
        <v>41</v>
      </c>
      <c r="C22" s="7" t="s">
        <v>42</v>
      </c>
      <c r="D22" s="7" t="s">
        <v>32</v>
      </c>
      <c r="E22" s="7" t="s">
        <v>0</v>
      </c>
      <c r="F22" s="7" t="s">
        <v>23</v>
      </c>
      <c r="G22" s="7" t="s">
        <v>43</v>
      </c>
      <c r="H22" s="7" t="s">
        <v>38</v>
      </c>
      <c r="I22" s="8" t="s">
        <v>48</v>
      </c>
      <c r="J22" s="9">
        <v>0</v>
      </c>
      <c r="K22" s="9">
        <v>222000000</v>
      </c>
      <c r="L22" s="9">
        <v>0</v>
      </c>
      <c r="M22" s="9">
        <v>222000000</v>
      </c>
      <c r="N22" s="9">
        <v>0</v>
      </c>
      <c r="O22" s="9">
        <v>40000000</v>
      </c>
      <c r="P22" s="9">
        <v>182000000</v>
      </c>
      <c r="Q22" s="9">
        <v>0</v>
      </c>
      <c r="R22" s="9">
        <v>0</v>
      </c>
      <c r="S22" s="9">
        <v>0</v>
      </c>
      <c r="T22" s="10">
        <f t="shared" si="2"/>
        <v>222000000</v>
      </c>
      <c r="U22" s="11">
        <f t="shared" si="3"/>
        <v>0</v>
      </c>
      <c r="V22" s="11">
        <f t="shared" si="4"/>
        <v>0</v>
      </c>
      <c r="W22" s="11">
        <f t="shared" si="5"/>
        <v>0</v>
      </c>
      <c r="X22" s="2"/>
    </row>
    <row r="23" spans="1:24" ht="35.1" customHeight="1" thickTop="1" thickBot="1" x14ac:dyDescent="0.3">
      <c r="A23" s="5" t="s">
        <v>0</v>
      </c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12" t="s">
        <v>54</v>
      </c>
      <c r="J23" s="13">
        <f>+J6+J20</f>
        <v>17976530000</v>
      </c>
      <c r="K23" s="13">
        <f t="shared" ref="K23:S23" si="9">+K6+K20</f>
        <v>1822111069</v>
      </c>
      <c r="L23" s="13">
        <f t="shared" si="9"/>
        <v>1822111069</v>
      </c>
      <c r="M23" s="13">
        <f t="shared" si="9"/>
        <v>17976530000</v>
      </c>
      <c r="N23" s="13">
        <f t="shared" si="9"/>
        <v>86116931</v>
      </c>
      <c r="O23" s="13">
        <f t="shared" si="9"/>
        <v>15724854182.15</v>
      </c>
      <c r="P23" s="13">
        <f t="shared" si="9"/>
        <v>2165558886.8499999</v>
      </c>
      <c r="Q23" s="13">
        <f t="shared" si="9"/>
        <v>11215668331.51</v>
      </c>
      <c r="R23" s="13">
        <f t="shared" si="9"/>
        <v>8912290539.4899998</v>
      </c>
      <c r="S23" s="13">
        <f t="shared" si="9"/>
        <v>8883741235.4899998</v>
      </c>
      <c r="T23" s="14">
        <f t="shared" si="2"/>
        <v>6760861668.4899998</v>
      </c>
      <c r="U23" s="15">
        <f t="shared" si="3"/>
        <v>0.62390618943199827</v>
      </c>
      <c r="V23" s="15">
        <f t="shared" si="4"/>
        <v>0.49577368599446053</v>
      </c>
      <c r="W23" s="15">
        <f t="shared" si="5"/>
        <v>0.49418554278773491</v>
      </c>
      <c r="X23" s="2"/>
    </row>
    <row r="24" spans="1:24" ht="15.75" thickTop="1" x14ac:dyDescent="0.25">
      <c r="A24" s="27" t="s">
        <v>63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T24" s="4"/>
      <c r="U24" s="3"/>
      <c r="V24" s="3"/>
      <c r="W24" s="3"/>
      <c r="X24" s="2"/>
    </row>
    <row r="25" spans="1:24" x14ac:dyDescent="0.25">
      <c r="A25" s="27" t="s">
        <v>64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T25" s="4"/>
      <c r="U25" s="3"/>
      <c r="V25" s="3"/>
      <c r="W25" s="3"/>
      <c r="X25" s="2"/>
    </row>
    <row r="26" spans="1:24" x14ac:dyDescent="0.25">
      <c r="A26" s="27" t="s">
        <v>65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T26" s="4"/>
      <c r="U26" s="3"/>
      <c r="V26" s="3"/>
      <c r="W26" s="3"/>
      <c r="X26" s="2"/>
    </row>
    <row r="27" spans="1:24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T27" s="4"/>
      <c r="U27" s="3"/>
      <c r="V27" s="3"/>
      <c r="W27" s="3"/>
      <c r="X27" s="2"/>
    </row>
    <row r="28" spans="1:24" x14ac:dyDescent="0.25">
      <c r="T28" s="4"/>
      <c r="U28" s="3"/>
      <c r="V28" s="3"/>
      <c r="W28" s="3"/>
      <c r="X28" s="2"/>
    </row>
    <row r="29" spans="1:24" x14ac:dyDescent="0.25">
      <c r="T29" s="4"/>
      <c r="U29" s="3"/>
      <c r="V29" s="3"/>
      <c r="W29" s="3"/>
      <c r="X29" s="2"/>
    </row>
    <row r="30" spans="1:24" x14ac:dyDescent="0.25">
      <c r="T30" s="4"/>
      <c r="U30" s="3"/>
      <c r="V30" s="3"/>
      <c r="W30" s="3"/>
      <c r="X30" s="2"/>
    </row>
  </sheetData>
  <mergeCells count="4">
    <mergeCell ref="A1:W1"/>
    <mergeCell ref="A2:W2"/>
    <mergeCell ref="A3:W3"/>
    <mergeCell ref="S4:W4"/>
  </mergeCells>
  <printOptions horizontalCentered="1"/>
  <pageMargins left="0.98425196850393704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2018-08-06T15:36:15Z</cp:lastPrinted>
  <dcterms:created xsi:type="dcterms:W3CDTF">2018-08-01T13:37:40Z</dcterms:created>
  <dcterms:modified xsi:type="dcterms:W3CDTF">2018-08-06T15:36:23Z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