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FEBRERO\PDF\"/>
    </mc:Choice>
  </mc:AlternateContent>
  <bookViews>
    <workbookView xWindow="240" yWindow="120" windowWidth="18060" windowHeight="7050"/>
  </bookViews>
  <sheets>
    <sheet name="DIRECCIÓN GRAL DE COMERCIO EXT." sheetId="1" r:id="rId1"/>
  </sheets>
  <calcPr calcId="152511"/>
</workbook>
</file>

<file path=xl/calcChain.xml><?xml version="1.0" encoding="utf-8"?>
<calcChain xmlns="http://schemas.openxmlformats.org/spreadsheetml/2006/main">
  <c r="W21" i="1" l="1"/>
  <c r="V21" i="1"/>
  <c r="U21" i="1"/>
  <c r="W19" i="1"/>
  <c r="V19" i="1"/>
  <c r="U19" i="1"/>
  <c r="W17" i="1"/>
  <c r="V17" i="1"/>
  <c r="U17" i="1"/>
  <c r="W16" i="1"/>
  <c r="V16" i="1"/>
  <c r="U16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T21" i="1"/>
  <c r="T19" i="1"/>
  <c r="T17" i="1"/>
  <c r="T16" i="1"/>
  <c r="T14" i="1"/>
  <c r="T13" i="1"/>
  <c r="T12" i="1"/>
  <c r="T11" i="1"/>
  <c r="T10" i="1"/>
  <c r="T9" i="1"/>
  <c r="T8" i="1"/>
  <c r="J7" i="1"/>
  <c r="S7" i="1"/>
  <c r="R7" i="1"/>
  <c r="Q7" i="1"/>
  <c r="P7" i="1"/>
  <c r="O7" i="1"/>
  <c r="N7" i="1"/>
  <c r="M7" i="1"/>
  <c r="T7" i="1" s="1"/>
  <c r="L7" i="1"/>
  <c r="K7" i="1"/>
  <c r="J18" i="1"/>
  <c r="J15" i="1"/>
  <c r="S15" i="1"/>
  <c r="R15" i="1"/>
  <c r="Q15" i="1"/>
  <c r="P15" i="1"/>
  <c r="O15" i="1"/>
  <c r="N15" i="1"/>
  <c r="M15" i="1"/>
  <c r="T15" i="1" s="1"/>
  <c r="L15" i="1"/>
  <c r="K15" i="1"/>
  <c r="S18" i="1"/>
  <c r="R18" i="1"/>
  <c r="Q18" i="1"/>
  <c r="P18" i="1"/>
  <c r="O18" i="1"/>
  <c r="N18" i="1"/>
  <c r="M18" i="1"/>
  <c r="T18" i="1" s="1"/>
  <c r="L18" i="1"/>
  <c r="K18" i="1"/>
  <c r="S20" i="1"/>
  <c r="R20" i="1"/>
  <c r="Q20" i="1"/>
  <c r="P20" i="1"/>
  <c r="O20" i="1"/>
  <c r="N20" i="1"/>
  <c r="M20" i="1"/>
  <c r="L20" i="1"/>
  <c r="K20" i="1"/>
  <c r="J20" i="1"/>
  <c r="V18" i="1" l="1"/>
  <c r="V7" i="1"/>
  <c r="W15" i="1"/>
  <c r="U15" i="1"/>
  <c r="U20" i="1"/>
  <c r="W18" i="1"/>
  <c r="V15" i="1"/>
  <c r="W7" i="1"/>
  <c r="T20" i="1"/>
  <c r="V20" i="1"/>
  <c r="U18" i="1"/>
  <c r="U7" i="1"/>
  <c r="W20" i="1"/>
  <c r="P6" i="1"/>
  <c r="P22" i="1" s="1"/>
  <c r="L6" i="1"/>
  <c r="J6" i="1"/>
  <c r="J22" i="1" s="1"/>
  <c r="N6" i="1"/>
  <c r="N22" i="1" s="1"/>
  <c r="L22" i="1"/>
  <c r="R6" i="1"/>
  <c r="K6" i="1"/>
  <c r="K22" i="1" s="1"/>
  <c r="O6" i="1"/>
  <c r="O22" i="1" s="1"/>
  <c r="S6" i="1"/>
  <c r="M6" i="1"/>
  <c r="Q6" i="1"/>
  <c r="Q22" i="1" l="1"/>
  <c r="U6" i="1"/>
  <c r="R22" i="1"/>
  <c r="V6" i="1"/>
  <c r="M22" i="1"/>
  <c r="T6" i="1"/>
  <c r="S22" i="1"/>
  <c r="W6" i="1"/>
  <c r="U22" i="1" l="1"/>
  <c r="V22" i="1"/>
  <c r="T22" i="1"/>
  <c r="W22" i="1"/>
</calcChain>
</file>

<file path=xl/sharedStrings.xml><?xml version="1.0" encoding="utf-8"?>
<sst xmlns="http://schemas.openxmlformats.org/spreadsheetml/2006/main" count="143" uniqueCount="65">
  <si>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</si>
  <si>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</si>
  <si>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</si>
  <si>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</si>
  <si>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</si>
  <si>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</si>
  <si>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</si>
  <si>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</si>
  <si>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</si>
  <si>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</si>
  <si>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</si>
  <si>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</si>
  <si>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</si>
  <si>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</si>
  <si>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</si>
  <si>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</si>
  <si>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</si>
  <si>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</si>
  <si>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</si>
  <si>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</si>
  <si>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</si>
  <si>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</si>
  <si>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</si>
  <si>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</si>
  <si>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</si>
  <si>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</si>
  <si>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</si>
  <si>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</si>
  <si>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</si>
  <si>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</si>
  <si>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</si>
  <si>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</si>
  <si>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</si>
  <si>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</si>
  <si>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</si>
  <si>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</si>
  <si>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</si>
  <si>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</si>
  <si>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</si>
  <si>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</si>
  <si>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</si>
  <si>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</si>
  <si>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</si>
  <si>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</si>
  <si>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</si>
  <si>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</si>
  <si>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</si>
  <si>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</si>
  <si>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GASTOS DE FUNCIONAMIENTO</t>
  </si>
  <si>
    <t>GASTOS GENERALES</t>
  </si>
  <si>
    <t>TRANSFERENCIAS CORRIENTES</t>
  </si>
  <si>
    <t xml:space="preserve">GASTOS DE INVERSION </t>
  </si>
  <si>
    <t>TOTAL PRESUPUESTO A+C</t>
  </si>
  <si>
    <t xml:space="preserve">GASTOS DE PERSONAL </t>
  </si>
  <si>
    <t>MINISTERIO DE COMERCIO INDUSTRIA Y TURISMO</t>
  </si>
  <si>
    <t>EJECUCIÓN PRESUPUESTAL ACUMULADA CON CORTE AL 28 DE FEBRERO DE 2018</t>
  </si>
  <si>
    <t>APROPIACION SIN COMPROMETER</t>
  </si>
  <si>
    <t>UNIDAD EJECUTORA 3501-02 DIRECCIÓN GENERAL DE COMERCIO EXTERIOR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</si>
  <si>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</si>
  <si>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</si>
  <si>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</si>
  <si>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COMP/ APR</t>
  </si>
  <si>
    <t>OBLIG/ APR</t>
  </si>
  <si>
    <t>PAGO/ APR</t>
  </si>
  <si>
    <t>GENERADO: MARZO 01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</si>
</sst>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10" fontId="1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1" fillId="0" borderId="1" xfId="0" applyNumberFormat="1" applyFont="1" applyFill="1" applyBorder="1" applyAlignment="1">
      <alignment horizontal="centerContinuous" vertical="center" wrapText="1"/>
    </xf>
    <xf numFmtId="10" fontId="1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10" fontId="1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10" fontId="7" fillId="0" borderId="0" xfId="0" applyNumberFormat="1" applyFont="1" applyFill="1" applyBorder="1"/>
    <xf numFmtId="0" fontId="7" fillId="2" borderId="1" xfId="0" applyFont="1" applyFill="1" applyBorder="1" applyAlignment="1">
      <alignment horizontal="centerContinuous" vertical="center" wrapText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centerContinuous" vertical="center" wrapText="1"/>
    </xf>
    <xf numFmtId="10" fontId="8" fillId="2" borderId="1" xfId="0" applyNumberFormat="1" applyFont="1" applyFill="1" applyBorder="1" applyAlignment="1">
      <alignment horizontal="centerContinuous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centerContinuous" vertical="center" wrapText="1"/>
    </xf>
    <xf numFmtId="10" fontId="8" fillId="0" borderId="1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abSelected="1" workbookViewId="0">
      <selection activeCell="R7" sqref="R7"/>
    </sheetView>
  </sheetViews>
  <sheetFormatPr baseColWidth="10" defaultRowHeight="15" x14ac:dyDescent="0.25"/>
  <cols>
    <col min="1" max="4" width="5.42578125" customWidth="1"/>
    <col min="5" max="5" width="4.140625" customWidth="1"/>
    <col min="6" max="6" width="7.85546875" customWidth="1"/>
    <col min="7" max="8" width="5" customWidth="1"/>
    <col min="9" max="9" width="27.5703125" customWidth="1"/>
    <col min="10" max="10" width="15.85546875" customWidth="1"/>
    <col min="11" max="11" width="14.42578125" customWidth="1"/>
    <col min="12" max="12" width="13.140625" customWidth="1"/>
    <col min="13" max="13" width="16.42578125" customWidth="1"/>
    <col min="14" max="14" width="15.7109375" customWidth="1"/>
    <col min="15" max="15" width="15.5703125" customWidth="1"/>
    <col min="16" max="16" width="16" customWidth="1"/>
    <col min="17" max="17" width="14.42578125" customWidth="1"/>
    <col min="18" max="18" width="14.28515625" customWidth="1"/>
    <col min="19" max="19" width="14" customWidth="1"/>
    <col min="20" max="20" width="17.85546875" customWidth="1"/>
    <col min="21" max="21" width="6.85546875" customWidth="1"/>
    <col min="22" max="22" width="8" customWidth="1"/>
    <col min="23" max="23" width="7.42578125" customWidth="1"/>
  </cols>
  <sheetData>
    <row r="1" spans="1:24" ht="15.75" x14ac:dyDescent="0.25">
      <c r="A1" s="27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</row>
    <row r="2" spans="1:24" ht="15.75" x14ac:dyDescent="0.25">
      <c r="A2" s="27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4" ht="15.75" x14ac:dyDescent="0.25">
      <c r="A3" s="27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4" ht="16.5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0" t="s">
        <v>64</v>
      </c>
      <c r="U4" s="30"/>
      <c r="V4" s="30"/>
      <c r="W4" s="30"/>
    </row>
    <row r="5" spans="1:24" ht="24" thickTop="1" thickBot="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17" t="s">
        <v>56</v>
      </c>
      <c r="U5" s="17" t="s">
        <v>61</v>
      </c>
      <c r="V5" s="17" t="s">
        <v>62</v>
      </c>
      <c r="W5" s="17" t="s">
        <v>63</v>
      </c>
      <c r="X5" s="1"/>
    </row>
    <row r="6" spans="1:24" ht="35.1" customHeight="1" thickTop="1" thickBot="1" x14ac:dyDescent="0.3">
      <c r="A6" s="22" t="s">
        <v>20</v>
      </c>
      <c r="B6" s="22"/>
      <c r="C6" s="22"/>
      <c r="D6" s="22"/>
      <c r="E6" s="22"/>
      <c r="F6" s="22"/>
      <c r="G6" s="22"/>
      <c r="H6" s="22"/>
      <c r="I6" s="23" t="s">
        <v>48</v>
      </c>
      <c r="J6" s="24">
        <f>+J7+J15+J18</f>
        <v>13904530000</v>
      </c>
      <c r="K6" s="24">
        <f t="shared" ref="K6:S6" si="0">+K7+K15+K18</f>
        <v>0</v>
      </c>
      <c r="L6" s="24">
        <f t="shared" si="0"/>
        <v>0</v>
      </c>
      <c r="M6" s="24">
        <f t="shared" si="0"/>
        <v>13904530000</v>
      </c>
      <c r="N6" s="24">
        <f t="shared" si="0"/>
        <v>1686228000</v>
      </c>
      <c r="O6" s="24">
        <f t="shared" si="0"/>
        <v>11641663802.4</v>
      </c>
      <c r="P6" s="24">
        <f t="shared" si="0"/>
        <v>576638197.60000002</v>
      </c>
      <c r="Q6" s="24">
        <f t="shared" si="0"/>
        <v>2660098405.04</v>
      </c>
      <c r="R6" s="24">
        <f t="shared" si="0"/>
        <v>1759662847.76</v>
      </c>
      <c r="S6" s="24">
        <f t="shared" si="0"/>
        <v>1747912189.8199999</v>
      </c>
      <c r="T6" s="25">
        <f t="shared" ref="T6:T8" si="1">+M6-Q6</f>
        <v>11244431594.959999</v>
      </c>
      <c r="U6" s="26">
        <f t="shared" ref="U6:U8" si="2">+Q6/M6</f>
        <v>0.19131163764902517</v>
      </c>
      <c r="V6" s="26">
        <f t="shared" ref="V6:V8" si="3">+R6/M6</f>
        <v>0.12655320588038574</v>
      </c>
      <c r="W6" s="26">
        <f t="shared" ref="W6:W8" si="4">+S6/M6</f>
        <v>0.12570811022163281</v>
      </c>
      <c r="X6" s="1"/>
    </row>
    <row r="7" spans="1:24" ht="35.1" customHeight="1" thickTop="1" thickBot="1" x14ac:dyDescent="0.3">
      <c r="A7" s="2" t="s">
        <v>20</v>
      </c>
      <c r="B7" s="2">
        <v>1</v>
      </c>
      <c r="C7" s="2"/>
      <c r="D7" s="2"/>
      <c r="E7" s="2"/>
      <c r="F7" s="2"/>
      <c r="G7" s="2"/>
      <c r="H7" s="2"/>
      <c r="I7" s="18" t="s">
        <v>53</v>
      </c>
      <c r="J7" s="19">
        <f>SUM(J8:J14)</f>
        <v>10984937657</v>
      </c>
      <c r="K7" s="19">
        <f t="shared" ref="K7:S7" si="5">SUM(K8:K14)</f>
        <v>0</v>
      </c>
      <c r="L7" s="19">
        <f t="shared" si="5"/>
        <v>0</v>
      </c>
      <c r="M7" s="19">
        <f t="shared" si="5"/>
        <v>10984937657</v>
      </c>
      <c r="N7" s="19">
        <f t="shared" si="5"/>
        <v>540453657</v>
      </c>
      <c r="O7" s="19">
        <f t="shared" si="5"/>
        <v>10377484000</v>
      </c>
      <c r="P7" s="19">
        <f t="shared" si="5"/>
        <v>67000000</v>
      </c>
      <c r="Q7" s="19">
        <f t="shared" si="5"/>
        <v>1659603271.8399999</v>
      </c>
      <c r="R7" s="19">
        <f t="shared" si="5"/>
        <v>1577080138.8399999</v>
      </c>
      <c r="S7" s="19">
        <f t="shared" si="5"/>
        <v>1575557639.8899999</v>
      </c>
      <c r="T7" s="20">
        <f t="shared" si="1"/>
        <v>9325334385.1599998</v>
      </c>
      <c r="U7" s="21">
        <f t="shared" si="2"/>
        <v>0.15107989900902538</v>
      </c>
      <c r="V7" s="21">
        <f t="shared" si="3"/>
        <v>0.14356750926438142</v>
      </c>
      <c r="W7" s="21">
        <f t="shared" si="4"/>
        <v>0.14342891048507658</v>
      </c>
      <c r="X7" s="1"/>
    </row>
    <row r="8" spans="1:24" ht="35.1" customHeight="1" thickTop="1" thickBot="1" x14ac:dyDescent="0.3">
      <c r="A8" s="3" t="s">
        <v>20</v>
      </c>
      <c r="B8" s="3" t="s">
        <v>21</v>
      </c>
      <c r="C8" s="3" t="s">
        <v>22</v>
      </c>
      <c r="D8" s="3" t="s">
        <v>21</v>
      </c>
      <c r="E8" s="3" t="s">
        <v>21</v>
      </c>
      <c r="F8" s="3" t="s">
        <v>23</v>
      </c>
      <c r="G8" s="3" t="s">
        <v>43</v>
      </c>
      <c r="H8" s="3" t="s">
        <v>38</v>
      </c>
      <c r="I8" s="4" t="s">
        <v>25</v>
      </c>
      <c r="J8" s="5">
        <v>5634372000</v>
      </c>
      <c r="K8" s="5">
        <v>0</v>
      </c>
      <c r="L8" s="5">
        <v>0</v>
      </c>
      <c r="M8" s="5">
        <v>5634372000</v>
      </c>
      <c r="N8" s="5">
        <v>0</v>
      </c>
      <c r="O8" s="5">
        <v>5624372000</v>
      </c>
      <c r="P8" s="5">
        <v>10000000</v>
      </c>
      <c r="Q8" s="5">
        <v>961378908</v>
      </c>
      <c r="R8" s="5">
        <v>961378908</v>
      </c>
      <c r="S8" s="5">
        <v>961378908</v>
      </c>
      <c r="T8" s="6">
        <f t="shared" si="1"/>
        <v>4672993092</v>
      </c>
      <c r="U8" s="7">
        <f t="shared" si="2"/>
        <v>0.17062751767188961</v>
      </c>
      <c r="V8" s="7">
        <f t="shared" si="3"/>
        <v>0.17062751767188961</v>
      </c>
      <c r="W8" s="7">
        <f t="shared" si="4"/>
        <v>0.17062751767188961</v>
      </c>
      <c r="X8" s="1"/>
    </row>
    <row r="9" spans="1:24" ht="35.1" customHeight="1" thickTop="1" thickBot="1" x14ac:dyDescent="0.3">
      <c r="A9" s="3" t="s">
        <v>20</v>
      </c>
      <c r="B9" s="3" t="s">
        <v>21</v>
      </c>
      <c r="C9" s="3" t="s">
        <v>22</v>
      </c>
      <c r="D9" s="3" t="s">
        <v>21</v>
      </c>
      <c r="E9" s="3" t="s">
        <v>26</v>
      </c>
      <c r="F9" s="3" t="s">
        <v>23</v>
      </c>
      <c r="G9" s="3" t="s">
        <v>43</v>
      </c>
      <c r="H9" s="3" t="s">
        <v>38</v>
      </c>
      <c r="I9" s="4" t="s">
        <v>27</v>
      </c>
      <c r="J9" s="5">
        <v>513681000</v>
      </c>
      <c r="K9" s="5">
        <v>0</v>
      </c>
      <c r="L9" s="5">
        <v>0</v>
      </c>
      <c r="M9" s="5">
        <v>513681000</v>
      </c>
      <c r="N9" s="5">
        <v>0</v>
      </c>
      <c r="O9" s="5">
        <v>503681000</v>
      </c>
      <c r="P9" s="5">
        <v>10000000</v>
      </c>
      <c r="Q9" s="5">
        <v>82278307.640000001</v>
      </c>
      <c r="R9" s="5">
        <v>82278307.640000001</v>
      </c>
      <c r="S9" s="5">
        <v>82278307.640000001</v>
      </c>
      <c r="T9" s="6">
        <f t="shared" ref="T9:T22" si="6">+M9-Q9</f>
        <v>431402692.36000001</v>
      </c>
      <c r="U9" s="7">
        <f t="shared" ref="U9:U22" si="7">+Q9/M9</f>
        <v>0.16017393604201829</v>
      </c>
      <c r="V9" s="7">
        <f t="shared" ref="V9:V22" si="8">+R9/M9</f>
        <v>0.16017393604201829</v>
      </c>
      <c r="W9" s="7">
        <f t="shared" ref="W9:W22" si="9">+S9/M9</f>
        <v>0.16017393604201829</v>
      </c>
      <c r="X9" s="1"/>
    </row>
    <row r="10" spans="1:24" ht="35.1" customHeight="1" thickTop="1" thickBot="1" x14ac:dyDescent="0.3">
      <c r="A10" s="3" t="s">
        <v>20</v>
      </c>
      <c r="B10" s="3" t="s">
        <v>21</v>
      </c>
      <c r="C10" s="3" t="s">
        <v>22</v>
      </c>
      <c r="D10" s="3" t="s">
        <v>21</v>
      </c>
      <c r="E10" s="3" t="s">
        <v>28</v>
      </c>
      <c r="F10" s="3" t="s">
        <v>23</v>
      </c>
      <c r="G10" s="3" t="s">
        <v>43</v>
      </c>
      <c r="H10" s="3" t="s">
        <v>38</v>
      </c>
      <c r="I10" s="4" t="s">
        <v>29</v>
      </c>
      <c r="J10" s="5">
        <v>1532824000</v>
      </c>
      <c r="K10" s="5">
        <v>0</v>
      </c>
      <c r="L10" s="5">
        <v>0</v>
      </c>
      <c r="M10" s="5">
        <v>1532824000</v>
      </c>
      <c r="N10" s="5">
        <v>0</v>
      </c>
      <c r="O10" s="5">
        <v>1522824000</v>
      </c>
      <c r="P10" s="5">
        <v>10000000</v>
      </c>
      <c r="Q10" s="5">
        <v>99190918</v>
      </c>
      <c r="R10" s="5">
        <v>99190918</v>
      </c>
      <c r="S10" s="5">
        <v>99190918</v>
      </c>
      <c r="T10" s="6">
        <f t="shared" si="6"/>
        <v>1433633082</v>
      </c>
      <c r="U10" s="7">
        <f t="shared" si="7"/>
        <v>6.4711224511098467E-2</v>
      </c>
      <c r="V10" s="7">
        <f t="shared" si="8"/>
        <v>6.4711224511098467E-2</v>
      </c>
      <c r="W10" s="7">
        <f t="shared" si="9"/>
        <v>6.4711224511098467E-2</v>
      </c>
      <c r="X10" s="1"/>
    </row>
    <row r="11" spans="1:24" ht="35.1" customHeight="1" thickTop="1" thickBot="1" x14ac:dyDescent="0.3">
      <c r="A11" s="3" t="s">
        <v>20</v>
      </c>
      <c r="B11" s="3" t="s">
        <v>21</v>
      </c>
      <c r="C11" s="3" t="s">
        <v>22</v>
      </c>
      <c r="D11" s="3" t="s">
        <v>21</v>
      </c>
      <c r="E11" s="3" t="s">
        <v>30</v>
      </c>
      <c r="F11" s="3" t="s">
        <v>23</v>
      </c>
      <c r="G11" s="3" t="s">
        <v>43</v>
      </c>
      <c r="H11" s="3" t="s">
        <v>38</v>
      </c>
      <c r="I11" s="4" t="s">
        <v>31</v>
      </c>
      <c r="J11" s="5">
        <v>107498000</v>
      </c>
      <c r="K11" s="5">
        <v>0</v>
      </c>
      <c r="L11" s="5">
        <v>0</v>
      </c>
      <c r="M11" s="5">
        <v>107498000</v>
      </c>
      <c r="N11" s="5">
        <v>0</v>
      </c>
      <c r="O11" s="5">
        <v>100498000</v>
      </c>
      <c r="P11" s="5">
        <v>7000000</v>
      </c>
      <c r="Q11" s="5">
        <v>10119298.199999999</v>
      </c>
      <c r="R11" s="5">
        <v>10119298.199999999</v>
      </c>
      <c r="S11" s="5">
        <v>8596799.25</v>
      </c>
      <c r="T11" s="6">
        <f t="shared" si="6"/>
        <v>97378701.799999997</v>
      </c>
      <c r="U11" s="7">
        <f t="shared" si="7"/>
        <v>9.4134757855960108E-2</v>
      </c>
      <c r="V11" s="7">
        <f t="shared" si="8"/>
        <v>9.4134757855960108E-2</v>
      </c>
      <c r="W11" s="7">
        <f t="shared" si="9"/>
        <v>7.997171342722656E-2</v>
      </c>
      <c r="X11" s="1"/>
    </row>
    <row r="12" spans="1:24" ht="35.1" customHeight="1" thickTop="1" thickBot="1" x14ac:dyDescent="0.3">
      <c r="A12" s="3" t="s">
        <v>20</v>
      </c>
      <c r="B12" s="3" t="s">
        <v>21</v>
      </c>
      <c r="C12" s="3" t="s">
        <v>22</v>
      </c>
      <c r="D12" s="3" t="s">
        <v>21</v>
      </c>
      <c r="E12" s="3" t="s">
        <v>24</v>
      </c>
      <c r="F12" s="3" t="s">
        <v>23</v>
      </c>
      <c r="G12" s="3" t="s">
        <v>43</v>
      </c>
      <c r="H12" s="3" t="s">
        <v>38</v>
      </c>
      <c r="I12" s="4" t="s">
        <v>44</v>
      </c>
      <c r="J12" s="5">
        <v>540453657</v>
      </c>
      <c r="K12" s="5">
        <v>0</v>
      </c>
      <c r="L12" s="5">
        <v>0</v>
      </c>
      <c r="M12" s="5">
        <v>540453657</v>
      </c>
      <c r="N12" s="5">
        <v>540453657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6">
        <f t="shared" si="6"/>
        <v>540453657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1"/>
    </row>
    <row r="13" spans="1:24" ht="35.1" customHeight="1" thickTop="1" thickBot="1" x14ac:dyDescent="0.3">
      <c r="A13" s="3" t="s">
        <v>20</v>
      </c>
      <c r="B13" s="3" t="s">
        <v>21</v>
      </c>
      <c r="C13" s="3" t="s">
        <v>22</v>
      </c>
      <c r="D13" s="3" t="s">
        <v>32</v>
      </c>
      <c r="E13" s="3"/>
      <c r="F13" s="3" t="s">
        <v>23</v>
      </c>
      <c r="G13" s="3" t="s">
        <v>43</v>
      </c>
      <c r="H13" s="3" t="s">
        <v>38</v>
      </c>
      <c r="I13" s="4" t="s">
        <v>33</v>
      </c>
      <c r="J13" s="5">
        <v>88000000</v>
      </c>
      <c r="K13" s="5">
        <v>0</v>
      </c>
      <c r="L13" s="5">
        <v>0</v>
      </c>
      <c r="M13" s="5">
        <v>88000000</v>
      </c>
      <c r="N13" s="5">
        <v>0</v>
      </c>
      <c r="O13" s="5">
        <v>88000000</v>
      </c>
      <c r="P13" s="5">
        <v>0</v>
      </c>
      <c r="Q13" s="5">
        <v>87281095</v>
      </c>
      <c r="R13" s="5">
        <v>4757962</v>
      </c>
      <c r="S13" s="5">
        <v>4757962</v>
      </c>
      <c r="T13" s="6">
        <f t="shared" si="6"/>
        <v>718905</v>
      </c>
      <c r="U13" s="7">
        <f t="shared" si="7"/>
        <v>0.99183062499999997</v>
      </c>
      <c r="V13" s="7">
        <f t="shared" si="8"/>
        <v>5.4067749999999998E-2</v>
      </c>
      <c r="W13" s="7">
        <f t="shared" si="9"/>
        <v>5.4067749999999998E-2</v>
      </c>
      <c r="X13" s="1"/>
    </row>
    <row r="14" spans="1:24" ht="35.1" customHeight="1" thickTop="1" thickBot="1" x14ac:dyDescent="0.3">
      <c r="A14" s="3" t="s">
        <v>20</v>
      </c>
      <c r="B14" s="3" t="s">
        <v>21</v>
      </c>
      <c r="C14" s="3" t="s">
        <v>22</v>
      </c>
      <c r="D14" s="3" t="s">
        <v>28</v>
      </c>
      <c r="E14" s="3"/>
      <c r="F14" s="3" t="s">
        <v>23</v>
      </c>
      <c r="G14" s="3" t="s">
        <v>43</v>
      </c>
      <c r="H14" s="3" t="s">
        <v>38</v>
      </c>
      <c r="I14" s="4" t="s">
        <v>34</v>
      </c>
      <c r="J14" s="5">
        <v>2568109000</v>
      </c>
      <c r="K14" s="5">
        <v>0</v>
      </c>
      <c r="L14" s="5">
        <v>0</v>
      </c>
      <c r="M14" s="5">
        <v>2568109000</v>
      </c>
      <c r="N14" s="5">
        <v>0</v>
      </c>
      <c r="O14" s="5">
        <v>2538109000</v>
      </c>
      <c r="P14" s="5">
        <v>30000000</v>
      </c>
      <c r="Q14" s="5">
        <v>419354745</v>
      </c>
      <c r="R14" s="5">
        <v>419354745</v>
      </c>
      <c r="S14" s="5">
        <v>419354745</v>
      </c>
      <c r="T14" s="6">
        <f t="shared" si="6"/>
        <v>2148754255</v>
      </c>
      <c r="U14" s="7">
        <f t="shared" si="7"/>
        <v>0.16329320328693214</v>
      </c>
      <c r="V14" s="7">
        <f t="shared" si="8"/>
        <v>0.16329320328693214</v>
      </c>
      <c r="W14" s="7">
        <f t="shared" si="9"/>
        <v>0.16329320328693214</v>
      </c>
      <c r="X14" s="1"/>
    </row>
    <row r="15" spans="1:24" ht="35.1" customHeight="1" thickTop="1" thickBot="1" x14ac:dyDescent="0.3">
      <c r="A15" s="2" t="s">
        <v>20</v>
      </c>
      <c r="B15" s="2">
        <v>2</v>
      </c>
      <c r="C15" s="2"/>
      <c r="D15" s="2"/>
      <c r="E15" s="2"/>
      <c r="F15" s="2"/>
      <c r="G15" s="2"/>
      <c r="H15" s="2"/>
      <c r="I15" s="18" t="s">
        <v>49</v>
      </c>
      <c r="J15" s="19">
        <f>+J16+J17</f>
        <v>1773818000</v>
      </c>
      <c r="K15" s="19">
        <f t="shared" ref="K15:S15" si="10">+K16+K17</f>
        <v>0</v>
      </c>
      <c r="L15" s="19">
        <f t="shared" si="10"/>
        <v>0</v>
      </c>
      <c r="M15" s="19">
        <f t="shared" si="10"/>
        <v>1773818000</v>
      </c>
      <c r="N15" s="19">
        <f t="shared" si="10"/>
        <v>0</v>
      </c>
      <c r="O15" s="19">
        <f t="shared" si="10"/>
        <v>1264179802.4000001</v>
      </c>
      <c r="P15" s="19">
        <f t="shared" si="10"/>
        <v>509638197.60000002</v>
      </c>
      <c r="Q15" s="19">
        <f t="shared" si="10"/>
        <v>1000495133.2</v>
      </c>
      <c r="R15" s="19">
        <f t="shared" si="10"/>
        <v>182582708.91999999</v>
      </c>
      <c r="S15" s="19">
        <f t="shared" si="10"/>
        <v>172354549.93000001</v>
      </c>
      <c r="T15" s="20">
        <f t="shared" si="6"/>
        <v>773322866.79999995</v>
      </c>
      <c r="U15" s="21">
        <f t="shared" si="7"/>
        <v>0.56403482950336503</v>
      </c>
      <c r="V15" s="21">
        <f t="shared" si="8"/>
        <v>0.10293204202460454</v>
      </c>
      <c r="W15" s="21">
        <f t="shared" si="9"/>
        <v>9.7165859141129476E-2</v>
      </c>
      <c r="X15" s="1"/>
    </row>
    <row r="16" spans="1:24" ht="35.1" customHeight="1" thickTop="1" thickBot="1" x14ac:dyDescent="0.3">
      <c r="A16" s="3" t="s">
        <v>20</v>
      </c>
      <c r="B16" s="3" t="s">
        <v>32</v>
      </c>
      <c r="C16" s="3" t="s">
        <v>22</v>
      </c>
      <c r="D16" s="3" t="s">
        <v>35</v>
      </c>
      <c r="E16" s="3"/>
      <c r="F16" s="3" t="s">
        <v>23</v>
      </c>
      <c r="G16" s="3" t="s">
        <v>43</v>
      </c>
      <c r="H16" s="3" t="s">
        <v>38</v>
      </c>
      <c r="I16" s="4" t="s">
        <v>36</v>
      </c>
      <c r="J16" s="5">
        <v>3708000</v>
      </c>
      <c r="K16" s="5">
        <v>0</v>
      </c>
      <c r="L16" s="5">
        <v>0</v>
      </c>
      <c r="M16" s="5">
        <v>3708000</v>
      </c>
      <c r="N16" s="5">
        <v>0</v>
      </c>
      <c r="O16" s="5">
        <v>744000</v>
      </c>
      <c r="P16" s="5">
        <v>2964000</v>
      </c>
      <c r="Q16" s="5">
        <v>744000</v>
      </c>
      <c r="R16" s="5">
        <v>744000</v>
      </c>
      <c r="S16" s="5">
        <v>744000</v>
      </c>
      <c r="T16" s="6">
        <f t="shared" si="6"/>
        <v>2964000</v>
      </c>
      <c r="U16" s="7">
        <f t="shared" si="7"/>
        <v>0.20064724919093851</v>
      </c>
      <c r="V16" s="7">
        <f t="shared" si="8"/>
        <v>0.20064724919093851</v>
      </c>
      <c r="W16" s="7">
        <f t="shared" si="9"/>
        <v>0.20064724919093851</v>
      </c>
      <c r="X16" s="1"/>
    </row>
    <row r="17" spans="1:24" ht="35.1" customHeight="1" thickTop="1" thickBot="1" x14ac:dyDescent="0.3">
      <c r="A17" s="3" t="s">
        <v>20</v>
      </c>
      <c r="B17" s="3" t="s">
        <v>32</v>
      </c>
      <c r="C17" s="3" t="s">
        <v>22</v>
      </c>
      <c r="D17" s="3" t="s">
        <v>26</v>
      </c>
      <c r="E17" s="3"/>
      <c r="F17" s="3" t="s">
        <v>23</v>
      </c>
      <c r="G17" s="3" t="s">
        <v>43</v>
      </c>
      <c r="H17" s="3" t="s">
        <v>38</v>
      </c>
      <c r="I17" s="4" t="s">
        <v>37</v>
      </c>
      <c r="J17" s="5">
        <v>1770110000</v>
      </c>
      <c r="K17" s="5">
        <v>0</v>
      </c>
      <c r="L17" s="5">
        <v>0</v>
      </c>
      <c r="M17" s="5">
        <v>1770110000</v>
      </c>
      <c r="N17" s="5">
        <v>0</v>
      </c>
      <c r="O17" s="5">
        <v>1263435802.4000001</v>
      </c>
      <c r="P17" s="5">
        <v>506674197.60000002</v>
      </c>
      <c r="Q17" s="5">
        <v>999751133.20000005</v>
      </c>
      <c r="R17" s="5">
        <v>181838708.91999999</v>
      </c>
      <c r="S17" s="5">
        <v>171610549.93000001</v>
      </c>
      <c r="T17" s="6">
        <f t="shared" si="6"/>
        <v>770358866.79999995</v>
      </c>
      <c r="U17" s="7">
        <f t="shared" si="7"/>
        <v>0.56479604838117403</v>
      </c>
      <c r="V17" s="7">
        <f t="shared" si="8"/>
        <v>0.10272734966753477</v>
      </c>
      <c r="W17" s="7">
        <f t="shared" si="9"/>
        <v>9.6949087870245351E-2</v>
      </c>
      <c r="X17" s="1"/>
    </row>
    <row r="18" spans="1:24" ht="35.1" customHeight="1" thickTop="1" thickBot="1" x14ac:dyDescent="0.3">
      <c r="A18" s="2" t="s">
        <v>20</v>
      </c>
      <c r="B18" s="2">
        <v>3</v>
      </c>
      <c r="C18" s="2"/>
      <c r="D18" s="2"/>
      <c r="E18" s="2"/>
      <c r="F18" s="2"/>
      <c r="G18" s="2"/>
      <c r="H18" s="2"/>
      <c r="I18" s="18" t="s">
        <v>50</v>
      </c>
      <c r="J18" s="19">
        <f>+J19</f>
        <v>1145774343</v>
      </c>
      <c r="K18" s="19">
        <f t="shared" ref="K18:S18" si="11">+K19</f>
        <v>0</v>
      </c>
      <c r="L18" s="19">
        <f t="shared" si="11"/>
        <v>0</v>
      </c>
      <c r="M18" s="19">
        <f t="shared" si="11"/>
        <v>1145774343</v>
      </c>
      <c r="N18" s="19">
        <f t="shared" si="11"/>
        <v>1145774343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20">
        <f t="shared" si="6"/>
        <v>1145774343</v>
      </c>
      <c r="U18" s="21">
        <f t="shared" si="7"/>
        <v>0</v>
      </c>
      <c r="V18" s="21">
        <f t="shared" si="8"/>
        <v>0</v>
      </c>
      <c r="W18" s="21">
        <f t="shared" si="9"/>
        <v>0</v>
      </c>
      <c r="X18" s="1"/>
    </row>
    <row r="19" spans="1:24" ht="46.5" customHeight="1" thickTop="1" thickBot="1" x14ac:dyDescent="0.3">
      <c r="A19" s="3" t="s">
        <v>20</v>
      </c>
      <c r="B19" s="3" t="s">
        <v>35</v>
      </c>
      <c r="C19" s="3" t="s">
        <v>39</v>
      </c>
      <c r="D19" s="3" t="s">
        <v>35</v>
      </c>
      <c r="E19" s="3" t="s">
        <v>45</v>
      </c>
      <c r="F19" s="3" t="s">
        <v>23</v>
      </c>
      <c r="G19" s="3" t="s">
        <v>43</v>
      </c>
      <c r="H19" s="3" t="s">
        <v>38</v>
      </c>
      <c r="I19" s="4" t="s">
        <v>46</v>
      </c>
      <c r="J19" s="5">
        <v>1145774343</v>
      </c>
      <c r="K19" s="5">
        <v>0</v>
      </c>
      <c r="L19" s="5">
        <v>0</v>
      </c>
      <c r="M19" s="5">
        <v>1145774343</v>
      </c>
      <c r="N19" s="5">
        <v>1145774343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6">
        <f t="shared" si="6"/>
        <v>1145774343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1"/>
    </row>
    <row r="20" spans="1:24" ht="35.1" customHeight="1" thickTop="1" thickBot="1" x14ac:dyDescent="0.3">
      <c r="A20" s="2" t="s">
        <v>40</v>
      </c>
      <c r="B20" s="2"/>
      <c r="C20" s="2"/>
      <c r="D20" s="2"/>
      <c r="E20" s="2"/>
      <c r="F20" s="2"/>
      <c r="G20" s="2"/>
      <c r="H20" s="2"/>
      <c r="I20" s="18" t="s">
        <v>51</v>
      </c>
      <c r="J20" s="19">
        <f>+J21</f>
        <v>4072000000</v>
      </c>
      <c r="K20" s="19">
        <f t="shared" ref="K20:S20" si="12">+K21</f>
        <v>0</v>
      </c>
      <c r="L20" s="19">
        <f t="shared" si="12"/>
        <v>0</v>
      </c>
      <c r="M20" s="19">
        <f t="shared" si="12"/>
        <v>4072000000</v>
      </c>
      <c r="N20" s="19">
        <f t="shared" si="12"/>
        <v>0</v>
      </c>
      <c r="O20" s="19">
        <f t="shared" si="12"/>
        <v>2684137248.7199998</v>
      </c>
      <c r="P20" s="19">
        <f t="shared" si="12"/>
        <v>1387862751.28</v>
      </c>
      <c r="Q20" s="19">
        <f t="shared" si="12"/>
        <v>2621539948.2199998</v>
      </c>
      <c r="R20" s="19">
        <f t="shared" si="12"/>
        <v>103076500.87</v>
      </c>
      <c r="S20" s="19">
        <f t="shared" si="12"/>
        <v>103076500.87</v>
      </c>
      <c r="T20" s="20">
        <f t="shared" si="6"/>
        <v>1450460051.7800002</v>
      </c>
      <c r="U20" s="21">
        <f t="shared" si="7"/>
        <v>0.64379664740176812</v>
      </c>
      <c r="V20" s="21">
        <f t="shared" si="8"/>
        <v>2.5313482531925346E-2</v>
      </c>
      <c r="W20" s="21">
        <f t="shared" si="9"/>
        <v>2.5313482531925346E-2</v>
      </c>
      <c r="X20" s="1"/>
    </row>
    <row r="21" spans="1:24" ht="45.75" customHeight="1" thickTop="1" thickBot="1" x14ac:dyDescent="0.3">
      <c r="A21" s="3" t="s">
        <v>40</v>
      </c>
      <c r="B21" s="3" t="s">
        <v>41</v>
      </c>
      <c r="C21" s="3" t="s">
        <v>42</v>
      </c>
      <c r="D21" s="3" t="s">
        <v>21</v>
      </c>
      <c r="E21" s="3"/>
      <c r="F21" s="3" t="s">
        <v>23</v>
      </c>
      <c r="G21" s="3" t="s">
        <v>43</v>
      </c>
      <c r="H21" s="3" t="s">
        <v>38</v>
      </c>
      <c r="I21" s="4" t="s">
        <v>47</v>
      </c>
      <c r="J21" s="5">
        <v>4072000000</v>
      </c>
      <c r="K21" s="5">
        <v>0</v>
      </c>
      <c r="L21" s="5">
        <v>0</v>
      </c>
      <c r="M21" s="5">
        <v>4072000000</v>
      </c>
      <c r="N21" s="5">
        <v>0</v>
      </c>
      <c r="O21" s="5">
        <v>2684137248.7199998</v>
      </c>
      <c r="P21" s="5">
        <v>1387862751.28</v>
      </c>
      <c r="Q21" s="5">
        <v>2621539948.2199998</v>
      </c>
      <c r="R21" s="5">
        <v>103076500.87</v>
      </c>
      <c r="S21" s="5">
        <v>103076500.87</v>
      </c>
      <c r="T21" s="6">
        <f t="shared" si="6"/>
        <v>1450460051.7800002</v>
      </c>
      <c r="U21" s="7">
        <f t="shared" si="7"/>
        <v>0.64379664740176812</v>
      </c>
      <c r="V21" s="7">
        <f t="shared" si="8"/>
        <v>2.5313482531925346E-2</v>
      </c>
      <c r="W21" s="7">
        <f t="shared" si="9"/>
        <v>2.5313482531925346E-2</v>
      </c>
      <c r="X21" s="1"/>
    </row>
    <row r="22" spans="1:24" ht="35.1" customHeight="1" thickTop="1" thickBot="1" x14ac:dyDescent="0.3">
      <c r="A22" s="2" t="s">
        <v>0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18" t="s">
        <v>52</v>
      </c>
      <c r="J22" s="19">
        <f>+J6+J20</f>
        <v>17976530000</v>
      </c>
      <c r="K22" s="19">
        <f t="shared" ref="K22:S22" si="13">+K6+K20</f>
        <v>0</v>
      </c>
      <c r="L22" s="19">
        <f t="shared" si="13"/>
        <v>0</v>
      </c>
      <c r="M22" s="19">
        <f t="shared" si="13"/>
        <v>17976530000</v>
      </c>
      <c r="N22" s="19">
        <f t="shared" si="13"/>
        <v>1686228000</v>
      </c>
      <c r="O22" s="19">
        <f t="shared" si="13"/>
        <v>14325801051.119999</v>
      </c>
      <c r="P22" s="19">
        <f t="shared" si="13"/>
        <v>1964500948.8800001</v>
      </c>
      <c r="Q22" s="19">
        <f t="shared" si="13"/>
        <v>5281638353.2600002</v>
      </c>
      <c r="R22" s="19">
        <f t="shared" si="13"/>
        <v>1862739348.6300001</v>
      </c>
      <c r="S22" s="19">
        <f t="shared" si="13"/>
        <v>1850988690.6900001</v>
      </c>
      <c r="T22" s="20">
        <f t="shared" si="6"/>
        <v>12694891646.74</v>
      </c>
      <c r="U22" s="21">
        <f t="shared" si="7"/>
        <v>0.29380744522218694</v>
      </c>
      <c r="V22" s="21">
        <f t="shared" si="8"/>
        <v>0.10362062915534867</v>
      </c>
      <c r="W22" s="21">
        <f t="shared" si="9"/>
        <v>0.10296696251668147</v>
      </c>
      <c r="X22" s="1"/>
    </row>
    <row r="23" spans="1:24" ht="15.75" thickTop="1" x14ac:dyDescent="0.25">
      <c r="A23" s="12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4"/>
      <c r="N23" s="15"/>
      <c r="T23" s="8"/>
      <c r="U23" s="9"/>
      <c r="V23" s="9"/>
      <c r="W23" s="9"/>
      <c r="X23" s="1"/>
    </row>
    <row r="24" spans="1:24" x14ac:dyDescent="0.25">
      <c r="A24" s="12" t="s">
        <v>59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6"/>
      <c r="N24" s="15"/>
      <c r="T24" s="8"/>
      <c r="U24" s="9"/>
      <c r="V24" s="9"/>
      <c r="W24" s="9"/>
      <c r="X24" s="1"/>
    </row>
    <row r="25" spans="1:24" x14ac:dyDescent="0.25">
      <c r="A25" s="12" t="s">
        <v>60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  <c r="N25" s="15"/>
      <c r="T25" s="8"/>
      <c r="U25" s="9"/>
      <c r="V25" s="9"/>
      <c r="W25" s="9"/>
      <c r="X25" s="1"/>
    </row>
    <row r="26" spans="1:24" x14ac:dyDescent="0.25">
      <c r="T26" s="8"/>
      <c r="U26" s="9"/>
      <c r="V26" s="9"/>
      <c r="W26" s="9"/>
      <c r="X26" s="1"/>
    </row>
    <row r="27" spans="1:24" x14ac:dyDescent="0.25">
      <c r="T27" s="8"/>
      <c r="U27" s="9"/>
      <c r="V27" s="9"/>
      <c r="W27" s="9"/>
      <c r="X27" s="1"/>
    </row>
    <row r="28" spans="1:24" x14ac:dyDescent="0.25">
      <c r="T28" s="8"/>
      <c r="U28" s="9"/>
      <c r="V28" s="9"/>
      <c r="W28" s="9"/>
      <c r="X28" s="1"/>
    </row>
    <row r="29" spans="1:24" x14ac:dyDescent="0.25">
      <c r="T29" s="8"/>
      <c r="U29" s="9"/>
      <c r="V29" s="9"/>
      <c r="W29" s="9"/>
      <c r="X29" s="1"/>
    </row>
    <row r="30" spans="1:24" x14ac:dyDescent="0.25">
      <c r="T30" s="8"/>
      <c r="U30" s="9"/>
      <c r="V30" s="9"/>
      <c r="W30" s="9"/>
      <c r="X30" s="1"/>
    </row>
    <row r="31" spans="1:24" x14ac:dyDescent="0.25">
      <c r="U31" s="1"/>
      <c r="V31" s="1"/>
      <c r="W31" s="1"/>
      <c r="X31" s="1"/>
    </row>
    <row r="32" spans="1:24" x14ac:dyDescent="0.25">
      <c r="U32" s="1"/>
      <c r="V32" s="1"/>
      <c r="W32" s="1"/>
      <c r="X32" s="1"/>
    </row>
    <row r="33" spans="21:24" x14ac:dyDescent="0.25">
      <c r="U33" s="1"/>
      <c r="V33" s="1"/>
      <c r="W33" s="1"/>
      <c r="X33" s="1"/>
    </row>
    <row r="34" spans="21:24" x14ac:dyDescent="0.25">
      <c r="U34" s="1"/>
      <c r="V34" s="1"/>
      <c r="W34" s="1"/>
      <c r="X34" s="1"/>
    </row>
    <row r="35" spans="21:24" x14ac:dyDescent="0.25">
      <c r="U35" s="1"/>
      <c r="V35" s="1"/>
      <c r="W35" s="1"/>
      <c r="X35" s="1"/>
    </row>
    <row r="36" spans="21:24" x14ac:dyDescent="0.25">
      <c r="U36" s="1"/>
      <c r="V36" s="1"/>
      <c r="W36" s="1"/>
      <c r="X36" s="1"/>
    </row>
    <row r="37" spans="21:24" x14ac:dyDescent="0.25">
      <c r="U37" s="1"/>
      <c r="V37" s="1"/>
      <c r="W37" s="1"/>
      <c r="X37" s="1"/>
    </row>
    <row r="38" spans="21:24" x14ac:dyDescent="0.25">
      <c r="U38" s="1"/>
      <c r="V38" s="1"/>
      <c r="W38" s="1"/>
      <c r="X38" s="1"/>
    </row>
  </sheetData>
  <mergeCells count="4">
    <mergeCell ref="A2:W2"/>
    <mergeCell ref="A1:W1"/>
    <mergeCell ref="A3:W3"/>
    <mergeCell ref="T4:W4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GRAL DE COMERCIO EXT.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2018-03-05T22:28:09Z</cp:lastPrinted>
  <dcterms:created xsi:type="dcterms:W3CDTF">2018-03-01T13:41:38Z</dcterms:created>
  <dcterms:modified xsi:type="dcterms:W3CDTF">2018-03-05T22:28:47Z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