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GASTOS DE INVERSIÓN " sheetId="1" r:id="rId1"/>
  </sheets>
  <definedNames>
    <definedName name="_xlnm.Print_Titles" localSheetId="0">'GASTOS DE INVERSIÓN '!$5:$5</definedName>
  </definedNames>
  <calcPr calcId="152511"/>
</workbook>
</file>

<file path=xl/calcChain.xml><?xml version="1.0" encoding="utf-8"?>
<calcChain xmlns="http://schemas.openxmlformats.org/spreadsheetml/2006/main">
  <c r="H32" i="1" l="1"/>
  <c r="H35" i="1" l="1"/>
  <c r="H34" i="1"/>
  <c r="H28" i="1"/>
  <c r="U33" i="1" l="1"/>
  <c r="T33" i="1"/>
  <c r="S33" i="1"/>
  <c r="R33" i="1"/>
  <c r="U31" i="1"/>
  <c r="T31" i="1"/>
  <c r="S31" i="1"/>
  <c r="R31" i="1"/>
  <c r="U30" i="1"/>
  <c r="T30" i="1"/>
  <c r="S30" i="1"/>
  <c r="R30" i="1"/>
  <c r="U29" i="1"/>
  <c r="T29" i="1"/>
  <c r="S29" i="1"/>
  <c r="R29" i="1"/>
  <c r="U27" i="1"/>
  <c r="T27" i="1"/>
  <c r="S27" i="1"/>
  <c r="R27" i="1"/>
  <c r="U26" i="1"/>
  <c r="T26" i="1"/>
  <c r="S26" i="1"/>
  <c r="R26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R9" i="1"/>
  <c r="U8" i="1"/>
  <c r="T8" i="1"/>
  <c r="S8" i="1"/>
  <c r="R8" i="1"/>
  <c r="U7" i="1"/>
  <c r="T7" i="1"/>
  <c r="S7" i="1"/>
  <c r="R7" i="1"/>
  <c r="Q34" i="1"/>
  <c r="P34" i="1"/>
  <c r="O34" i="1"/>
  <c r="N34" i="1"/>
  <c r="M34" i="1"/>
  <c r="L34" i="1"/>
  <c r="K34" i="1"/>
  <c r="R34" i="1" s="1"/>
  <c r="J34" i="1"/>
  <c r="I34" i="1"/>
  <c r="Q32" i="1"/>
  <c r="P32" i="1"/>
  <c r="T32" i="1" s="1"/>
  <c r="O32" i="1"/>
  <c r="N32" i="1"/>
  <c r="M32" i="1"/>
  <c r="L32" i="1"/>
  <c r="K32" i="1"/>
  <c r="R32" i="1" s="1"/>
  <c r="J32" i="1"/>
  <c r="I32" i="1"/>
  <c r="Q28" i="1"/>
  <c r="P28" i="1"/>
  <c r="O28" i="1"/>
  <c r="N28" i="1"/>
  <c r="M28" i="1"/>
  <c r="L28" i="1"/>
  <c r="K28" i="1"/>
  <c r="R28" i="1" s="1"/>
  <c r="J28" i="1"/>
  <c r="I28" i="1"/>
  <c r="Q9" i="1"/>
  <c r="U9" i="1" s="1"/>
  <c r="P9" i="1"/>
  <c r="P35" i="1" s="1"/>
  <c r="O9" i="1"/>
  <c r="N9" i="1"/>
  <c r="M9" i="1"/>
  <c r="L9" i="1"/>
  <c r="L35" i="1" s="1"/>
  <c r="K9" i="1"/>
  <c r="J9" i="1"/>
  <c r="I9" i="1"/>
  <c r="I35" i="1" s="1"/>
  <c r="H9" i="1"/>
  <c r="M35" i="1" l="1"/>
  <c r="U32" i="1"/>
  <c r="S34" i="1"/>
  <c r="T28" i="1"/>
  <c r="S28" i="1"/>
  <c r="J35" i="1"/>
  <c r="N35" i="1"/>
  <c r="T34" i="1"/>
  <c r="K35" i="1"/>
  <c r="T35" i="1" s="1"/>
  <c r="S9" i="1"/>
  <c r="U28" i="1"/>
  <c r="S32" i="1"/>
  <c r="U34" i="1"/>
  <c r="O35" i="1"/>
  <c r="T9" i="1"/>
  <c r="Q35" i="1"/>
  <c r="U6" i="1"/>
  <c r="T6" i="1"/>
  <c r="S6" i="1"/>
  <c r="R6" i="1"/>
  <c r="U35" i="1" l="1"/>
  <c r="S35" i="1"/>
  <c r="R35" i="1"/>
</calcChain>
</file>

<file path=xl/sharedStrings.xml><?xml version="1.0" encoding="utf-8"?>
<sst xmlns="http://schemas.openxmlformats.org/spreadsheetml/2006/main" count="214" uniqueCount="77">
  <si>
    <t>TIPO</t>
  </si>
  <si>
    <t>CTA</t>
  </si>
  <si>
    <t>SUB
CTA</t>
  </si>
  <si>
    <t>OBJ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</si>
  <si>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</si>
  <si>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</si>
  <si>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</si>
  <si>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</si>
  <si>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</si>
  <si>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</si>
  <si>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</si>
  <si>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</si>
  <si>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</si>
  <si>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</si>
  <si>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</si>
  <si>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</si>
  <si>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</si>
  <si>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</t>
  </si>
  <si>
    <t>10</t>
  </si>
  <si>
    <t>CSF</t>
  </si>
  <si>
    <t>4</t>
  </si>
  <si>
    <t>5</t>
  </si>
  <si>
    <t>9</t>
  </si>
  <si>
    <t>2</t>
  </si>
  <si>
    <t>3</t>
  </si>
  <si>
    <t>11</t>
  </si>
  <si>
    <t>SSF</t>
  </si>
  <si>
    <t>8</t>
  </si>
  <si>
    <t>25</t>
  </si>
  <si>
    <t>6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</si>
  <si>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</si>
  <si>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</si>
  <si>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</si>
  <si>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</si>
  <si>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</si>
  <si>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</si>
  <si>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</si>
  <si>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</si>
  <si>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</si>
  <si>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</si>
  <si>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</si>
  <si>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</si>
  <si>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</si>
  <si>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</si>
  <si>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</si>
  <si>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</si>
  <si>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</si>
  <si>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</si>
  <si>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</si>
  <si>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</si>
  <si>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</si>
  <si>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</si>
  <si>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</si>
  <si>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</si>
  <si>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</si>
  <si>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</si>
  <si>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</si>
  <si>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16</t>
  </si>
  <si>
    <t>IMPLANTACION DEL PROGRAMA DE APOYO INTEGRAL PARA LOS USUARIOS DE COMERCIO EXTERIOR</t>
  </si>
  <si>
    <t>APROPIACION SIN COMPROMETER</t>
  </si>
  <si>
    <t>COMP/ APR</t>
  </si>
  <si>
    <t>OBLIG/ APR</t>
  </si>
  <si>
    <t>PAGO/ APR</t>
  </si>
  <si>
    <t>MINISTERIO DE COMERCIO INDUSTRIA Y TURISMO</t>
  </si>
  <si>
    <t>EJECUCIÓN PRESUPUESTAL ACUMULADA CON CORTE AL 30 DE JUNIO DE 2017</t>
  </si>
  <si>
    <t>FECHA DE GENERACIÓN: JULIO 4 DE 2017</t>
  </si>
  <si>
    <t xml:space="preserve">GASTOS DE INVERSIÓN </t>
  </si>
  <si>
    <t xml:space="preserve">VICEMINISTERIO DE COMERCIO EXTERIOR </t>
  </si>
  <si>
    <t>SUBTOTAL VICEMINISTERIO DE TURISMO</t>
  </si>
  <si>
    <t xml:space="preserve">SUBTOTAL SECRETARIA GENERAL </t>
  </si>
  <si>
    <t xml:space="preserve">TOTAL GASTOS DE INVERSION 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</si>
  <si>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</si>
  <si>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</si>
  <si>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</si>
  <si>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Nota 3: Resolución 0776 del 22 de Marzo de 2017 " Por la cual se efectua una distribución en el presupuesto de gastos de funcionamiento del Ministerio de Hacienda y Crédito Público para la vigencia fiscal 2017"</t>
  </si>
  <si>
    <t>Nota 4: Resolución 143 del 06 de Abril de 2017 " Por la cual se efectua una distribución del Presupuesto de inversión contenida en el anexo del Decreto de Liquidación del Presupuesto General de la Nación para la vigencia fiscal 2017"</t>
  </si>
  <si>
    <t xml:space="preserve">SUBTOTAL VICEMINISTERIO DE DESARROLLO EMPRESARIAL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</si>
</sst>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Continuous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Continuous" vertical="center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8" fillId="0" borderId="1" xfId="0" applyNumberFormat="1" applyFont="1" applyFill="1" applyBorder="1" applyAlignment="1">
      <alignment horizontal="right" vertical="center" wrapText="1"/>
    </xf>
    <xf numFmtId="10" fontId="8" fillId="0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right" vertical="center" wrapText="1"/>
    </xf>
    <xf numFmtId="10" fontId="8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/>
    <xf numFmtId="10" fontId="9" fillId="0" borderId="0" xfId="0" applyNumberFormat="1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0" fontId="8" fillId="0" borderId="0" xfId="0" applyFont="1" applyFill="1" applyBorder="1" applyAlignment="1">
      <alignment horizontal="right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GridLines="0" tabSelected="1" topLeftCell="A27" workbookViewId="0">
      <selection activeCell="H28" sqref="H28"/>
    </sheetView>
  </sheetViews>
  <sheetFormatPr baseColWidth="10" defaultRowHeight="15"/>
  <cols>
    <col min="1" max="1" width="4.28515625" customWidth="1"/>
    <col min="2" max="4" width="5.42578125" customWidth="1"/>
    <col min="5" max="5" width="4.42578125" customWidth="1"/>
    <col min="6" max="6" width="5" customWidth="1"/>
    <col min="7" max="7" width="25.140625" customWidth="1"/>
    <col min="8" max="8" width="17.42578125" customWidth="1"/>
    <col min="9" max="9" width="15.85546875" customWidth="1"/>
    <col min="10" max="10" width="15" customWidth="1"/>
    <col min="11" max="11" width="17.42578125" customWidth="1"/>
    <col min="12" max="12" width="15.5703125" customWidth="1"/>
    <col min="13" max="13" width="17.85546875" customWidth="1"/>
    <col min="14" max="14" width="16.140625" customWidth="1"/>
    <col min="15" max="15" width="15.7109375" customWidth="1"/>
    <col min="16" max="16" width="15.28515625" customWidth="1"/>
    <col min="17" max="17" width="15.7109375" customWidth="1"/>
    <col min="18" max="18" width="15.42578125" customWidth="1"/>
    <col min="19" max="20" width="7.5703125" customWidth="1"/>
    <col min="21" max="21" width="6" customWidth="1"/>
  </cols>
  <sheetData>
    <row r="1" spans="1:21">
      <c r="A1" s="25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>
      <c r="A2" s="25" t="s">
        <v>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>
      <c r="A3" s="5" t="s">
        <v>66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 thickBo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7" t="s">
        <v>65</v>
      </c>
      <c r="S4" s="7"/>
      <c r="T4" s="7"/>
      <c r="U4" s="7"/>
    </row>
    <row r="5" spans="1:21" ht="53.25" customHeight="1" thickTop="1" thickBot="1">
      <c r="A5" s="9" t="s">
        <v>0</v>
      </c>
      <c r="B5" s="8" t="s">
        <v>1</v>
      </c>
      <c r="C5" s="9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16</v>
      </c>
      <c r="R5" s="12" t="s">
        <v>59</v>
      </c>
      <c r="S5" s="12" t="s">
        <v>60</v>
      </c>
      <c r="T5" s="12" t="s">
        <v>61</v>
      </c>
      <c r="U5" s="12" t="s">
        <v>62</v>
      </c>
    </row>
    <row r="6" spans="1:21" ht="50.1" customHeight="1" thickTop="1" thickBot="1">
      <c r="A6" s="1" t="s">
        <v>30</v>
      </c>
      <c r="B6" s="1" t="s">
        <v>31</v>
      </c>
      <c r="C6" s="1" t="s">
        <v>32</v>
      </c>
      <c r="D6" s="1" t="s">
        <v>17</v>
      </c>
      <c r="E6" s="1" t="s">
        <v>18</v>
      </c>
      <c r="F6" s="1" t="s">
        <v>19</v>
      </c>
      <c r="G6" s="2" t="s">
        <v>33</v>
      </c>
      <c r="H6" s="13">
        <v>2548500000</v>
      </c>
      <c r="I6" s="13">
        <v>0</v>
      </c>
      <c r="J6" s="13">
        <v>0</v>
      </c>
      <c r="K6" s="13">
        <v>2548500000</v>
      </c>
      <c r="L6" s="13">
        <v>0</v>
      </c>
      <c r="M6" s="13">
        <v>2520617453.5999999</v>
      </c>
      <c r="N6" s="13">
        <v>27882546.399999999</v>
      </c>
      <c r="O6" s="13">
        <v>2436387218.77</v>
      </c>
      <c r="P6" s="13">
        <v>1068744903.77</v>
      </c>
      <c r="Q6" s="13">
        <v>1068744903.77</v>
      </c>
      <c r="R6" s="14">
        <f>+K6-O6</f>
        <v>112112781.23000002</v>
      </c>
      <c r="S6" s="15">
        <f>+O6/K6</f>
        <v>0.95600832598391206</v>
      </c>
      <c r="T6" s="15">
        <f>+P6/K6</f>
        <v>0.41936233226211495</v>
      </c>
      <c r="U6" s="15">
        <f>+Q6/K6</f>
        <v>0.41936233226211495</v>
      </c>
    </row>
    <row r="7" spans="1:21" ht="50.1" customHeight="1" thickTop="1" thickBot="1">
      <c r="A7" s="1" t="s">
        <v>30</v>
      </c>
      <c r="B7" s="1" t="s">
        <v>31</v>
      </c>
      <c r="C7" s="1" t="s">
        <v>32</v>
      </c>
      <c r="D7" s="1" t="s">
        <v>17</v>
      </c>
      <c r="E7" s="1" t="s">
        <v>34</v>
      </c>
      <c r="F7" s="1" t="s">
        <v>19</v>
      </c>
      <c r="G7" s="2" t="s">
        <v>33</v>
      </c>
      <c r="H7" s="13">
        <v>2548500000</v>
      </c>
      <c r="I7" s="13">
        <v>0</v>
      </c>
      <c r="J7" s="13">
        <v>0</v>
      </c>
      <c r="K7" s="13">
        <v>2548500000</v>
      </c>
      <c r="L7" s="13">
        <v>0</v>
      </c>
      <c r="M7" s="13">
        <v>979104669.36000001</v>
      </c>
      <c r="N7" s="13">
        <v>1569395330.6400001</v>
      </c>
      <c r="O7" s="13">
        <v>821012573</v>
      </c>
      <c r="P7" s="13">
        <v>148818815</v>
      </c>
      <c r="Q7" s="13">
        <v>148818815</v>
      </c>
      <c r="R7" s="14">
        <f t="shared" ref="R7:R35" si="0">+K7-O7</f>
        <v>1727487427</v>
      </c>
      <c r="S7" s="15">
        <f t="shared" ref="S7:S35" si="1">+O7/K7</f>
        <v>0.32215521797135571</v>
      </c>
      <c r="T7" s="15">
        <f t="shared" ref="T7:T35" si="2">+P7/K7</f>
        <v>5.8394669413380416E-2</v>
      </c>
      <c r="U7" s="15">
        <f t="shared" ref="U7:U35" si="3">+Q7/K7</f>
        <v>5.8394669413380416E-2</v>
      </c>
    </row>
    <row r="8" spans="1:21" ht="50.1" customHeight="1" thickTop="1" thickBot="1">
      <c r="A8" s="1" t="s">
        <v>30</v>
      </c>
      <c r="B8" s="1" t="s">
        <v>31</v>
      </c>
      <c r="C8" s="1" t="s">
        <v>32</v>
      </c>
      <c r="D8" s="1" t="s">
        <v>17</v>
      </c>
      <c r="E8" s="1" t="s">
        <v>57</v>
      </c>
      <c r="F8" s="1" t="s">
        <v>26</v>
      </c>
      <c r="G8" s="2" t="s">
        <v>58</v>
      </c>
      <c r="H8" s="13">
        <v>3979920000</v>
      </c>
      <c r="I8" s="13">
        <v>0</v>
      </c>
      <c r="J8" s="13">
        <v>0</v>
      </c>
      <c r="K8" s="13">
        <v>3979920000</v>
      </c>
      <c r="L8" s="13">
        <v>0</v>
      </c>
      <c r="M8" s="13">
        <v>3814745177.6900001</v>
      </c>
      <c r="N8" s="13">
        <v>165174822.31</v>
      </c>
      <c r="O8" s="13">
        <v>2977102128.6900001</v>
      </c>
      <c r="P8" s="13">
        <v>1439448082</v>
      </c>
      <c r="Q8" s="13">
        <v>1439448082</v>
      </c>
      <c r="R8" s="14">
        <f t="shared" si="0"/>
        <v>1002817871.3099999</v>
      </c>
      <c r="S8" s="15">
        <f t="shared" si="1"/>
        <v>0.74803064601549785</v>
      </c>
      <c r="T8" s="15">
        <f t="shared" si="2"/>
        <v>0.3616776422641661</v>
      </c>
      <c r="U8" s="15">
        <f t="shared" si="3"/>
        <v>0.3616776422641661</v>
      </c>
    </row>
    <row r="9" spans="1:21" ht="50.1" customHeight="1" thickTop="1" thickBot="1">
      <c r="A9" s="10" t="s">
        <v>30</v>
      </c>
      <c r="B9" s="10"/>
      <c r="C9" s="10"/>
      <c r="D9" s="10"/>
      <c r="E9" s="10"/>
      <c r="F9" s="10"/>
      <c r="G9" s="11" t="s">
        <v>67</v>
      </c>
      <c r="H9" s="16">
        <f>SUM(H6:H8)</f>
        <v>9076920000</v>
      </c>
      <c r="I9" s="16">
        <f t="shared" ref="I9:Q9" si="4">SUM(I6:I8)</f>
        <v>0</v>
      </c>
      <c r="J9" s="16">
        <f t="shared" si="4"/>
        <v>0</v>
      </c>
      <c r="K9" s="16">
        <f t="shared" si="4"/>
        <v>9076920000</v>
      </c>
      <c r="L9" s="16">
        <f t="shared" si="4"/>
        <v>0</v>
      </c>
      <c r="M9" s="16">
        <f t="shared" si="4"/>
        <v>7314467300.6499996</v>
      </c>
      <c r="N9" s="16">
        <f t="shared" si="4"/>
        <v>1762452699.3500001</v>
      </c>
      <c r="O9" s="16">
        <f t="shared" si="4"/>
        <v>6234501920.46</v>
      </c>
      <c r="P9" s="16">
        <f t="shared" si="4"/>
        <v>2657011800.77</v>
      </c>
      <c r="Q9" s="16">
        <f t="shared" si="4"/>
        <v>2657011800.77</v>
      </c>
      <c r="R9" s="17">
        <f t="shared" si="0"/>
        <v>2842418079.54</v>
      </c>
      <c r="S9" s="18">
        <f t="shared" si="1"/>
        <v>0.68685213932258959</v>
      </c>
      <c r="T9" s="18">
        <f t="shared" si="2"/>
        <v>0.29272173829558923</v>
      </c>
      <c r="U9" s="18">
        <f t="shared" si="3"/>
        <v>0.29272173829558923</v>
      </c>
    </row>
    <row r="10" spans="1:21" ht="65.25" customHeight="1" thickTop="1" thickBot="1">
      <c r="A10" s="1" t="s">
        <v>30</v>
      </c>
      <c r="B10" s="1" t="s">
        <v>35</v>
      </c>
      <c r="C10" s="1" t="s">
        <v>32</v>
      </c>
      <c r="D10" s="1" t="s">
        <v>17</v>
      </c>
      <c r="E10" s="1" t="s">
        <v>18</v>
      </c>
      <c r="F10" s="1" t="s">
        <v>19</v>
      </c>
      <c r="G10" s="2" t="s">
        <v>36</v>
      </c>
      <c r="H10" s="13">
        <v>3234883561</v>
      </c>
      <c r="I10" s="13">
        <v>0</v>
      </c>
      <c r="J10" s="13">
        <v>0</v>
      </c>
      <c r="K10" s="13">
        <v>3234883561</v>
      </c>
      <c r="L10" s="13">
        <v>0</v>
      </c>
      <c r="M10" s="13">
        <v>3234883561</v>
      </c>
      <c r="N10" s="13">
        <v>0</v>
      </c>
      <c r="O10" s="13">
        <v>3234883561</v>
      </c>
      <c r="P10" s="13">
        <v>0</v>
      </c>
      <c r="Q10" s="13">
        <v>0</v>
      </c>
      <c r="R10" s="14">
        <f t="shared" si="0"/>
        <v>0</v>
      </c>
      <c r="S10" s="15">
        <f t="shared" si="1"/>
        <v>1</v>
      </c>
      <c r="T10" s="15">
        <f t="shared" si="2"/>
        <v>0</v>
      </c>
      <c r="U10" s="15">
        <f t="shared" si="3"/>
        <v>0</v>
      </c>
    </row>
    <row r="11" spans="1:21" ht="69.75" customHeight="1" thickTop="1" thickBot="1">
      <c r="A11" s="1" t="s">
        <v>30</v>
      </c>
      <c r="B11" s="1" t="s">
        <v>35</v>
      </c>
      <c r="C11" s="1" t="s">
        <v>32</v>
      </c>
      <c r="D11" s="1" t="s">
        <v>17</v>
      </c>
      <c r="E11" s="1" t="s">
        <v>34</v>
      </c>
      <c r="F11" s="1" t="s">
        <v>19</v>
      </c>
      <c r="G11" s="2" t="s">
        <v>36</v>
      </c>
      <c r="H11" s="13">
        <v>9765116439</v>
      </c>
      <c r="I11" s="13">
        <v>0</v>
      </c>
      <c r="J11" s="13">
        <v>0</v>
      </c>
      <c r="K11" s="13">
        <v>9765116439</v>
      </c>
      <c r="L11" s="13">
        <v>0</v>
      </c>
      <c r="M11" s="13">
        <v>9765116439</v>
      </c>
      <c r="N11" s="13">
        <v>0</v>
      </c>
      <c r="O11" s="13">
        <v>9765116439</v>
      </c>
      <c r="P11" s="13">
        <v>3700000000</v>
      </c>
      <c r="Q11" s="13">
        <v>3700000000</v>
      </c>
      <c r="R11" s="14">
        <f t="shared" si="0"/>
        <v>0</v>
      </c>
      <c r="S11" s="15">
        <f t="shared" si="1"/>
        <v>1</v>
      </c>
      <c r="T11" s="15">
        <f t="shared" si="2"/>
        <v>0.37889973182735542</v>
      </c>
      <c r="U11" s="15">
        <f t="shared" si="3"/>
        <v>0.37889973182735542</v>
      </c>
    </row>
    <row r="12" spans="1:21" ht="50.1" customHeight="1" thickTop="1" thickBot="1">
      <c r="A12" s="1" t="s">
        <v>30</v>
      </c>
      <c r="B12" s="1" t="s">
        <v>35</v>
      </c>
      <c r="C12" s="1" t="s">
        <v>32</v>
      </c>
      <c r="D12" s="1" t="s">
        <v>24</v>
      </c>
      <c r="E12" s="1" t="s">
        <v>18</v>
      </c>
      <c r="F12" s="1" t="s">
        <v>19</v>
      </c>
      <c r="G12" s="2" t="s">
        <v>38</v>
      </c>
      <c r="H12" s="13">
        <v>550000000</v>
      </c>
      <c r="I12" s="13">
        <v>0</v>
      </c>
      <c r="J12" s="13">
        <v>0</v>
      </c>
      <c r="K12" s="13">
        <v>550000000</v>
      </c>
      <c r="L12" s="13">
        <v>0</v>
      </c>
      <c r="M12" s="13">
        <v>537035380.75999999</v>
      </c>
      <c r="N12" s="13">
        <v>12964619.24</v>
      </c>
      <c r="O12" s="13">
        <v>537035380.75999999</v>
      </c>
      <c r="P12" s="13">
        <v>178563408.75999999</v>
      </c>
      <c r="Q12" s="13">
        <v>166878975.13</v>
      </c>
      <c r="R12" s="14">
        <f t="shared" si="0"/>
        <v>12964619.24000001</v>
      </c>
      <c r="S12" s="15">
        <f t="shared" si="1"/>
        <v>0.97642796501818185</v>
      </c>
      <c r="T12" s="15">
        <f t="shared" si="2"/>
        <v>0.32466074319999999</v>
      </c>
      <c r="U12" s="15">
        <f t="shared" si="3"/>
        <v>0.30341631841818179</v>
      </c>
    </row>
    <row r="13" spans="1:21" ht="66.75" customHeight="1" thickTop="1" thickBot="1">
      <c r="A13" s="1" t="s">
        <v>30</v>
      </c>
      <c r="B13" s="1" t="s">
        <v>35</v>
      </c>
      <c r="C13" s="1" t="s">
        <v>32</v>
      </c>
      <c r="D13" s="1" t="s">
        <v>20</v>
      </c>
      <c r="E13" s="1" t="s">
        <v>18</v>
      </c>
      <c r="F13" s="1" t="s">
        <v>19</v>
      </c>
      <c r="G13" s="2" t="s">
        <v>39</v>
      </c>
      <c r="H13" s="13">
        <v>2154000000</v>
      </c>
      <c r="I13" s="13">
        <v>0</v>
      </c>
      <c r="J13" s="13">
        <v>0</v>
      </c>
      <c r="K13" s="13">
        <v>2154000000</v>
      </c>
      <c r="L13" s="13">
        <v>0</v>
      </c>
      <c r="M13" s="13">
        <v>2137071677</v>
      </c>
      <c r="N13" s="13">
        <v>16928323</v>
      </c>
      <c r="O13" s="13">
        <v>2002632908</v>
      </c>
      <c r="P13" s="13">
        <v>438890871</v>
      </c>
      <c r="Q13" s="13">
        <v>430174963.5</v>
      </c>
      <c r="R13" s="14">
        <f t="shared" si="0"/>
        <v>151367092</v>
      </c>
      <c r="S13" s="15">
        <f t="shared" si="1"/>
        <v>0.92972744103992577</v>
      </c>
      <c r="T13" s="15">
        <f t="shared" si="2"/>
        <v>0.20375620752089135</v>
      </c>
      <c r="U13" s="15">
        <f t="shared" si="3"/>
        <v>0.19970982520891364</v>
      </c>
    </row>
    <row r="14" spans="1:21" ht="50.1" customHeight="1" thickTop="1" thickBot="1">
      <c r="A14" s="1" t="s">
        <v>30</v>
      </c>
      <c r="B14" s="1" t="s">
        <v>35</v>
      </c>
      <c r="C14" s="1" t="s">
        <v>32</v>
      </c>
      <c r="D14" s="1" t="s">
        <v>21</v>
      </c>
      <c r="E14" s="1" t="s">
        <v>18</v>
      </c>
      <c r="F14" s="1" t="s">
        <v>19</v>
      </c>
      <c r="G14" s="2" t="s">
        <v>40</v>
      </c>
      <c r="H14" s="13">
        <v>500000000</v>
      </c>
      <c r="I14" s="13">
        <v>0</v>
      </c>
      <c r="J14" s="13">
        <v>0</v>
      </c>
      <c r="K14" s="13">
        <v>500000000</v>
      </c>
      <c r="L14" s="13">
        <v>0</v>
      </c>
      <c r="M14" s="13">
        <v>73969414.5</v>
      </c>
      <c r="N14" s="13">
        <v>426030585.5</v>
      </c>
      <c r="O14" s="13">
        <v>73969414.5</v>
      </c>
      <c r="P14" s="13">
        <v>52593551.5</v>
      </c>
      <c r="Q14" s="13">
        <v>49777826.5</v>
      </c>
      <c r="R14" s="14">
        <f t="shared" si="0"/>
        <v>426030585.5</v>
      </c>
      <c r="S14" s="15">
        <f t="shared" si="1"/>
        <v>0.14793882899999999</v>
      </c>
      <c r="T14" s="15">
        <f t="shared" si="2"/>
        <v>0.105187103</v>
      </c>
      <c r="U14" s="15">
        <f t="shared" si="3"/>
        <v>9.9555652999999994E-2</v>
      </c>
    </row>
    <row r="15" spans="1:21" ht="50.1" customHeight="1" thickTop="1" thickBot="1">
      <c r="A15" s="1" t="s">
        <v>30</v>
      </c>
      <c r="B15" s="1" t="s">
        <v>35</v>
      </c>
      <c r="C15" s="1" t="s">
        <v>32</v>
      </c>
      <c r="D15" s="1" t="s">
        <v>29</v>
      </c>
      <c r="E15" s="1" t="s">
        <v>18</v>
      </c>
      <c r="F15" s="1" t="s">
        <v>19</v>
      </c>
      <c r="G15" s="2" t="s">
        <v>41</v>
      </c>
      <c r="H15" s="13">
        <v>1500000000</v>
      </c>
      <c r="I15" s="13">
        <v>0</v>
      </c>
      <c r="J15" s="13">
        <v>0</v>
      </c>
      <c r="K15" s="13">
        <v>1500000000</v>
      </c>
      <c r="L15" s="13">
        <v>0</v>
      </c>
      <c r="M15" s="13">
        <v>1255028981.3</v>
      </c>
      <c r="N15" s="13">
        <v>244971018.69999999</v>
      </c>
      <c r="O15" s="13">
        <v>950884443.29999995</v>
      </c>
      <c r="P15" s="13">
        <v>121646108.8</v>
      </c>
      <c r="Q15" s="13">
        <v>121646108.8</v>
      </c>
      <c r="R15" s="14">
        <f t="shared" si="0"/>
        <v>549115556.70000005</v>
      </c>
      <c r="S15" s="15">
        <f t="shared" si="1"/>
        <v>0.6339229622</v>
      </c>
      <c r="T15" s="15">
        <f t="shared" si="2"/>
        <v>8.1097405866666666E-2</v>
      </c>
      <c r="U15" s="15">
        <f t="shared" si="3"/>
        <v>8.1097405866666666E-2</v>
      </c>
    </row>
    <row r="16" spans="1:21" ht="50.1" customHeight="1" thickTop="1" thickBot="1">
      <c r="A16" s="1" t="s">
        <v>30</v>
      </c>
      <c r="B16" s="1" t="s">
        <v>35</v>
      </c>
      <c r="C16" s="1" t="s">
        <v>32</v>
      </c>
      <c r="D16" s="1" t="s">
        <v>29</v>
      </c>
      <c r="E16" s="1" t="s">
        <v>34</v>
      </c>
      <c r="F16" s="1" t="s">
        <v>19</v>
      </c>
      <c r="G16" s="2" t="s">
        <v>41</v>
      </c>
      <c r="H16" s="13">
        <v>1500000000</v>
      </c>
      <c r="I16" s="13">
        <v>0</v>
      </c>
      <c r="J16" s="13">
        <v>0</v>
      </c>
      <c r="K16" s="13">
        <v>1500000000</v>
      </c>
      <c r="L16" s="13">
        <v>0</v>
      </c>
      <c r="M16" s="13">
        <v>1500000000</v>
      </c>
      <c r="N16" s="13">
        <v>0</v>
      </c>
      <c r="O16" s="13">
        <v>1500000000</v>
      </c>
      <c r="P16" s="13">
        <v>0</v>
      </c>
      <c r="Q16" s="13">
        <v>0</v>
      </c>
      <c r="R16" s="14">
        <f t="shared" si="0"/>
        <v>0</v>
      </c>
      <c r="S16" s="15">
        <f t="shared" si="1"/>
        <v>1</v>
      </c>
      <c r="T16" s="15">
        <f t="shared" si="2"/>
        <v>0</v>
      </c>
      <c r="U16" s="15">
        <f t="shared" si="3"/>
        <v>0</v>
      </c>
    </row>
    <row r="17" spans="1:21" ht="75.75" customHeight="1" thickTop="1" thickBot="1">
      <c r="A17" s="1" t="s">
        <v>30</v>
      </c>
      <c r="B17" s="1" t="s">
        <v>35</v>
      </c>
      <c r="C17" s="1" t="s">
        <v>32</v>
      </c>
      <c r="D17" s="1" t="s">
        <v>42</v>
      </c>
      <c r="E17" s="1" t="s">
        <v>18</v>
      </c>
      <c r="F17" s="1" t="s">
        <v>19</v>
      </c>
      <c r="G17" s="2" t="s">
        <v>43</v>
      </c>
      <c r="H17" s="13">
        <v>880000000</v>
      </c>
      <c r="I17" s="13">
        <v>0</v>
      </c>
      <c r="J17" s="13">
        <v>0</v>
      </c>
      <c r="K17" s="13">
        <v>880000000</v>
      </c>
      <c r="L17" s="13">
        <v>0</v>
      </c>
      <c r="M17" s="13">
        <v>811515266.82000005</v>
      </c>
      <c r="N17" s="13">
        <v>68484733.180000007</v>
      </c>
      <c r="O17" s="13">
        <v>811515266.82000005</v>
      </c>
      <c r="P17" s="13">
        <v>101462893.25</v>
      </c>
      <c r="Q17" s="13">
        <v>101462893.25</v>
      </c>
      <c r="R17" s="14">
        <f t="shared" si="0"/>
        <v>68484733.179999948</v>
      </c>
      <c r="S17" s="15">
        <f t="shared" si="1"/>
        <v>0.92217643956818185</v>
      </c>
      <c r="T17" s="15">
        <f t="shared" si="2"/>
        <v>0.11529874232954546</v>
      </c>
      <c r="U17" s="15">
        <f t="shared" si="3"/>
        <v>0.11529874232954546</v>
      </c>
    </row>
    <row r="18" spans="1:21" ht="69.75" customHeight="1" thickTop="1" thickBot="1">
      <c r="A18" s="1" t="s">
        <v>30</v>
      </c>
      <c r="B18" s="1" t="s">
        <v>35</v>
      </c>
      <c r="C18" s="1" t="s">
        <v>32</v>
      </c>
      <c r="D18" s="1" t="s">
        <v>27</v>
      </c>
      <c r="E18" s="1" t="s">
        <v>18</v>
      </c>
      <c r="F18" s="1" t="s">
        <v>19</v>
      </c>
      <c r="G18" s="2" t="s">
        <v>44</v>
      </c>
      <c r="H18" s="13">
        <v>2000000000</v>
      </c>
      <c r="I18" s="13">
        <v>0</v>
      </c>
      <c r="J18" s="13">
        <v>0</v>
      </c>
      <c r="K18" s="13">
        <v>2000000000</v>
      </c>
      <c r="L18" s="13">
        <v>0</v>
      </c>
      <c r="M18" s="13">
        <v>1967851802.7</v>
      </c>
      <c r="N18" s="13">
        <v>32148197.300000001</v>
      </c>
      <c r="O18" s="13">
        <v>1942192413.7</v>
      </c>
      <c r="P18" s="13">
        <v>266363368.69999999</v>
      </c>
      <c r="Q18" s="13">
        <v>264683540.44999999</v>
      </c>
      <c r="R18" s="14">
        <f t="shared" si="0"/>
        <v>57807586.299999952</v>
      </c>
      <c r="S18" s="15">
        <f t="shared" si="1"/>
        <v>0.97109620684999998</v>
      </c>
      <c r="T18" s="15">
        <f t="shared" si="2"/>
        <v>0.13318168435</v>
      </c>
      <c r="U18" s="15">
        <f t="shared" si="3"/>
        <v>0.13234177022499999</v>
      </c>
    </row>
    <row r="19" spans="1:21" ht="85.5" customHeight="1" thickTop="1" thickBot="1">
      <c r="A19" s="1" t="s">
        <v>30</v>
      </c>
      <c r="B19" s="1" t="s">
        <v>35</v>
      </c>
      <c r="C19" s="1" t="s">
        <v>32</v>
      </c>
      <c r="D19" s="1" t="s">
        <v>18</v>
      </c>
      <c r="E19" s="1" t="s">
        <v>18</v>
      </c>
      <c r="F19" s="1" t="s">
        <v>19</v>
      </c>
      <c r="G19" s="2" t="s">
        <v>46</v>
      </c>
      <c r="H19" s="13">
        <v>3734883562</v>
      </c>
      <c r="I19" s="13">
        <v>0</v>
      </c>
      <c r="J19" s="13">
        <v>0</v>
      </c>
      <c r="K19" s="13">
        <v>3734883562</v>
      </c>
      <c r="L19" s="13">
        <v>0</v>
      </c>
      <c r="M19" s="13">
        <v>3734883562</v>
      </c>
      <c r="N19" s="13">
        <v>0</v>
      </c>
      <c r="O19" s="13">
        <v>3734883562</v>
      </c>
      <c r="P19" s="13">
        <v>208100000</v>
      </c>
      <c r="Q19" s="13">
        <v>208100000</v>
      </c>
      <c r="R19" s="14">
        <f t="shared" si="0"/>
        <v>0</v>
      </c>
      <c r="S19" s="15">
        <f t="shared" si="1"/>
        <v>1</v>
      </c>
      <c r="T19" s="15">
        <f t="shared" si="2"/>
        <v>5.5717935123140529E-2</v>
      </c>
      <c r="U19" s="15">
        <f t="shared" si="3"/>
        <v>5.5717935123140529E-2</v>
      </c>
    </row>
    <row r="20" spans="1:21" ht="94.5" customHeight="1" thickTop="1" thickBot="1">
      <c r="A20" s="1" t="s">
        <v>30</v>
      </c>
      <c r="B20" s="1" t="s">
        <v>35</v>
      </c>
      <c r="C20" s="1" t="s">
        <v>32</v>
      </c>
      <c r="D20" s="1" t="s">
        <v>18</v>
      </c>
      <c r="E20" s="1" t="s">
        <v>34</v>
      </c>
      <c r="F20" s="1" t="s">
        <v>19</v>
      </c>
      <c r="G20" s="2" t="s">
        <v>46</v>
      </c>
      <c r="H20" s="13">
        <v>10265116438</v>
      </c>
      <c r="I20" s="13">
        <v>0</v>
      </c>
      <c r="J20" s="13">
        <v>0</v>
      </c>
      <c r="K20" s="13">
        <v>10265116438</v>
      </c>
      <c r="L20" s="13">
        <v>0</v>
      </c>
      <c r="M20" s="13">
        <v>10265116438</v>
      </c>
      <c r="N20" s="13">
        <v>0</v>
      </c>
      <c r="O20" s="13">
        <v>10265116438</v>
      </c>
      <c r="P20" s="13">
        <v>7000000000</v>
      </c>
      <c r="Q20" s="13">
        <v>7000000000</v>
      </c>
      <c r="R20" s="14">
        <f t="shared" si="0"/>
        <v>0</v>
      </c>
      <c r="S20" s="15">
        <f t="shared" si="1"/>
        <v>1</v>
      </c>
      <c r="T20" s="15">
        <f t="shared" si="2"/>
        <v>0.68192114938774551</v>
      </c>
      <c r="U20" s="15">
        <f t="shared" si="3"/>
        <v>0.68192114938774551</v>
      </c>
    </row>
    <row r="21" spans="1:21" ht="87.75" customHeight="1" thickTop="1" thickBot="1">
      <c r="A21" s="1" t="s">
        <v>30</v>
      </c>
      <c r="B21" s="1" t="s">
        <v>35</v>
      </c>
      <c r="C21" s="1" t="s">
        <v>32</v>
      </c>
      <c r="D21" s="1" t="s">
        <v>25</v>
      </c>
      <c r="E21" s="1" t="s">
        <v>18</v>
      </c>
      <c r="F21" s="1" t="s">
        <v>19</v>
      </c>
      <c r="G21" s="2" t="s">
        <v>47</v>
      </c>
      <c r="H21" s="13">
        <v>3354883562</v>
      </c>
      <c r="I21" s="13">
        <v>0</v>
      </c>
      <c r="J21" s="13">
        <v>0</v>
      </c>
      <c r="K21" s="13">
        <v>3354883562</v>
      </c>
      <c r="L21" s="13">
        <v>0</v>
      </c>
      <c r="M21" s="13">
        <v>3240570391</v>
      </c>
      <c r="N21" s="13">
        <v>114313171</v>
      </c>
      <c r="O21" s="13">
        <v>3239428255</v>
      </c>
      <c r="P21" s="13">
        <v>798330973</v>
      </c>
      <c r="Q21" s="13">
        <v>769975866.5</v>
      </c>
      <c r="R21" s="14">
        <f t="shared" si="0"/>
        <v>115455307</v>
      </c>
      <c r="S21" s="15">
        <f t="shared" si="1"/>
        <v>0.96558589743389733</v>
      </c>
      <c r="T21" s="15">
        <f t="shared" si="2"/>
        <v>0.23796085862487529</v>
      </c>
      <c r="U21" s="15">
        <f t="shared" si="3"/>
        <v>0.22950896872289125</v>
      </c>
    </row>
    <row r="22" spans="1:21" ht="63" customHeight="1" thickTop="1" thickBot="1">
      <c r="A22" s="1" t="s">
        <v>30</v>
      </c>
      <c r="B22" s="1" t="s">
        <v>35</v>
      </c>
      <c r="C22" s="1" t="s">
        <v>32</v>
      </c>
      <c r="D22" s="1" t="s">
        <v>25</v>
      </c>
      <c r="E22" s="1" t="s">
        <v>34</v>
      </c>
      <c r="F22" s="1" t="s">
        <v>19</v>
      </c>
      <c r="G22" s="2" t="s">
        <v>47</v>
      </c>
      <c r="H22" s="13">
        <v>9885116438</v>
      </c>
      <c r="I22" s="13">
        <v>0</v>
      </c>
      <c r="J22" s="13">
        <v>0</v>
      </c>
      <c r="K22" s="13">
        <v>9885116438</v>
      </c>
      <c r="L22" s="13">
        <v>0</v>
      </c>
      <c r="M22" s="13">
        <v>9866542784</v>
      </c>
      <c r="N22" s="13">
        <v>18573654</v>
      </c>
      <c r="O22" s="13">
        <v>9865185645</v>
      </c>
      <c r="P22" s="13">
        <v>902249988</v>
      </c>
      <c r="Q22" s="13">
        <v>902249988</v>
      </c>
      <c r="R22" s="14">
        <f t="shared" si="0"/>
        <v>19930793</v>
      </c>
      <c r="S22" s="15">
        <f t="shared" si="1"/>
        <v>0.99798375738667244</v>
      </c>
      <c r="T22" s="15">
        <f t="shared" si="2"/>
        <v>9.1273582224242075E-2</v>
      </c>
      <c r="U22" s="15">
        <f t="shared" si="3"/>
        <v>9.1273582224242075E-2</v>
      </c>
    </row>
    <row r="23" spans="1:21" ht="75" customHeight="1" thickTop="1" thickBot="1">
      <c r="A23" s="1" t="s">
        <v>30</v>
      </c>
      <c r="B23" s="1" t="s">
        <v>35</v>
      </c>
      <c r="C23" s="1" t="s">
        <v>32</v>
      </c>
      <c r="D23" s="1" t="s">
        <v>48</v>
      </c>
      <c r="E23" s="1" t="s">
        <v>18</v>
      </c>
      <c r="F23" s="1" t="s">
        <v>19</v>
      </c>
      <c r="G23" s="2" t="s">
        <v>49</v>
      </c>
      <c r="H23" s="13">
        <v>3000000000</v>
      </c>
      <c r="I23" s="13">
        <v>0</v>
      </c>
      <c r="J23" s="13">
        <v>0</v>
      </c>
      <c r="K23" s="13">
        <v>3000000000</v>
      </c>
      <c r="L23" s="13">
        <v>0</v>
      </c>
      <c r="M23" s="13">
        <v>2918107569.5</v>
      </c>
      <c r="N23" s="13">
        <v>81892430.5</v>
      </c>
      <c r="O23" s="13">
        <v>1778107461.5</v>
      </c>
      <c r="P23" s="13">
        <v>604978834.5</v>
      </c>
      <c r="Q23" s="13">
        <v>604978834.5</v>
      </c>
      <c r="R23" s="14">
        <f t="shared" si="0"/>
        <v>1221892538.5</v>
      </c>
      <c r="S23" s="15">
        <f t="shared" si="1"/>
        <v>0.59270248716666663</v>
      </c>
      <c r="T23" s="15">
        <f t="shared" si="2"/>
        <v>0.2016596115</v>
      </c>
      <c r="U23" s="15">
        <f t="shared" si="3"/>
        <v>0.2016596115</v>
      </c>
    </row>
    <row r="24" spans="1:21" ht="72.75" customHeight="1" thickTop="1" thickBot="1">
      <c r="A24" s="1" t="s">
        <v>30</v>
      </c>
      <c r="B24" s="1" t="s">
        <v>35</v>
      </c>
      <c r="C24" s="1" t="s">
        <v>32</v>
      </c>
      <c r="D24" s="1" t="s">
        <v>34</v>
      </c>
      <c r="E24" s="1" t="s">
        <v>50</v>
      </c>
      <c r="F24" s="1" t="s">
        <v>19</v>
      </c>
      <c r="G24" s="2" t="s">
        <v>51</v>
      </c>
      <c r="H24" s="13">
        <v>0</v>
      </c>
      <c r="I24" s="13">
        <v>21350000001</v>
      </c>
      <c r="J24" s="13">
        <v>0</v>
      </c>
      <c r="K24" s="13">
        <v>21350000001</v>
      </c>
      <c r="L24" s="13">
        <v>0</v>
      </c>
      <c r="M24" s="13">
        <v>19816806149</v>
      </c>
      <c r="N24" s="13">
        <v>1533193852</v>
      </c>
      <c r="O24" s="13">
        <v>16936900001</v>
      </c>
      <c r="P24" s="13">
        <v>0</v>
      </c>
      <c r="Q24" s="13">
        <v>0</v>
      </c>
      <c r="R24" s="14">
        <f t="shared" si="0"/>
        <v>4413100000</v>
      </c>
      <c r="S24" s="15">
        <f t="shared" si="1"/>
        <v>0.79329742389726943</v>
      </c>
      <c r="T24" s="15">
        <f t="shared" si="2"/>
        <v>0</v>
      </c>
      <c r="U24" s="15">
        <f t="shared" si="3"/>
        <v>0</v>
      </c>
    </row>
    <row r="25" spans="1:21" ht="50.1" customHeight="1" thickTop="1" thickBot="1">
      <c r="A25" s="1" t="s">
        <v>30</v>
      </c>
      <c r="B25" s="1" t="s">
        <v>35</v>
      </c>
      <c r="C25" s="1" t="s">
        <v>32</v>
      </c>
      <c r="D25" s="1" t="s">
        <v>34</v>
      </c>
      <c r="E25" s="1" t="s">
        <v>28</v>
      </c>
      <c r="F25" s="1" t="s">
        <v>19</v>
      </c>
      <c r="G25" s="2" t="s">
        <v>51</v>
      </c>
      <c r="H25" s="13">
        <v>0</v>
      </c>
      <c r="I25" s="13">
        <v>21350000001</v>
      </c>
      <c r="J25" s="13">
        <v>21350000001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4">
        <f t="shared" si="0"/>
        <v>0</v>
      </c>
      <c r="S25" s="15">
        <v>0</v>
      </c>
      <c r="T25" s="15">
        <v>0</v>
      </c>
      <c r="U25" s="15">
        <v>0</v>
      </c>
    </row>
    <row r="26" spans="1:21" ht="77.25" customHeight="1" thickTop="1" thickBot="1">
      <c r="A26" s="1" t="s">
        <v>30</v>
      </c>
      <c r="B26" s="1" t="s">
        <v>52</v>
      </c>
      <c r="C26" s="1" t="s">
        <v>32</v>
      </c>
      <c r="D26" s="1" t="s">
        <v>17</v>
      </c>
      <c r="E26" s="1" t="s">
        <v>18</v>
      </c>
      <c r="F26" s="1" t="s">
        <v>19</v>
      </c>
      <c r="G26" s="2" t="s">
        <v>53</v>
      </c>
      <c r="H26" s="13">
        <v>380000000</v>
      </c>
      <c r="I26" s="13">
        <v>0</v>
      </c>
      <c r="J26" s="13">
        <v>0</v>
      </c>
      <c r="K26" s="13">
        <v>380000000</v>
      </c>
      <c r="L26" s="13">
        <v>0</v>
      </c>
      <c r="M26" s="13">
        <v>265058919</v>
      </c>
      <c r="N26" s="13">
        <v>114941081</v>
      </c>
      <c r="O26" s="13">
        <v>261066739</v>
      </c>
      <c r="P26" s="13">
        <v>139587257</v>
      </c>
      <c r="Q26" s="13">
        <v>58102257</v>
      </c>
      <c r="R26" s="14">
        <f t="shared" si="0"/>
        <v>118933261</v>
      </c>
      <c r="S26" s="15">
        <f t="shared" si="1"/>
        <v>0.68701773421052637</v>
      </c>
      <c r="T26" s="15">
        <f t="shared" si="2"/>
        <v>0.36733488684210525</v>
      </c>
      <c r="U26" s="15">
        <f t="shared" si="3"/>
        <v>0.15290067631578946</v>
      </c>
    </row>
    <row r="27" spans="1:21" ht="73.5" customHeight="1" thickTop="1" thickBot="1">
      <c r="A27" s="1" t="s">
        <v>30</v>
      </c>
      <c r="B27" s="1" t="s">
        <v>52</v>
      </c>
      <c r="C27" s="1" t="s">
        <v>32</v>
      </c>
      <c r="D27" s="1" t="s">
        <v>23</v>
      </c>
      <c r="E27" s="1" t="s">
        <v>18</v>
      </c>
      <c r="F27" s="1" t="s">
        <v>19</v>
      </c>
      <c r="G27" s="2" t="s">
        <v>54</v>
      </c>
      <c r="H27" s="13">
        <v>250000000</v>
      </c>
      <c r="I27" s="13">
        <v>0</v>
      </c>
      <c r="J27" s="13">
        <v>0</v>
      </c>
      <c r="K27" s="13">
        <v>250000000</v>
      </c>
      <c r="L27" s="13">
        <v>0</v>
      </c>
      <c r="M27" s="13">
        <v>162910467</v>
      </c>
      <c r="N27" s="13">
        <v>87089533</v>
      </c>
      <c r="O27" s="13">
        <v>115910467</v>
      </c>
      <c r="P27" s="13">
        <v>72040861</v>
      </c>
      <c r="Q27" s="13">
        <v>59748116.600000001</v>
      </c>
      <c r="R27" s="14">
        <f t="shared" si="0"/>
        <v>134089533</v>
      </c>
      <c r="S27" s="15">
        <f t="shared" si="1"/>
        <v>0.46364186800000001</v>
      </c>
      <c r="T27" s="15">
        <f t="shared" si="2"/>
        <v>0.28816344399999999</v>
      </c>
      <c r="U27" s="15">
        <f t="shared" si="3"/>
        <v>0.23899246639999999</v>
      </c>
    </row>
    <row r="28" spans="1:21" ht="50.1" customHeight="1" thickTop="1" thickBot="1">
      <c r="A28" s="10" t="s">
        <v>30</v>
      </c>
      <c r="B28" s="10"/>
      <c r="C28" s="10"/>
      <c r="D28" s="10"/>
      <c r="E28" s="10"/>
      <c r="F28" s="10"/>
      <c r="G28" s="11" t="s">
        <v>76</v>
      </c>
      <c r="H28" s="16">
        <f>SUM(H10:H27)</f>
        <v>52954000000</v>
      </c>
      <c r="I28" s="16">
        <f t="shared" ref="I28:Q28" si="5">SUM(I10:I27)</f>
        <v>42700000002</v>
      </c>
      <c r="J28" s="16">
        <f t="shared" si="5"/>
        <v>21350000001</v>
      </c>
      <c r="K28" s="16">
        <f t="shared" si="5"/>
        <v>74304000001</v>
      </c>
      <c r="L28" s="16">
        <f t="shared" si="5"/>
        <v>0</v>
      </c>
      <c r="M28" s="16">
        <f t="shared" si="5"/>
        <v>71552468802.580002</v>
      </c>
      <c r="N28" s="16">
        <f t="shared" si="5"/>
        <v>2751531198.4200001</v>
      </c>
      <c r="O28" s="16">
        <f t="shared" si="5"/>
        <v>67014828395.580002</v>
      </c>
      <c r="P28" s="16">
        <f t="shared" si="5"/>
        <v>14584808115.51</v>
      </c>
      <c r="Q28" s="16">
        <f t="shared" si="5"/>
        <v>14437779370.230001</v>
      </c>
      <c r="R28" s="17">
        <f t="shared" si="0"/>
        <v>7289171605.4199982</v>
      </c>
      <c r="S28" s="18">
        <f t="shared" si="1"/>
        <v>0.90190068360624065</v>
      </c>
      <c r="T28" s="18">
        <f t="shared" si="2"/>
        <v>0.19628563893348561</v>
      </c>
      <c r="U28" s="18">
        <f t="shared" si="3"/>
        <v>0.19430689289992054</v>
      </c>
    </row>
    <row r="29" spans="1:21" ht="50.1" customHeight="1" thickTop="1" thickBot="1">
      <c r="A29" s="1" t="s">
        <v>30</v>
      </c>
      <c r="B29" s="1" t="s">
        <v>35</v>
      </c>
      <c r="C29" s="1" t="s">
        <v>32</v>
      </c>
      <c r="D29" s="1" t="s">
        <v>23</v>
      </c>
      <c r="E29" s="1" t="s">
        <v>18</v>
      </c>
      <c r="F29" s="1" t="s">
        <v>19</v>
      </c>
      <c r="G29" s="2" t="s">
        <v>37</v>
      </c>
      <c r="H29" s="13">
        <v>112832404731</v>
      </c>
      <c r="I29" s="13">
        <v>0</v>
      </c>
      <c r="J29" s="13">
        <v>0</v>
      </c>
      <c r="K29" s="13">
        <v>112832404731</v>
      </c>
      <c r="L29" s="13">
        <v>0</v>
      </c>
      <c r="M29" s="13">
        <v>112832404731</v>
      </c>
      <c r="N29" s="13">
        <v>0</v>
      </c>
      <c r="O29" s="13">
        <v>112832404731</v>
      </c>
      <c r="P29" s="13">
        <v>0</v>
      </c>
      <c r="Q29" s="13">
        <v>0</v>
      </c>
      <c r="R29" s="14">
        <f t="shared" si="0"/>
        <v>0</v>
      </c>
      <c r="S29" s="15">
        <f t="shared" si="1"/>
        <v>1</v>
      </c>
      <c r="T29" s="15">
        <f t="shared" si="2"/>
        <v>0</v>
      </c>
      <c r="U29" s="15">
        <f t="shared" si="3"/>
        <v>0</v>
      </c>
    </row>
    <row r="30" spans="1:21" ht="64.5" customHeight="1" thickTop="1" thickBot="1">
      <c r="A30" s="1" t="s">
        <v>30</v>
      </c>
      <c r="B30" s="1" t="s">
        <v>35</v>
      </c>
      <c r="C30" s="1" t="s">
        <v>32</v>
      </c>
      <c r="D30" s="1" t="s">
        <v>22</v>
      </c>
      <c r="E30" s="1" t="s">
        <v>18</v>
      </c>
      <c r="F30" s="1" t="s">
        <v>19</v>
      </c>
      <c r="G30" s="2" t="s">
        <v>45</v>
      </c>
      <c r="H30" s="13">
        <v>3667681196</v>
      </c>
      <c r="I30" s="13">
        <v>0</v>
      </c>
      <c r="J30" s="13">
        <v>0</v>
      </c>
      <c r="K30" s="13">
        <v>3667681196</v>
      </c>
      <c r="L30" s="13">
        <v>0</v>
      </c>
      <c r="M30" s="13">
        <v>3664918835.3299999</v>
      </c>
      <c r="N30" s="13">
        <v>2762360.67</v>
      </c>
      <c r="O30" s="13">
        <v>2329654381.3299999</v>
      </c>
      <c r="P30" s="13">
        <v>947927763.33000004</v>
      </c>
      <c r="Q30" s="13">
        <v>947927763.33000004</v>
      </c>
      <c r="R30" s="14">
        <f t="shared" si="0"/>
        <v>1338026814.6700001</v>
      </c>
      <c r="S30" s="15">
        <f t="shared" si="1"/>
        <v>0.63518453672329489</v>
      </c>
      <c r="T30" s="15">
        <f t="shared" si="2"/>
        <v>0.2584542419782333</v>
      </c>
      <c r="U30" s="15">
        <f t="shared" si="3"/>
        <v>0.2584542419782333</v>
      </c>
    </row>
    <row r="31" spans="1:21" ht="50.1" customHeight="1" thickTop="1" thickBot="1">
      <c r="A31" s="1" t="s">
        <v>30</v>
      </c>
      <c r="B31" s="1" t="s">
        <v>35</v>
      </c>
      <c r="C31" s="1" t="s">
        <v>32</v>
      </c>
      <c r="D31" s="1" t="s">
        <v>22</v>
      </c>
      <c r="E31" s="1" t="s">
        <v>34</v>
      </c>
      <c r="F31" s="1" t="s">
        <v>19</v>
      </c>
      <c r="G31" s="2" t="s">
        <v>45</v>
      </c>
      <c r="H31" s="13">
        <v>10197914073</v>
      </c>
      <c r="I31" s="13">
        <v>0</v>
      </c>
      <c r="J31" s="13">
        <v>0</v>
      </c>
      <c r="K31" s="13">
        <v>10197914073</v>
      </c>
      <c r="L31" s="13">
        <v>0</v>
      </c>
      <c r="M31" s="13">
        <v>8652598855</v>
      </c>
      <c r="N31" s="13">
        <v>1545315218</v>
      </c>
      <c r="O31" s="13">
        <v>277419895</v>
      </c>
      <c r="P31" s="13">
        <v>2210196</v>
      </c>
      <c r="Q31" s="13">
        <v>2210196</v>
      </c>
      <c r="R31" s="14">
        <f t="shared" si="0"/>
        <v>9920494178</v>
      </c>
      <c r="S31" s="15">
        <f t="shared" si="1"/>
        <v>2.7203592128168346E-2</v>
      </c>
      <c r="T31" s="15">
        <f t="shared" si="2"/>
        <v>2.1673020425340859E-4</v>
      </c>
      <c r="U31" s="15">
        <f t="shared" si="3"/>
        <v>2.1673020425340859E-4</v>
      </c>
    </row>
    <row r="32" spans="1:21" ht="46.5" customHeight="1" thickTop="1" thickBot="1">
      <c r="A32" s="10" t="s">
        <v>30</v>
      </c>
      <c r="B32" s="10"/>
      <c r="C32" s="10"/>
      <c r="D32" s="10"/>
      <c r="E32" s="10"/>
      <c r="F32" s="10"/>
      <c r="G32" s="11" t="s">
        <v>68</v>
      </c>
      <c r="H32" s="16">
        <f>+H29+H30+H31</f>
        <v>126698000000</v>
      </c>
      <c r="I32" s="16">
        <f t="shared" ref="I32:Q32" si="6">+I29+I30+I31</f>
        <v>0</v>
      </c>
      <c r="J32" s="16">
        <f t="shared" si="6"/>
        <v>0</v>
      </c>
      <c r="K32" s="16">
        <f t="shared" si="6"/>
        <v>126698000000</v>
      </c>
      <c r="L32" s="16">
        <f t="shared" si="6"/>
        <v>0</v>
      </c>
      <c r="M32" s="16">
        <f t="shared" si="6"/>
        <v>125149922421.33</v>
      </c>
      <c r="N32" s="16">
        <f t="shared" si="6"/>
        <v>1548077578.6700001</v>
      </c>
      <c r="O32" s="16">
        <f t="shared" si="6"/>
        <v>115439479007.33</v>
      </c>
      <c r="P32" s="16">
        <f t="shared" si="6"/>
        <v>950137959.33000004</v>
      </c>
      <c r="Q32" s="16">
        <f t="shared" si="6"/>
        <v>950137959.33000004</v>
      </c>
      <c r="R32" s="17">
        <f t="shared" si="0"/>
        <v>11258520992.669998</v>
      </c>
      <c r="S32" s="18">
        <f t="shared" si="1"/>
        <v>0.91113892095636873</v>
      </c>
      <c r="T32" s="18">
        <f t="shared" si="2"/>
        <v>7.4992340789120588E-3</v>
      </c>
      <c r="U32" s="18">
        <f t="shared" si="3"/>
        <v>7.4992340789120588E-3</v>
      </c>
    </row>
    <row r="33" spans="1:21" ht="113.25" customHeight="1" thickTop="1" thickBot="1">
      <c r="A33" s="1" t="s">
        <v>30</v>
      </c>
      <c r="B33" s="1" t="s">
        <v>55</v>
      </c>
      <c r="C33" s="1" t="s">
        <v>32</v>
      </c>
      <c r="D33" s="1" t="s">
        <v>17</v>
      </c>
      <c r="E33" s="1" t="s">
        <v>18</v>
      </c>
      <c r="F33" s="1" t="s">
        <v>19</v>
      </c>
      <c r="G33" s="2" t="s">
        <v>56</v>
      </c>
      <c r="H33" s="13">
        <v>3871000000</v>
      </c>
      <c r="I33" s="13">
        <v>0</v>
      </c>
      <c r="J33" s="13">
        <v>0</v>
      </c>
      <c r="K33" s="13">
        <v>3871000000</v>
      </c>
      <c r="L33" s="13">
        <v>0</v>
      </c>
      <c r="M33" s="13">
        <v>3871000000</v>
      </c>
      <c r="N33" s="13">
        <v>0</v>
      </c>
      <c r="O33" s="13">
        <v>1527368376</v>
      </c>
      <c r="P33" s="13">
        <v>302135440</v>
      </c>
      <c r="Q33" s="13">
        <v>302135440</v>
      </c>
      <c r="R33" s="14">
        <f t="shared" si="0"/>
        <v>2343631624</v>
      </c>
      <c r="S33" s="15">
        <f t="shared" si="1"/>
        <v>0.39456687574270216</v>
      </c>
      <c r="T33" s="15">
        <f t="shared" si="2"/>
        <v>7.8051004908292435E-2</v>
      </c>
      <c r="U33" s="15">
        <f t="shared" si="3"/>
        <v>7.8051004908292435E-2</v>
      </c>
    </row>
    <row r="34" spans="1:21" ht="37.5" customHeight="1" thickTop="1" thickBot="1">
      <c r="A34" s="10" t="s">
        <v>30</v>
      </c>
      <c r="B34" s="10"/>
      <c r="C34" s="10"/>
      <c r="D34" s="10"/>
      <c r="E34" s="10"/>
      <c r="F34" s="10"/>
      <c r="G34" s="11" t="s">
        <v>69</v>
      </c>
      <c r="H34" s="16">
        <f>+H33</f>
        <v>3871000000</v>
      </c>
      <c r="I34" s="16">
        <f t="shared" ref="I34:Q34" si="7">+I33</f>
        <v>0</v>
      </c>
      <c r="J34" s="16">
        <f t="shared" si="7"/>
        <v>0</v>
      </c>
      <c r="K34" s="16">
        <f t="shared" si="7"/>
        <v>3871000000</v>
      </c>
      <c r="L34" s="16">
        <f t="shared" si="7"/>
        <v>0</v>
      </c>
      <c r="M34" s="16">
        <f t="shared" si="7"/>
        <v>3871000000</v>
      </c>
      <c r="N34" s="16">
        <f t="shared" si="7"/>
        <v>0</v>
      </c>
      <c r="O34" s="16">
        <f t="shared" si="7"/>
        <v>1527368376</v>
      </c>
      <c r="P34" s="16">
        <f t="shared" si="7"/>
        <v>302135440</v>
      </c>
      <c r="Q34" s="16">
        <f t="shared" si="7"/>
        <v>302135440</v>
      </c>
      <c r="R34" s="17">
        <f t="shared" si="0"/>
        <v>2343631624</v>
      </c>
      <c r="S34" s="18">
        <f t="shared" si="1"/>
        <v>0.39456687574270216</v>
      </c>
      <c r="T34" s="18">
        <f t="shared" si="2"/>
        <v>7.8051004908292435E-2</v>
      </c>
      <c r="U34" s="18">
        <f t="shared" si="3"/>
        <v>7.8051004908292435E-2</v>
      </c>
    </row>
    <row r="35" spans="1:21" ht="50.1" customHeight="1" thickTop="1" thickBot="1">
      <c r="A35" s="1"/>
      <c r="B35" s="1"/>
      <c r="C35" s="1"/>
      <c r="D35" s="1"/>
      <c r="E35" s="1"/>
      <c r="F35" s="1"/>
      <c r="G35" s="2" t="s">
        <v>70</v>
      </c>
      <c r="H35" s="13">
        <f>+H9+H28+H32+H34</f>
        <v>192599920000</v>
      </c>
      <c r="I35" s="13">
        <f t="shared" ref="I35:Q35" si="8">+I9+I28+I32+I34</f>
        <v>42700000002</v>
      </c>
      <c r="J35" s="13">
        <f t="shared" si="8"/>
        <v>21350000001</v>
      </c>
      <c r="K35" s="13">
        <f t="shared" si="8"/>
        <v>213949920001</v>
      </c>
      <c r="L35" s="13">
        <f t="shared" si="8"/>
        <v>0</v>
      </c>
      <c r="M35" s="13">
        <f t="shared" si="8"/>
        <v>207887858524.56</v>
      </c>
      <c r="N35" s="13">
        <f t="shared" si="8"/>
        <v>6062061476.4400005</v>
      </c>
      <c r="O35" s="13">
        <f t="shared" si="8"/>
        <v>190216177699.37</v>
      </c>
      <c r="P35" s="13">
        <f t="shared" si="8"/>
        <v>18494093315.610001</v>
      </c>
      <c r="Q35" s="13">
        <f t="shared" si="8"/>
        <v>18347064570.330002</v>
      </c>
      <c r="R35" s="14">
        <f t="shared" si="0"/>
        <v>23733742301.630005</v>
      </c>
      <c r="S35" s="15">
        <f t="shared" si="1"/>
        <v>0.88906870214525402</v>
      </c>
      <c r="T35" s="15">
        <f t="shared" si="2"/>
        <v>8.6441225664041194E-2</v>
      </c>
      <c r="U35" s="15">
        <f t="shared" si="3"/>
        <v>8.5754014632229106E-2</v>
      </c>
    </row>
    <row r="36" spans="1:21" ht="15.75" thickTop="1">
      <c r="A36" s="21" t="s">
        <v>71</v>
      </c>
      <c r="B36" s="22"/>
      <c r="C36" s="22"/>
      <c r="D36" s="22"/>
      <c r="E36" s="22"/>
      <c r="F36" s="21"/>
      <c r="G36" s="21"/>
      <c r="H36" s="21"/>
      <c r="I36" s="21"/>
      <c r="J36" s="21"/>
      <c r="K36" s="21"/>
      <c r="L36" s="21"/>
      <c r="M36" s="22"/>
      <c r="N36" s="22"/>
      <c r="O36" s="22"/>
      <c r="P36" s="22"/>
      <c r="Q36" s="22"/>
      <c r="R36" s="23"/>
      <c r="S36" s="20"/>
      <c r="T36" s="20"/>
      <c r="U36" s="20"/>
    </row>
    <row r="37" spans="1:21">
      <c r="A37" s="21" t="s">
        <v>72</v>
      </c>
      <c r="B37" s="22"/>
      <c r="C37" s="22"/>
      <c r="D37" s="22"/>
      <c r="E37" s="22"/>
      <c r="F37" s="21"/>
      <c r="G37" s="21"/>
      <c r="H37" s="21"/>
      <c r="I37" s="21"/>
      <c r="J37" s="21"/>
      <c r="K37" s="21"/>
      <c r="L37" s="21"/>
      <c r="M37" s="22"/>
      <c r="N37" s="22"/>
      <c r="O37" s="22"/>
      <c r="P37" s="22"/>
      <c r="Q37" s="22"/>
      <c r="R37" s="23"/>
      <c r="S37" s="20"/>
      <c r="T37" s="20"/>
      <c r="U37" s="20"/>
    </row>
    <row r="38" spans="1:21">
      <c r="A38" s="21" t="s">
        <v>73</v>
      </c>
      <c r="B38" s="22"/>
      <c r="C38" s="22"/>
      <c r="D38" s="22"/>
      <c r="E38" s="22"/>
      <c r="F38" s="21"/>
      <c r="G38" s="21"/>
      <c r="H38" s="21"/>
      <c r="I38" s="21"/>
      <c r="J38" s="21"/>
      <c r="K38" s="21"/>
      <c r="L38" s="21"/>
      <c r="M38" s="22"/>
      <c r="N38" s="22"/>
      <c r="O38" s="22"/>
      <c r="P38" s="22"/>
      <c r="Q38" s="22"/>
      <c r="R38" s="23"/>
      <c r="S38" s="20"/>
      <c r="T38" s="20"/>
      <c r="U38" s="20"/>
    </row>
    <row r="39" spans="1:21">
      <c r="A39" s="21" t="s">
        <v>74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4"/>
      <c r="P39" s="24"/>
      <c r="Q39" s="24"/>
      <c r="R39" s="24"/>
      <c r="S39" s="20"/>
      <c r="T39" s="20"/>
      <c r="U39" s="20"/>
    </row>
    <row r="40" spans="1:21">
      <c r="A40" s="21" t="s">
        <v>75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4"/>
      <c r="P40" s="24"/>
      <c r="Q40" s="24"/>
      <c r="R40" s="24"/>
      <c r="S40" s="20"/>
      <c r="T40" s="20"/>
      <c r="U40" s="20"/>
    </row>
    <row r="41" spans="1:21"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20"/>
      <c r="U41" s="20"/>
    </row>
    <row r="42" spans="1:21"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20"/>
      <c r="U42" s="20"/>
    </row>
    <row r="43" spans="1:21"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20"/>
      <c r="U43" s="20"/>
    </row>
    <row r="44" spans="1:21"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20"/>
      <c r="U44" s="20"/>
    </row>
    <row r="45" spans="1:21"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20"/>
      <c r="U45" s="20"/>
    </row>
  </sheetData>
  <mergeCells count="2">
    <mergeCell ref="A1:U1"/>
    <mergeCell ref="A2:U2"/>
  </mergeCells>
  <printOptions horizontalCentered="1"/>
  <pageMargins left="0.78740157480314965" right="0" top="0.78740157480314965" bottom="0.78740157480314965" header="0.78740157480314965" footer="0.78740157480314965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 </vt:lpstr>
      <vt:lpstr>'GASTOS DE INVERSIÓN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2017-07-05T19:46:45Z</cp:lastPrinted>
  <dcterms:created xsi:type="dcterms:W3CDTF">2017-07-04T13:33:39Z</dcterms:created>
  <dcterms:modified xsi:type="dcterms:W3CDTF">2017-07-10T15:15:27Z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