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ABRIL\PDF\"/>
    </mc:Choice>
  </mc:AlternateContent>
  <bookViews>
    <workbookView xWindow="240" yWindow="120" windowWidth="18060" windowHeight="7050"/>
  </bookViews>
  <sheets>
    <sheet name="UE-GESTIÓN GENERAL" sheetId="1" r:id="rId1"/>
  </sheets>
  <definedNames>
    <definedName name="_xlnm.Print_Titles" localSheetId="0">'UE-GESTIÓN GENERAL'!$5:$5</definedName>
  </definedNames>
  <calcPr calcId="152511"/>
</workbook>
</file>

<file path=xl/calcChain.xml><?xml version="1.0" encoding="utf-8"?>
<calcChain xmlns="http://schemas.openxmlformats.org/spreadsheetml/2006/main">
  <c r="W61" i="1" l="1"/>
  <c r="V61" i="1"/>
  <c r="U61" i="1"/>
  <c r="T61" i="1"/>
  <c r="W60" i="1"/>
  <c r="V60" i="1"/>
  <c r="U60" i="1"/>
  <c r="T60" i="1"/>
  <c r="W59" i="1"/>
  <c r="V59" i="1"/>
  <c r="U59" i="1"/>
  <c r="T59" i="1"/>
  <c r="T58" i="1"/>
  <c r="W57" i="1"/>
  <c r="V57" i="1"/>
  <c r="U57" i="1"/>
  <c r="T57" i="1"/>
  <c r="W56" i="1"/>
  <c r="V56" i="1"/>
  <c r="U56" i="1"/>
  <c r="T56" i="1"/>
  <c r="W55" i="1"/>
  <c r="V55" i="1"/>
  <c r="U55" i="1"/>
  <c r="T55" i="1"/>
  <c r="W54" i="1"/>
  <c r="V54" i="1"/>
  <c r="U54" i="1"/>
  <c r="T54" i="1"/>
  <c r="W53" i="1"/>
  <c r="V53" i="1"/>
  <c r="U53" i="1"/>
  <c r="T53" i="1"/>
  <c r="W52" i="1"/>
  <c r="V52" i="1"/>
  <c r="U52" i="1"/>
  <c r="T52" i="1"/>
  <c r="W51" i="1"/>
  <c r="V51" i="1"/>
  <c r="U51" i="1"/>
  <c r="T51" i="1"/>
  <c r="W50" i="1"/>
  <c r="V50" i="1"/>
  <c r="U50" i="1"/>
  <c r="T50" i="1"/>
  <c r="W49" i="1"/>
  <c r="V49" i="1"/>
  <c r="U49" i="1"/>
  <c r="T49" i="1"/>
  <c r="W48" i="1"/>
  <c r="V48" i="1"/>
  <c r="U48" i="1"/>
  <c r="T48" i="1"/>
  <c r="W47" i="1"/>
  <c r="V47" i="1"/>
  <c r="U47" i="1"/>
  <c r="T47" i="1"/>
  <c r="W46" i="1"/>
  <c r="V46" i="1"/>
  <c r="U46" i="1"/>
  <c r="T46" i="1"/>
  <c r="W45" i="1"/>
  <c r="V45" i="1"/>
  <c r="U45" i="1"/>
  <c r="T45" i="1"/>
  <c r="W44" i="1"/>
  <c r="V44" i="1"/>
  <c r="U44" i="1"/>
  <c r="T44" i="1"/>
  <c r="W43" i="1"/>
  <c r="V43" i="1"/>
  <c r="U43" i="1"/>
  <c r="T43" i="1"/>
  <c r="W42" i="1"/>
  <c r="V42" i="1"/>
  <c r="U42" i="1"/>
  <c r="T42" i="1"/>
  <c r="W41" i="1"/>
  <c r="V41" i="1"/>
  <c r="U41" i="1"/>
  <c r="T41" i="1"/>
  <c r="W40" i="1"/>
  <c r="V40" i="1"/>
  <c r="U40" i="1"/>
  <c r="T40" i="1"/>
  <c r="W39" i="1"/>
  <c r="V39" i="1"/>
  <c r="U39" i="1"/>
  <c r="T39" i="1"/>
  <c r="W38" i="1"/>
  <c r="V38" i="1"/>
  <c r="U38" i="1"/>
  <c r="T38" i="1"/>
  <c r="W36" i="1"/>
  <c r="V36" i="1"/>
  <c r="U36" i="1"/>
  <c r="T36" i="1"/>
  <c r="W35" i="1"/>
  <c r="V35" i="1"/>
  <c r="U35" i="1"/>
  <c r="T35" i="1"/>
  <c r="W34" i="1"/>
  <c r="V34" i="1"/>
  <c r="U34" i="1"/>
  <c r="T34" i="1"/>
  <c r="W33" i="1"/>
  <c r="V33" i="1"/>
  <c r="U33" i="1"/>
  <c r="T33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9" i="1"/>
  <c r="V19" i="1"/>
  <c r="U19" i="1"/>
  <c r="T19" i="1"/>
  <c r="W16" i="1"/>
  <c r="V16" i="1"/>
  <c r="U16" i="1"/>
  <c r="T16" i="1"/>
  <c r="W15" i="1"/>
  <c r="V15" i="1"/>
  <c r="U15" i="1"/>
  <c r="T15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37" i="1"/>
  <c r="R37" i="1"/>
  <c r="V37" i="1" s="1"/>
  <c r="Q37" i="1"/>
  <c r="P37" i="1"/>
  <c r="O37" i="1"/>
  <c r="N37" i="1"/>
  <c r="M37" i="1"/>
  <c r="T37" i="1" s="1"/>
  <c r="L37" i="1"/>
  <c r="K37" i="1"/>
  <c r="J37" i="1"/>
  <c r="S32" i="1"/>
  <c r="R32" i="1"/>
  <c r="Q32" i="1"/>
  <c r="P32" i="1"/>
  <c r="O32" i="1"/>
  <c r="N32" i="1"/>
  <c r="M32" i="1"/>
  <c r="T32" i="1" s="1"/>
  <c r="L32" i="1"/>
  <c r="K32" i="1"/>
  <c r="J32" i="1"/>
  <c r="S18" i="1"/>
  <c r="R18" i="1"/>
  <c r="R17" i="1" s="1"/>
  <c r="Q18" i="1"/>
  <c r="P18" i="1"/>
  <c r="O18" i="1"/>
  <c r="N18" i="1"/>
  <c r="N17" i="1" s="1"/>
  <c r="M18" i="1"/>
  <c r="T18" i="1" s="1"/>
  <c r="L18" i="1"/>
  <c r="K18" i="1"/>
  <c r="J18" i="1"/>
  <c r="S14" i="1"/>
  <c r="R14" i="1"/>
  <c r="Q14" i="1"/>
  <c r="P14" i="1"/>
  <c r="O14" i="1"/>
  <c r="N14" i="1"/>
  <c r="M14" i="1"/>
  <c r="L14" i="1"/>
  <c r="K14" i="1"/>
  <c r="J14" i="1"/>
  <c r="S7" i="1"/>
  <c r="R7" i="1"/>
  <c r="V7" i="1" s="1"/>
  <c r="Q7" i="1"/>
  <c r="P7" i="1"/>
  <c r="O7" i="1"/>
  <c r="N7" i="1"/>
  <c r="M7" i="1"/>
  <c r="T7" i="1" s="1"/>
  <c r="L7" i="1"/>
  <c r="K7" i="1"/>
  <c r="J7" i="1"/>
  <c r="W7" i="1" l="1"/>
  <c r="W14" i="1"/>
  <c r="K17" i="1"/>
  <c r="O17" i="1"/>
  <c r="O6" i="1" s="1"/>
  <c r="O62" i="1" s="1"/>
  <c r="S17" i="1"/>
  <c r="S6" i="1" s="1"/>
  <c r="U14" i="1"/>
  <c r="U32" i="1"/>
  <c r="W37" i="1"/>
  <c r="V14" i="1"/>
  <c r="L17" i="1"/>
  <c r="L6" i="1" s="1"/>
  <c r="L62" i="1" s="1"/>
  <c r="P17" i="1"/>
  <c r="P6" i="1" s="1"/>
  <c r="P62" i="1" s="1"/>
  <c r="V32" i="1"/>
  <c r="U7" i="1"/>
  <c r="U37" i="1"/>
  <c r="W18" i="1"/>
  <c r="W32" i="1"/>
  <c r="T14" i="1"/>
  <c r="M17" i="1"/>
  <c r="Q17" i="1"/>
  <c r="Q6" i="1" s="1"/>
  <c r="U18" i="1"/>
  <c r="V18" i="1"/>
  <c r="J17" i="1"/>
  <c r="R6" i="1"/>
  <c r="N6" i="1"/>
  <c r="N62" i="1" s="1"/>
  <c r="K6" i="1"/>
  <c r="K62" i="1" s="1"/>
  <c r="J6" i="1"/>
  <c r="J62" i="1" s="1"/>
  <c r="T17" i="1" l="1"/>
  <c r="Q62" i="1"/>
  <c r="M6" i="1"/>
  <c r="U6" i="1" s="1"/>
  <c r="W17" i="1"/>
  <c r="R62" i="1"/>
  <c r="S62" i="1"/>
  <c r="U17" i="1"/>
  <c r="V17" i="1"/>
  <c r="V6" i="1" l="1"/>
  <c r="M62" i="1"/>
  <c r="T62" i="1" s="1"/>
  <c r="T6" i="1"/>
  <c r="W6" i="1"/>
  <c r="U62" i="1" l="1"/>
  <c r="V62" i="1"/>
  <c r="W62" i="1"/>
</calcChain>
</file>

<file path=xl/sharedStrings.xml><?xml version="1.0" encoding="utf-8"?>
<sst xmlns="http://schemas.openxmlformats.org/spreadsheetml/2006/main" count="462" uniqueCount="121">
  <si>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</si>
  <si>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</si>
  <si>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</si>
  <si>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</si>
  <si>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</si>
  <si>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</si>
  <si>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</si>
  <si>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</si>
  <si>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</si>
  <si>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</si>
  <si>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</si>
  <si>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</si>
  <si>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</si>
  <si>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</si>
  <si>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</si>
  <si>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</si>
  <si>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</si>
  <si>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</si>
  <si>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</si>
  <si>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</si>
  <si>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</si>
  <si>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</si>
  <si>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</si>
  <si>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</si>
  <si>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</si>
  <si>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</si>
  <si>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</si>
  <si>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</si>
  <si>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</si>
  <si>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</si>
  <si>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</si>
  <si>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</si>
  <si>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</si>
  <si>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</si>
  <si>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</si>
  <si>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</si>
  <si>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</si>
  <si>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</si>
  <si>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</si>
  <si>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</si>
  <si>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</si>
  <si>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</si>
  <si>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</si>
  <si>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</si>
  <si>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</si>
  <si>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</si>
  <si>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</si>
  <si>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</si>
  <si>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</si>
  <si>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</si>
  <si>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</si>
  <si>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</si>
  <si>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</si>
  <si>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</si>
  <si>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</si>
  <si>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</si>
  <si>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</si>
  <si>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</si>
  <si>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</si>
  <si>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</si>
  <si>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</si>
  <si>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</si>
  <si>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</si>
  <si>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19</t>
  </si>
  <si>
    <t>OTRAS TRANSFERENCIAS - DISTRIBUCION PREVIO CONCEPTO DGPPN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</si>
  <si>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</si>
  <si>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</si>
  <si>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</si>
  <si>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</si>
  <si>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</si>
  <si>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</si>
  <si>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</si>
  <si>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</si>
  <si>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</si>
  <si>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</si>
  <si>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</si>
  <si>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</si>
  <si>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</si>
  <si>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</si>
  <si>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</si>
  <si>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</si>
  <si>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</si>
  <si>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</si>
  <si>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</si>
  <si>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</si>
  <si>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</si>
  <si>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</si>
  <si>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</si>
  <si>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</si>
  <si>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</si>
  <si>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</si>
  <si>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</si>
  <si>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</si>
  <si>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</si>
  <si>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Propios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</si>
  <si>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</si>
  <si>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</si>
  <si>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</si>
  <si>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</si>
  <si>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</si>
  <si>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GASTOS GENERALES</t>
  </si>
  <si>
    <t>GASTOS DE FUNCIONAMIENTO</t>
  </si>
  <si>
    <t>TOTAL PRESUPUESTO A+C</t>
  </si>
  <si>
    <t>GASTOS DE PERSONAL</t>
  </si>
  <si>
    <t>TRANSFERENCIAS CORRIENTES</t>
  </si>
  <si>
    <t xml:space="preserve">TRANSFERENCIAS DE CAPITAL </t>
  </si>
  <si>
    <t xml:space="preserve">GASTOS DE INVERSION </t>
  </si>
  <si>
    <t>APROPIACION SIN COMPROMETER</t>
  </si>
  <si>
    <t>COMP/      APR</t>
  </si>
  <si>
    <t>OBLIG/ APR</t>
  </si>
  <si>
    <t>PAGO/  APR</t>
  </si>
  <si>
    <t xml:space="preserve">MINISTERIO DE COMERCIO INDUSTRIA Y TURISMO </t>
  </si>
  <si>
    <t>INFORME DE EJECUCIÓN PRESUPUESTAL CON CORTE AL 30 DE ABRIL DE 2017</t>
  </si>
  <si>
    <t xml:space="preserve">UNIDAD EJECUTORA 3501-01 GESTIÓN GENERAL </t>
  </si>
  <si>
    <t xml:space="preserve">TRANSFERENCIAS 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</si>
  <si>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</si>
  <si>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</si>
  <si>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</si>
  <si>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>GENERADO : MAYO 02 DE 2017</t>
  </si>
  <si>
    <t>Nota 4: Resolución 143 del 06 de Abril de 2017 " Por la cual se efectua una distribución del Presupuesto de inversión contenida en el anexo del Decreto de Liquidación del Presupuesto General de la Nación para la vigencia fiscal 2017"</t>
  </si>
  <si>
    <t>Nota3: Resolución 0776 del 22 de Marzo de 2017 " Por la cual se efectua una distribución en el presupuesto de gastos de funcionamiento del Ministerio de Hacienda y Crédito Público para la vigencia fiscal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</si>
</sst>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65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0" fontId="7" fillId="0" borderId="1" xfId="0" applyNumberFormat="1" applyFont="1" applyFill="1" applyBorder="1" applyAlignment="1">
      <alignment horizontal="centerContinuous" vertical="center" wrapText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Continuous" vertical="center" wrapText="1" readingOrder="1"/>
    </xf>
    <xf numFmtId="0" fontId="9" fillId="0" borderId="0" xfId="0" applyFont="1" applyFill="1" applyBorder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readingOrder="1"/>
    </xf>
    <xf numFmtId="0" fontId="10" fillId="2" borderId="1" xfId="0" applyFont="1" applyFill="1" applyBorder="1" applyAlignment="1">
      <alignment horizontal="centerContinuous" vertical="center" wrapText="1"/>
    </xf>
    <xf numFmtId="165" fontId="10" fillId="0" borderId="1" xfId="0" applyNumberFormat="1" applyFont="1" applyFill="1" applyBorder="1" applyAlignment="1">
      <alignment horizontal="right" vertical="center" wrapText="1" readingOrder="1"/>
    </xf>
    <xf numFmtId="10" fontId="10" fillId="0" borderId="1" xfId="0" applyNumberFormat="1" applyFont="1" applyFill="1" applyBorder="1" applyAlignment="1">
      <alignment horizontal="centerContinuous" vertical="center" wrapText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0" fontId="10" fillId="2" borderId="1" xfId="0" applyNumberFormat="1" applyFont="1" applyFill="1" applyBorder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0" applyNumberFormat="1" applyFont="1" applyFill="1" applyBorder="1" applyAlignment="1">
      <alignment horizontal="centerContinuous" vertical="center" wrapText="1"/>
    </xf>
    <xf numFmtId="0" fontId="11" fillId="0" borderId="0" xfId="0" applyFont="1" applyFill="1" applyBorder="1"/>
    <xf numFmtId="0" fontId="12" fillId="0" borderId="0" xfId="0" applyFont="1" applyFill="1" applyBorder="1"/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165" fontId="7" fillId="0" borderId="2" xfId="0" applyNumberFormat="1" applyFont="1" applyFill="1" applyBorder="1" applyAlignment="1">
      <alignment horizontal="right" vertical="center" wrapText="1" readingOrder="1"/>
    </xf>
    <xf numFmtId="10" fontId="7" fillId="0" borderId="2" xfId="0" applyNumberFormat="1" applyFont="1" applyFill="1" applyBorder="1" applyAlignment="1">
      <alignment horizontal="centerContinuous" vertical="center" wrapText="1"/>
    </xf>
    <xf numFmtId="0" fontId="13" fillId="0" borderId="0" xfId="0" applyFont="1" applyFill="1" applyBorder="1" applyAlignment="1">
      <alignment horizontal="centerContinuous" vertical="center" wrapText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left" vertical="center" wrapText="1" readingOrder="1"/>
    </xf>
    <xf numFmtId="164" fontId="3" fillId="2" borderId="0" xfId="0" applyNumberFormat="1" applyFont="1" applyFill="1" applyBorder="1" applyAlignment="1">
      <alignment horizontal="right" vertical="center" wrapText="1" readingOrder="1"/>
    </xf>
    <xf numFmtId="165" fontId="10" fillId="2" borderId="0" xfId="0" applyNumberFormat="1" applyFont="1" applyFill="1" applyBorder="1" applyAlignment="1">
      <alignment horizontal="right" vertical="center" wrapText="1" readingOrder="1"/>
    </xf>
    <xf numFmtId="10" fontId="10" fillId="2" borderId="0" xfId="0" applyNumberFormat="1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right" readingOrder="1"/>
    </xf>
    <xf numFmtId="10" fontId="11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showGridLines="0" tabSelected="1" topLeftCell="A62" workbookViewId="0">
      <selection activeCell="A72" sqref="A72"/>
    </sheetView>
  </sheetViews>
  <sheetFormatPr baseColWidth="10" defaultRowHeight="15"/>
  <cols>
    <col min="1" max="1" width="5.42578125" customWidth="1"/>
    <col min="2" max="2" width="4.5703125" customWidth="1"/>
    <col min="3" max="4" width="5.42578125" customWidth="1"/>
    <col min="5" max="5" width="4.7109375" customWidth="1"/>
    <col min="6" max="6" width="7.85546875" customWidth="1"/>
    <col min="7" max="7" width="4.5703125" customWidth="1"/>
    <col min="8" max="8" width="4.7109375" customWidth="1"/>
    <col min="9" max="9" width="27.5703125" customWidth="1"/>
    <col min="10" max="10" width="18.85546875" customWidth="1"/>
    <col min="11" max="11" width="18.28515625" customWidth="1"/>
    <col min="12" max="12" width="17.28515625" customWidth="1"/>
    <col min="13" max="13" width="18.85546875" customWidth="1"/>
    <col min="14" max="14" width="18" customWidth="1"/>
    <col min="15" max="17" width="18.85546875" customWidth="1"/>
    <col min="18" max="18" width="17.28515625" customWidth="1"/>
    <col min="19" max="19" width="17.7109375" customWidth="1"/>
    <col min="20" max="20" width="19.140625" customWidth="1"/>
    <col min="21" max="21" width="8.7109375" customWidth="1"/>
    <col min="22" max="22" width="8.140625" customWidth="1"/>
    <col min="23" max="23" width="8.42578125" customWidth="1"/>
  </cols>
  <sheetData>
    <row r="1" spans="1:24">
      <c r="A1" s="45" t="s">
        <v>111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4">
      <c r="A2" s="45" t="s">
        <v>112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4" ht="15.75">
      <c r="A3" s="10" t="s">
        <v>113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1"/>
    </row>
    <row r="4" spans="1:2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7" t="s">
        <v>118</v>
      </c>
      <c r="U4" s="37"/>
      <c r="V4" s="37"/>
      <c r="W4" s="37"/>
    </row>
    <row r="5" spans="1:24" ht="35.1" customHeight="1" thickTop="1" thickBo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3" t="s">
        <v>19</v>
      </c>
      <c r="T5" s="20" t="s">
        <v>107</v>
      </c>
      <c r="U5" s="20" t="s">
        <v>108</v>
      </c>
      <c r="V5" s="20" t="s">
        <v>109</v>
      </c>
      <c r="W5" s="20" t="s">
        <v>110</v>
      </c>
    </row>
    <row r="6" spans="1:24" ht="35.1" customHeight="1" thickTop="1" thickBot="1">
      <c r="A6" s="6" t="s">
        <v>20</v>
      </c>
      <c r="B6" s="6"/>
      <c r="C6" s="6"/>
      <c r="D6" s="6"/>
      <c r="E6" s="6"/>
      <c r="F6" s="6"/>
      <c r="G6" s="6"/>
      <c r="H6" s="6"/>
      <c r="I6" s="7" t="s">
        <v>101</v>
      </c>
      <c r="J6" s="3">
        <f>+J7+J14+J17</f>
        <v>349787660000</v>
      </c>
      <c r="K6" s="16">
        <f t="shared" ref="K6:S6" si="0">+K7+K14+K17</f>
        <v>1454780600</v>
      </c>
      <c r="L6" s="16">
        <f t="shared" si="0"/>
        <v>727390300</v>
      </c>
      <c r="M6" s="16">
        <f t="shared" si="0"/>
        <v>350515050300</v>
      </c>
      <c r="N6" s="3">
        <f t="shared" si="0"/>
        <v>0</v>
      </c>
      <c r="O6" s="16">
        <f t="shared" si="0"/>
        <v>259583033631.50998</v>
      </c>
      <c r="P6" s="16">
        <f t="shared" si="0"/>
        <v>90932016668.48999</v>
      </c>
      <c r="Q6" s="16">
        <f t="shared" si="0"/>
        <v>232202642898.64999</v>
      </c>
      <c r="R6" s="16">
        <f t="shared" si="0"/>
        <v>90274264061.490005</v>
      </c>
      <c r="S6" s="16">
        <f t="shared" si="0"/>
        <v>90160045146.300003</v>
      </c>
      <c r="T6" s="21">
        <f>+M6-Q6</f>
        <v>118312407401.35001</v>
      </c>
      <c r="U6" s="22">
        <f>+Q6/M6</f>
        <v>0.66246126293268037</v>
      </c>
      <c r="V6" s="22">
        <f>+R6/M6</f>
        <v>0.25754746902943471</v>
      </c>
      <c r="W6" s="22">
        <f>+S6/M6</f>
        <v>0.25722160879863365</v>
      </c>
      <c r="X6" s="2"/>
    </row>
    <row r="7" spans="1:24" ht="35.1" customHeight="1" thickTop="1" thickBot="1">
      <c r="A7" s="12" t="s">
        <v>20</v>
      </c>
      <c r="B7" s="12">
        <v>1</v>
      </c>
      <c r="C7" s="12"/>
      <c r="D7" s="12"/>
      <c r="E7" s="12"/>
      <c r="F7" s="12"/>
      <c r="G7" s="12"/>
      <c r="H7" s="12"/>
      <c r="I7" s="14" t="s">
        <v>103</v>
      </c>
      <c r="J7" s="15">
        <f>SUM(J8:J13)</f>
        <v>39677210000</v>
      </c>
      <c r="K7" s="17">
        <f t="shared" ref="K7:S7" si="1">SUM(K8:K13)</f>
        <v>727390300</v>
      </c>
      <c r="L7" s="17">
        <f t="shared" si="1"/>
        <v>0</v>
      </c>
      <c r="M7" s="17">
        <f t="shared" si="1"/>
        <v>40404600300</v>
      </c>
      <c r="N7" s="15">
        <f t="shared" si="1"/>
        <v>0</v>
      </c>
      <c r="O7" s="17">
        <f t="shared" si="1"/>
        <v>39169498762</v>
      </c>
      <c r="P7" s="17">
        <f t="shared" si="1"/>
        <v>1235101538</v>
      </c>
      <c r="Q7" s="17">
        <f t="shared" si="1"/>
        <v>15867125820.470001</v>
      </c>
      <c r="R7" s="17">
        <f t="shared" si="1"/>
        <v>10316893662.470001</v>
      </c>
      <c r="S7" s="17">
        <f t="shared" si="1"/>
        <v>10256627823.17</v>
      </c>
      <c r="T7" s="23">
        <f t="shared" ref="T7:T62" si="2">+M7-Q7</f>
        <v>24537474479.529999</v>
      </c>
      <c r="U7" s="24">
        <f t="shared" ref="U7:U62" si="3">+Q7/M7</f>
        <v>0.39270592216376909</v>
      </c>
      <c r="V7" s="24">
        <f t="shared" ref="V7:V62" si="4">+R7/M7</f>
        <v>0.25533957979705596</v>
      </c>
      <c r="W7" s="24">
        <f t="shared" ref="W7:W62" si="5">+S7/M7</f>
        <v>0.25384802094354586</v>
      </c>
      <c r="X7" s="2"/>
    </row>
    <row r="8" spans="1:24" ht="35.1" customHeight="1" thickTop="1" thickBot="1">
      <c r="A8" s="4" t="s">
        <v>20</v>
      </c>
      <c r="B8" s="4" t="s">
        <v>21</v>
      </c>
      <c r="C8" s="4" t="s">
        <v>22</v>
      </c>
      <c r="D8" s="4" t="s">
        <v>21</v>
      </c>
      <c r="E8" s="4" t="s">
        <v>21</v>
      </c>
      <c r="F8" s="4" t="s">
        <v>23</v>
      </c>
      <c r="G8" s="4" t="s">
        <v>24</v>
      </c>
      <c r="H8" s="4" t="s">
        <v>25</v>
      </c>
      <c r="I8" s="5" t="s">
        <v>26</v>
      </c>
      <c r="J8" s="9">
        <v>12822000000</v>
      </c>
      <c r="K8" s="9">
        <v>0</v>
      </c>
      <c r="L8" s="9">
        <v>0</v>
      </c>
      <c r="M8" s="9">
        <v>12822000000</v>
      </c>
      <c r="N8" s="9">
        <v>0</v>
      </c>
      <c r="O8" s="9">
        <v>12722000000</v>
      </c>
      <c r="P8" s="9">
        <v>100000000</v>
      </c>
      <c r="Q8" s="9">
        <v>3948324589.8299999</v>
      </c>
      <c r="R8" s="9">
        <v>3934544199.8299999</v>
      </c>
      <c r="S8" s="9">
        <v>3934544199.8299999</v>
      </c>
      <c r="T8" s="18">
        <f t="shared" si="2"/>
        <v>8873675410.1700001</v>
      </c>
      <c r="U8" s="8">
        <f t="shared" si="3"/>
        <v>0.3079335977094057</v>
      </c>
      <c r="V8" s="8">
        <f t="shared" si="4"/>
        <v>0.30685885195991264</v>
      </c>
      <c r="W8" s="8">
        <f t="shared" si="5"/>
        <v>0.30685885195991264</v>
      </c>
      <c r="X8" s="2"/>
    </row>
    <row r="9" spans="1:24" ht="35.1" customHeight="1" thickTop="1" thickBot="1">
      <c r="A9" s="4" t="s">
        <v>20</v>
      </c>
      <c r="B9" s="4" t="s">
        <v>21</v>
      </c>
      <c r="C9" s="4" t="s">
        <v>22</v>
      </c>
      <c r="D9" s="4" t="s">
        <v>21</v>
      </c>
      <c r="E9" s="4" t="s">
        <v>27</v>
      </c>
      <c r="F9" s="4" t="s">
        <v>23</v>
      </c>
      <c r="G9" s="4" t="s">
        <v>24</v>
      </c>
      <c r="H9" s="4" t="s">
        <v>25</v>
      </c>
      <c r="I9" s="5" t="s">
        <v>28</v>
      </c>
      <c r="J9" s="9">
        <v>2269700000</v>
      </c>
      <c r="K9" s="9">
        <v>0</v>
      </c>
      <c r="L9" s="9">
        <v>0</v>
      </c>
      <c r="M9" s="9">
        <v>2269700000</v>
      </c>
      <c r="N9" s="9">
        <v>0</v>
      </c>
      <c r="O9" s="9">
        <v>2000000000</v>
      </c>
      <c r="P9" s="9">
        <v>269700000</v>
      </c>
      <c r="Q9" s="9">
        <v>799910796.91999996</v>
      </c>
      <c r="R9" s="9">
        <v>799910796.91999996</v>
      </c>
      <c r="S9" s="9">
        <v>799910796.91999996</v>
      </c>
      <c r="T9" s="18">
        <f t="shared" si="2"/>
        <v>1469789203.0799999</v>
      </c>
      <c r="U9" s="8">
        <f t="shared" si="3"/>
        <v>0.35243018765475609</v>
      </c>
      <c r="V9" s="8">
        <f t="shared" si="4"/>
        <v>0.35243018765475609</v>
      </c>
      <c r="W9" s="8">
        <f t="shared" si="5"/>
        <v>0.35243018765475609</v>
      </c>
      <c r="X9" s="2"/>
    </row>
    <row r="10" spans="1:24" ht="35.1" customHeight="1" thickTop="1" thickBot="1">
      <c r="A10" s="4" t="s">
        <v>20</v>
      </c>
      <c r="B10" s="4" t="s">
        <v>21</v>
      </c>
      <c r="C10" s="4" t="s">
        <v>22</v>
      </c>
      <c r="D10" s="4" t="s">
        <v>21</v>
      </c>
      <c r="E10" s="4" t="s">
        <v>29</v>
      </c>
      <c r="F10" s="4" t="s">
        <v>23</v>
      </c>
      <c r="G10" s="4" t="s">
        <v>24</v>
      </c>
      <c r="H10" s="4" t="s">
        <v>25</v>
      </c>
      <c r="I10" s="5" t="s">
        <v>30</v>
      </c>
      <c r="J10" s="9">
        <v>10089800000</v>
      </c>
      <c r="K10" s="9">
        <v>0</v>
      </c>
      <c r="L10" s="9">
        <v>0</v>
      </c>
      <c r="M10" s="9">
        <v>10089800000</v>
      </c>
      <c r="N10" s="9">
        <v>0</v>
      </c>
      <c r="O10" s="9">
        <v>9939800000</v>
      </c>
      <c r="P10" s="9">
        <v>150000000</v>
      </c>
      <c r="Q10" s="9">
        <v>2153284589.46</v>
      </c>
      <c r="R10" s="9">
        <v>2153284589.46</v>
      </c>
      <c r="S10" s="9">
        <v>2117679105.55</v>
      </c>
      <c r="T10" s="18">
        <f t="shared" si="2"/>
        <v>7936515410.54</v>
      </c>
      <c r="U10" s="8">
        <f t="shared" si="3"/>
        <v>0.21341201901524312</v>
      </c>
      <c r="V10" s="8">
        <f t="shared" si="4"/>
        <v>0.21341201901524312</v>
      </c>
      <c r="W10" s="8">
        <f t="shared" si="5"/>
        <v>0.20988315978017402</v>
      </c>
      <c r="X10" s="2"/>
    </row>
    <row r="11" spans="1:24" ht="35.1" customHeight="1" thickTop="1" thickBot="1">
      <c r="A11" s="4" t="s">
        <v>20</v>
      </c>
      <c r="B11" s="4" t="s">
        <v>21</v>
      </c>
      <c r="C11" s="4" t="s">
        <v>22</v>
      </c>
      <c r="D11" s="4" t="s">
        <v>21</v>
      </c>
      <c r="E11" s="4" t="s">
        <v>31</v>
      </c>
      <c r="F11" s="4" t="s">
        <v>23</v>
      </c>
      <c r="G11" s="4" t="s">
        <v>24</v>
      </c>
      <c r="H11" s="4" t="s">
        <v>25</v>
      </c>
      <c r="I11" s="5" t="s">
        <v>32</v>
      </c>
      <c r="J11" s="9">
        <v>540000000</v>
      </c>
      <c r="K11" s="9">
        <v>0</v>
      </c>
      <c r="L11" s="9">
        <v>0</v>
      </c>
      <c r="M11" s="9">
        <v>540000000</v>
      </c>
      <c r="N11" s="9">
        <v>0</v>
      </c>
      <c r="O11" s="9">
        <v>490000000</v>
      </c>
      <c r="P11" s="9">
        <v>50000000</v>
      </c>
      <c r="Q11" s="9">
        <v>106463763.26000001</v>
      </c>
      <c r="R11" s="9">
        <v>106463763.26000001</v>
      </c>
      <c r="S11" s="9">
        <v>96904907.870000005</v>
      </c>
      <c r="T11" s="18">
        <f t="shared" si="2"/>
        <v>433536236.74000001</v>
      </c>
      <c r="U11" s="8">
        <f t="shared" si="3"/>
        <v>0.19715511714814815</v>
      </c>
      <c r="V11" s="8">
        <f t="shared" si="4"/>
        <v>0.19715511714814815</v>
      </c>
      <c r="W11" s="8">
        <f t="shared" si="5"/>
        <v>0.1794535330925926</v>
      </c>
      <c r="X11" s="2"/>
    </row>
    <row r="12" spans="1:24" ht="35.1" customHeight="1" thickTop="1" thickBot="1">
      <c r="A12" s="4" t="s">
        <v>20</v>
      </c>
      <c r="B12" s="4" t="s">
        <v>21</v>
      </c>
      <c r="C12" s="4" t="s">
        <v>22</v>
      </c>
      <c r="D12" s="4" t="s">
        <v>33</v>
      </c>
      <c r="E12" s="4"/>
      <c r="F12" s="4" t="s">
        <v>23</v>
      </c>
      <c r="G12" s="4" t="s">
        <v>24</v>
      </c>
      <c r="H12" s="4" t="s">
        <v>25</v>
      </c>
      <c r="I12" s="5" t="s">
        <v>34</v>
      </c>
      <c r="J12" s="9">
        <v>8245335000</v>
      </c>
      <c r="K12" s="9">
        <v>727390300</v>
      </c>
      <c r="L12" s="9">
        <v>0</v>
      </c>
      <c r="M12" s="9">
        <v>8972725300</v>
      </c>
      <c r="N12" s="9">
        <v>0</v>
      </c>
      <c r="O12" s="9">
        <v>8352636440</v>
      </c>
      <c r="P12" s="9">
        <v>620088860</v>
      </c>
      <c r="Q12" s="9">
        <v>6965941898</v>
      </c>
      <c r="R12" s="9">
        <v>1601159137</v>
      </c>
      <c r="S12" s="9">
        <v>1586159137</v>
      </c>
      <c r="T12" s="18">
        <f t="shared" si="2"/>
        <v>2006783402</v>
      </c>
      <c r="U12" s="8">
        <f t="shared" si="3"/>
        <v>0.77634627887248486</v>
      </c>
      <c r="V12" s="8">
        <f t="shared" si="4"/>
        <v>0.1784473594661368</v>
      </c>
      <c r="W12" s="8">
        <f t="shared" si="5"/>
        <v>0.17677562657579632</v>
      </c>
      <c r="X12" s="2"/>
    </row>
    <row r="13" spans="1:24" ht="35.1" customHeight="1" thickTop="1" thickBot="1">
      <c r="A13" s="4" t="s">
        <v>20</v>
      </c>
      <c r="B13" s="4" t="s">
        <v>21</v>
      </c>
      <c r="C13" s="4" t="s">
        <v>22</v>
      </c>
      <c r="D13" s="4" t="s">
        <v>29</v>
      </c>
      <c r="E13" s="4"/>
      <c r="F13" s="4" t="s">
        <v>23</v>
      </c>
      <c r="G13" s="4" t="s">
        <v>24</v>
      </c>
      <c r="H13" s="4" t="s">
        <v>25</v>
      </c>
      <c r="I13" s="5" t="s">
        <v>35</v>
      </c>
      <c r="J13" s="9">
        <v>5710375000</v>
      </c>
      <c r="K13" s="9">
        <v>0</v>
      </c>
      <c r="L13" s="9">
        <v>0</v>
      </c>
      <c r="M13" s="9">
        <v>5710375000</v>
      </c>
      <c r="N13" s="9">
        <v>0</v>
      </c>
      <c r="O13" s="9">
        <v>5665062322</v>
      </c>
      <c r="P13" s="9">
        <v>45312678</v>
      </c>
      <c r="Q13" s="9">
        <v>1893200183</v>
      </c>
      <c r="R13" s="9">
        <v>1721531176</v>
      </c>
      <c r="S13" s="9">
        <v>1721429676</v>
      </c>
      <c r="T13" s="18">
        <f t="shared" si="2"/>
        <v>3817174817</v>
      </c>
      <c r="U13" s="8">
        <f t="shared" si="3"/>
        <v>0.331536927609833</v>
      </c>
      <c r="V13" s="8">
        <f t="shared" si="4"/>
        <v>0.30147427725849879</v>
      </c>
      <c r="W13" s="8">
        <f t="shared" si="5"/>
        <v>0.30145650259396273</v>
      </c>
      <c r="X13" s="2"/>
    </row>
    <row r="14" spans="1:24" ht="35.1" customHeight="1" thickTop="1" thickBot="1">
      <c r="A14" s="12" t="s">
        <v>20</v>
      </c>
      <c r="B14" s="12">
        <v>2</v>
      </c>
      <c r="C14" s="12"/>
      <c r="D14" s="12"/>
      <c r="E14" s="12"/>
      <c r="F14" s="12"/>
      <c r="G14" s="12"/>
      <c r="H14" s="12"/>
      <c r="I14" s="14" t="s">
        <v>100</v>
      </c>
      <c r="J14" s="17">
        <f>+J15+J16</f>
        <v>21735350000</v>
      </c>
      <c r="K14" s="17">
        <f t="shared" ref="K14:S14" si="6">+K15+K16</f>
        <v>0</v>
      </c>
      <c r="L14" s="17">
        <f t="shared" si="6"/>
        <v>0</v>
      </c>
      <c r="M14" s="17">
        <f t="shared" si="6"/>
        <v>21735350000</v>
      </c>
      <c r="N14" s="17">
        <f t="shared" si="6"/>
        <v>0</v>
      </c>
      <c r="O14" s="17">
        <f t="shared" si="6"/>
        <v>20303466529.989998</v>
      </c>
      <c r="P14" s="17">
        <f t="shared" si="6"/>
        <v>1431883470.01</v>
      </c>
      <c r="Q14" s="17">
        <f t="shared" si="6"/>
        <v>17451283640.09</v>
      </c>
      <c r="R14" s="17">
        <f t="shared" si="6"/>
        <v>12409897299.77</v>
      </c>
      <c r="S14" s="17">
        <f t="shared" si="6"/>
        <v>12355944223.880001</v>
      </c>
      <c r="T14" s="23">
        <f t="shared" si="2"/>
        <v>4284066359.9099998</v>
      </c>
      <c r="U14" s="24">
        <f t="shared" si="3"/>
        <v>0.80289867152311789</v>
      </c>
      <c r="V14" s="24">
        <f t="shared" si="4"/>
        <v>0.5709545647882367</v>
      </c>
      <c r="W14" s="24">
        <f t="shared" si="5"/>
        <v>0.56847229162999446</v>
      </c>
      <c r="X14" s="2"/>
    </row>
    <row r="15" spans="1:24" ht="35.1" customHeight="1" thickTop="1" thickBot="1">
      <c r="A15" s="4" t="s">
        <v>20</v>
      </c>
      <c r="B15" s="4" t="s">
        <v>33</v>
      </c>
      <c r="C15" s="4" t="s">
        <v>22</v>
      </c>
      <c r="D15" s="4" t="s">
        <v>36</v>
      </c>
      <c r="E15" s="4"/>
      <c r="F15" s="4" t="s">
        <v>23</v>
      </c>
      <c r="G15" s="4" t="s">
        <v>24</v>
      </c>
      <c r="H15" s="4" t="s">
        <v>25</v>
      </c>
      <c r="I15" s="5" t="s">
        <v>37</v>
      </c>
      <c r="J15" s="9">
        <v>10000000000</v>
      </c>
      <c r="K15" s="9">
        <v>0</v>
      </c>
      <c r="L15" s="9">
        <v>0</v>
      </c>
      <c r="M15" s="9">
        <v>10000000000</v>
      </c>
      <c r="N15" s="9">
        <v>0</v>
      </c>
      <c r="O15" s="9">
        <v>9126590935</v>
      </c>
      <c r="P15" s="9">
        <v>873409065</v>
      </c>
      <c r="Q15" s="9">
        <v>9125930935</v>
      </c>
      <c r="R15" s="9">
        <v>9125930935</v>
      </c>
      <c r="S15" s="9">
        <v>9125930935</v>
      </c>
      <c r="T15" s="18">
        <f t="shared" si="2"/>
        <v>874069065</v>
      </c>
      <c r="U15" s="8">
        <f t="shared" si="3"/>
        <v>0.91259309349999995</v>
      </c>
      <c r="V15" s="8">
        <f t="shared" si="4"/>
        <v>0.91259309349999995</v>
      </c>
      <c r="W15" s="8">
        <f t="shared" si="5"/>
        <v>0.91259309349999995</v>
      </c>
      <c r="X15" s="2"/>
    </row>
    <row r="16" spans="1:24" ht="35.1" customHeight="1" thickTop="1" thickBot="1">
      <c r="A16" s="4" t="s">
        <v>20</v>
      </c>
      <c r="B16" s="4" t="s">
        <v>33</v>
      </c>
      <c r="C16" s="4" t="s">
        <v>22</v>
      </c>
      <c r="D16" s="4" t="s">
        <v>27</v>
      </c>
      <c r="E16" s="4"/>
      <c r="F16" s="4" t="s">
        <v>23</v>
      </c>
      <c r="G16" s="4" t="s">
        <v>24</v>
      </c>
      <c r="H16" s="4" t="s">
        <v>25</v>
      </c>
      <c r="I16" s="5" t="s">
        <v>38</v>
      </c>
      <c r="J16" s="9">
        <v>11735350000</v>
      </c>
      <c r="K16" s="9">
        <v>0</v>
      </c>
      <c r="L16" s="9">
        <v>0</v>
      </c>
      <c r="M16" s="9">
        <v>11735350000</v>
      </c>
      <c r="N16" s="9">
        <v>0</v>
      </c>
      <c r="O16" s="9">
        <v>11176875594.99</v>
      </c>
      <c r="P16" s="9">
        <v>558474405.00999999</v>
      </c>
      <c r="Q16" s="9">
        <v>8325352705.0900002</v>
      </c>
      <c r="R16" s="9">
        <v>3283966364.77</v>
      </c>
      <c r="S16" s="9">
        <v>3230013288.8800001</v>
      </c>
      <c r="T16" s="18">
        <f t="shared" si="2"/>
        <v>3409997294.9099998</v>
      </c>
      <c r="U16" s="8">
        <f t="shared" si="3"/>
        <v>0.70942517309581732</v>
      </c>
      <c r="V16" s="8">
        <f t="shared" si="4"/>
        <v>0.27983540028801868</v>
      </c>
      <c r="W16" s="8">
        <f t="shared" si="5"/>
        <v>0.2752379169671122</v>
      </c>
      <c r="X16" s="2"/>
    </row>
    <row r="17" spans="1:24" ht="35.1" customHeight="1" thickTop="1" thickBot="1">
      <c r="A17" s="12" t="s">
        <v>20</v>
      </c>
      <c r="B17" s="12"/>
      <c r="C17" s="12"/>
      <c r="D17" s="12"/>
      <c r="E17" s="12"/>
      <c r="F17" s="12"/>
      <c r="G17" s="12"/>
      <c r="H17" s="12"/>
      <c r="I17" s="14" t="s">
        <v>114</v>
      </c>
      <c r="J17" s="17">
        <f>+J18+J32</f>
        <v>288375100000</v>
      </c>
      <c r="K17" s="17">
        <f t="shared" ref="K17:S17" si="7">+K18+K32</f>
        <v>727390300</v>
      </c>
      <c r="L17" s="17">
        <f t="shared" si="7"/>
        <v>727390300</v>
      </c>
      <c r="M17" s="17">
        <f t="shared" si="7"/>
        <v>288375100000</v>
      </c>
      <c r="N17" s="17">
        <f t="shared" si="7"/>
        <v>0</v>
      </c>
      <c r="O17" s="17">
        <f t="shared" si="7"/>
        <v>200110068339.51999</v>
      </c>
      <c r="P17" s="17">
        <f t="shared" si="7"/>
        <v>88265031660.479996</v>
      </c>
      <c r="Q17" s="17">
        <f t="shared" si="7"/>
        <v>198884233438.09</v>
      </c>
      <c r="R17" s="17">
        <f t="shared" si="7"/>
        <v>67547473099.25</v>
      </c>
      <c r="S17" s="17">
        <f t="shared" si="7"/>
        <v>67547473099.25</v>
      </c>
      <c r="T17" s="23">
        <f t="shared" si="2"/>
        <v>89490866561.910004</v>
      </c>
      <c r="U17" s="24">
        <f t="shared" si="3"/>
        <v>0.68967200510061377</v>
      </c>
      <c r="V17" s="24">
        <f t="shared" si="4"/>
        <v>0.23423476263814039</v>
      </c>
      <c r="W17" s="24">
        <f t="shared" si="5"/>
        <v>0.23423476263814039</v>
      </c>
      <c r="X17" s="2"/>
    </row>
    <row r="18" spans="1:24" ht="35.1" customHeight="1" thickTop="1" thickBot="1">
      <c r="A18" s="25" t="s">
        <v>20</v>
      </c>
      <c r="B18" s="25">
        <v>3</v>
      </c>
      <c r="C18" s="25"/>
      <c r="D18" s="25"/>
      <c r="E18" s="25"/>
      <c r="F18" s="25"/>
      <c r="G18" s="25"/>
      <c r="H18" s="25"/>
      <c r="I18" s="26" t="s">
        <v>104</v>
      </c>
      <c r="J18" s="27">
        <f>SUM(J19:J31)</f>
        <v>89191477341</v>
      </c>
      <c r="K18" s="27">
        <f t="shared" ref="K18:S18" si="8">SUM(K19:K31)</f>
        <v>727390300</v>
      </c>
      <c r="L18" s="27">
        <f t="shared" si="8"/>
        <v>727390300</v>
      </c>
      <c r="M18" s="27">
        <f t="shared" si="8"/>
        <v>89191477341</v>
      </c>
      <c r="N18" s="27">
        <f t="shared" si="8"/>
        <v>0</v>
      </c>
      <c r="O18" s="27">
        <f t="shared" si="8"/>
        <v>31513245680.52</v>
      </c>
      <c r="P18" s="27">
        <f t="shared" si="8"/>
        <v>57678231660.479996</v>
      </c>
      <c r="Q18" s="27">
        <f t="shared" si="8"/>
        <v>30287410779.09</v>
      </c>
      <c r="R18" s="27">
        <f t="shared" si="8"/>
        <v>22798124791.25</v>
      </c>
      <c r="S18" s="27">
        <f t="shared" si="8"/>
        <v>22798124791.25</v>
      </c>
      <c r="T18" s="28">
        <f t="shared" si="2"/>
        <v>58904066561.910004</v>
      </c>
      <c r="U18" s="29">
        <f t="shared" si="3"/>
        <v>0.33957740898599653</v>
      </c>
      <c r="V18" s="29">
        <f t="shared" si="4"/>
        <v>0.25560878091622369</v>
      </c>
      <c r="W18" s="29">
        <f t="shared" si="5"/>
        <v>0.25560878091622369</v>
      </c>
      <c r="X18" s="2"/>
    </row>
    <row r="19" spans="1:24" ht="35.1" customHeight="1" thickTop="1" thickBot="1">
      <c r="A19" s="4" t="s">
        <v>20</v>
      </c>
      <c r="B19" s="4" t="s">
        <v>36</v>
      </c>
      <c r="C19" s="4" t="s">
        <v>33</v>
      </c>
      <c r="D19" s="4" t="s">
        <v>21</v>
      </c>
      <c r="E19" s="4" t="s">
        <v>21</v>
      </c>
      <c r="F19" s="4" t="s">
        <v>23</v>
      </c>
      <c r="G19" s="4" t="s">
        <v>39</v>
      </c>
      <c r="H19" s="4" t="s">
        <v>40</v>
      </c>
      <c r="I19" s="5" t="s">
        <v>41</v>
      </c>
      <c r="J19" s="9">
        <v>829400000</v>
      </c>
      <c r="K19" s="9">
        <v>0</v>
      </c>
      <c r="L19" s="9">
        <v>0</v>
      </c>
      <c r="M19" s="9">
        <v>829400000</v>
      </c>
      <c r="N19" s="9">
        <v>0</v>
      </c>
      <c r="O19" s="9">
        <v>0</v>
      </c>
      <c r="P19" s="9">
        <v>829400000</v>
      </c>
      <c r="Q19" s="9">
        <v>0</v>
      </c>
      <c r="R19" s="9">
        <v>0</v>
      </c>
      <c r="S19" s="9">
        <v>0</v>
      </c>
      <c r="T19" s="18">
        <f t="shared" si="2"/>
        <v>829400000</v>
      </c>
      <c r="U19" s="8">
        <f t="shared" si="3"/>
        <v>0</v>
      </c>
      <c r="V19" s="8">
        <f t="shared" si="4"/>
        <v>0</v>
      </c>
      <c r="W19" s="8">
        <f t="shared" si="5"/>
        <v>0</v>
      </c>
      <c r="X19" s="2"/>
    </row>
    <row r="20" spans="1:24" ht="42" customHeight="1" thickTop="1" thickBot="1">
      <c r="A20" s="4" t="s">
        <v>20</v>
      </c>
      <c r="B20" s="4" t="s">
        <v>36</v>
      </c>
      <c r="C20" s="4" t="s">
        <v>27</v>
      </c>
      <c r="D20" s="4" t="s">
        <v>21</v>
      </c>
      <c r="E20" s="4" t="s">
        <v>42</v>
      </c>
      <c r="F20" s="4" t="s">
        <v>23</v>
      </c>
      <c r="G20" s="4" t="s">
        <v>24</v>
      </c>
      <c r="H20" s="4" t="s">
        <v>25</v>
      </c>
      <c r="I20" s="5" t="s">
        <v>43</v>
      </c>
      <c r="J20" s="9">
        <v>54000000</v>
      </c>
      <c r="K20" s="9">
        <v>0</v>
      </c>
      <c r="L20" s="9">
        <v>0</v>
      </c>
      <c r="M20" s="9">
        <v>54000000</v>
      </c>
      <c r="N20" s="9">
        <v>0</v>
      </c>
      <c r="O20" s="9">
        <v>54000000</v>
      </c>
      <c r="P20" s="9">
        <v>0</v>
      </c>
      <c r="Q20" s="9">
        <v>54000000</v>
      </c>
      <c r="R20" s="9">
        <v>0</v>
      </c>
      <c r="S20" s="9">
        <v>0</v>
      </c>
      <c r="T20" s="18">
        <f t="shared" si="2"/>
        <v>0</v>
      </c>
      <c r="U20" s="8">
        <f t="shared" si="3"/>
        <v>1</v>
      </c>
      <c r="V20" s="8">
        <f t="shared" si="4"/>
        <v>0</v>
      </c>
      <c r="W20" s="8">
        <f t="shared" si="5"/>
        <v>0</v>
      </c>
      <c r="X20" s="2"/>
    </row>
    <row r="21" spans="1:24" ht="35.1" customHeight="1" thickTop="1" thickBot="1">
      <c r="A21" s="4" t="s">
        <v>20</v>
      </c>
      <c r="B21" s="4" t="s">
        <v>36</v>
      </c>
      <c r="C21" s="4" t="s">
        <v>27</v>
      </c>
      <c r="D21" s="4" t="s">
        <v>21</v>
      </c>
      <c r="E21" s="4" t="s">
        <v>44</v>
      </c>
      <c r="F21" s="4" t="s">
        <v>23</v>
      </c>
      <c r="G21" s="4" t="s">
        <v>24</v>
      </c>
      <c r="H21" s="4" t="s">
        <v>25</v>
      </c>
      <c r="I21" s="5" t="s">
        <v>45</v>
      </c>
      <c r="J21" s="9">
        <v>1757879305</v>
      </c>
      <c r="K21" s="9">
        <v>0</v>
      </c>
      <c r="L21" s="9">
        <v>0</v>
      </c>
      <c r="M21" s="9">
        <v>1757879305</v>
      </c>
      <c r="N21" s="9">
        <v>0</v>
      </c>
      <c r="O21" s="9">
        <v>1757879305</v>
      </c>
      <c r="P21" s="9">
        <v>0</v>
      </c>
      <c r="Q21" s="9">
        <v>1757879305</v>
      </c>
      <c r="R21" s="9">
        <v>1757879305</v>
      </c>
      <c r="S21" s="9">
        <v>1757879305</v>
      </c>
      <c r="T21" s="18">
        <f t="shared" si="2"/>
        <v>0</v>
      </c>
      <c r="U21" s="8">
        <f t="shared" si="3"/>
        <v>1</v>
      </c>
      <c r="V21" s="8">
        <f t="shared" si="4"/>
        <v>1</v>
      </c>
      <c r="W21" s="8">
        <f t="shared" si="5"/>
        <v>1</v>
      </c>
      <c r="X21" s="2"/>
    </row>
    <row r="22" spans="1:24" ht="35.1" customHeight="1" thickTop="1" thickBot="1">
      <c r="A22" s="4" t="s">
        <v>20</v>
      </c>
      <c r="B22" s="4" t="s">
        <v>36</v>
      </c>
      <c r="C22" s="4" t="s">
        <v>27</v>
      </c>
      <c r="D22" s="4" t="s">
        <v>21</v>
      </c>
      <c r="E22" s="4" t="s">
        <v>46</v>
      </c>
      <c r="F22" s="4" t="s">
        <v>23</v>
      </c>
      <c r="G22" s="4" t="s">
        <v>24</v>
      </c>
      <c r="H22" s="4" t="s">
        <v>25</v>
      </c>
      <c r="I22" s="5" t="s">
        <v>47</v>
      </c>
      <c r="J22" s="9">
        <v>255390270</v>
      </c>
      <c r="K22" s="9">
        <v>0</v>
      </c>
      <c r="L22" s="9">
        <v>0</v>
      </c>
      <c r="M22" s="9">
        <v>255390270</v>
      </c>
      <c r="N22" s="9">
        <v>0</v>
      </c>
      <c r="O22" s="9">
        <v>255390270</v>
      </c>
      <c r="P22" s="9">
        <v>0</v>
      </c>
      <c r="Q22" s="9">
        <v>255390270</v>
      </c>
      <c r="R22" s="9">
        <v>255390270</v>
      </c>
      <c r="S22" s="9">
        <v>255390270</v>
      </c>
      <c r="T22" s="18">
        <f t="shared" si="2"/>
        <v>0</v>
      </c>
      <c r="U22" s="8">
        <f t="shared" si="3"/>
        <v>1</v>
      </c>
      <c r="V22" s="8">
        <f t="shared" si="4"/>
        <v>1</v>
      </c>
      <c r="W22" s="8">
        <f t="shared" si="5"/>
        <v>1</v>
      </c>
      <c r="X22" s="2"/>
    </row>
    <row r="23" spans="1:24" ht="35.1" customHeight="1" thickTop="1" thickBot="1">
      <c r="A23" s="4" t="s">
        <v>20</v>
      </c>
      <c r="B23" s="4" t="s">
        <v>36</v>
      </c>
      <c r="C23" s="4" t="s">
        <v>27</v>
      </c>
      <c r="D23" s="4" t="s">
        <v>21</v>
      </c>
      <c r="E23" s="4" t="s">
        <v>48</v>
      </c>
      <c r="F23" s="4" t="s">
        <v>23</v>
      </c>
      <c r="G23" s="4" t="s">
        <v>24</v>
      </c>
      <c r="H23" s="4" t="s">
        <v>25</v>
      </c>
      <c r="I23" s="5" t="s">
        <v>49</v>
      </c>
      <c r="J23" s="9">
        <v>6879700800</v>
      </c>
      <c r="K23" s="9">
        <v>0</v>
      </c>
      <c r="L23" s="9">
        <v>0</v>
      </c>
      <c r="M23" s="9">
        <v>6879700800</v>
      </c>
      <c r="N23" s="9">
        <v>0</v>
      </c>
      <c r="O23" s="9">
        <v>6879700800</v>
      </c>
      <c r="P23" s="9">
        <v>0</v>
      </c>
      <c r="Q23" s="9">
        <v>6879700800</v>
      </c>
      <c r="R23" s="9">
        <v>1232223823.79</v>
      </c>
      <c r="S23" s="9">
        <v>1232223823.79</v>
      </c>
      <c r="T23" s="18">
        <f t="shared" si="2"/>
        <v>0</v>
      </c>
      <c r="U23" s="8">
        <f t="shared" si="3"/>
        <v>1</v>
      </c>
      <c r="V23" s="8">
        <f t="shared" si="4"/>
        <v>0.17911008917568041</v>
      </c>
      <c r="W23" s="8">
        <f t="shared" si="5"/>
        <v>0.17911008917568041</v>
      </c>
      <c r="X23" s="2"/>
    </row>
    <row r="24" spans="1:24" ht="35.1" customHeight="1" thickTop="1" thickBot="1">
      <c r="A24" s="4" t="s">
        <v>20</v>
      </c>
      <c r="B24" s="4" t="s">
        <v>36</v>
      </c>
      <c r="C24" s="4" t="s">
        <v>27</v>
      </c>
      <c r="D24" s="4" t="s">
        <v>21</v>
      </c>
      <c r="E24" s="4" t="s">
        <v>50</v>
      </c>
      <c r="F24" s="4" t="s">
        <v>23</v>
      </c>
      <c r="G24" s="4" t="s">
        <v>24</v>
      </c>
      <c r="H24" s="4" t="s">
        <v>25</v>
      </c>
      <c r="I24" s="5" t="s">
        <v>51</v>
      </c>
      <c r="J24" s="9">
        <v>1427206966</v>
      </c>
      <c r="K24" s="9">
        <v>0</v>
      </c>
      <c r="L24" s="9">
        <v>0</v>
      </c>
      <c r="M24" s="9">
        <v>1427206966</v>
      </c>
      <c r="N24" s="9">
        <v>0</v>
      </c>
      <c r="O24" s="9">
        <v>1427206966</v>
      </c>
      <c r="P24" s="9">
        <v>0</v>
      </c>
      <c r="Q24" s="9">
        <v>1427206966</v>
      </c>
      <c r="R24" s="9">
        <v>0</v>
      </c>
      <c r="S24" s="9">
        <v>0</v>
      </c>
      <c r="T24" s="18">
        <f t="shared" si="2"/>
        <v>0</v>
      </c>
      <c r="U24" s="8">
        <f t="shared" si="3"/>
        <v>1</v>
      </c>
      <c r="V24" s="8">
        <f t="shared" si="4"/>
        <v>0</v>
      </c>
      <c r="W24" s="8">
        <f t="shared" si="5"/>
        <v>0</v>
      </c>
      <c r="X24" s="2"/>
    </row>
    <row r="25" spans="1:24" ht="35.1" customHeight="1" thickTop="1" thickBot="1">
      <c r="A25" s="4" t="s">
        <v>20</v>
      </c>
      <c r="B25" s="4" t="s">
        <v>36</v>
      </c>
      <c r="C25" s="4" t="s">
        <v>29</v>
      </c>
      <c r="D25" s="4" t="s">
        <v>21</v>
      </c>
      <c r="E25" s="4" t="s">
        <v>29</v>
      </c>
      <c r="F25" s="4" t="s">
        <v>23</v>
      </c>
      <c r="G25" s="4" t="s">
        <v>24</v>
      </c>
      <c r="H25" s="4" t="s">
        <v>25</v>
      </c>
      <c r="I25" s="5" t="s">
        <v>52</v>
      </c>
      <c r="J25" s="9">
        <v>630000000</v>
      </c>
      <c r="K25" s="9">
        <v>0</v>
      </c>
      <c r="L25" s="9">
        <v>0</v>
      </c>
      <c r="M25" s="9">
        <v>630000000</v>
      </c>
      <c r="N25" s="9">
        <v>0</v>
      </c>
      <c r="O25" s="9">
        <v>71155000</v>
      </c>
      <c r="P25" s="9">
        <v>558845000</v>
      </c>
      <c r="Q25" s="9">
        <v>66853000</v>
      </c>
      <c r="R25" s="9">
        <v>66853000</v>
      </c>
      <c r="S25" s="9">
        <v>66853000</v>
      </c>
      <c r="T25" s="18">
        <f t="shared" si="2"/>
        <v>563147000</v>
      </c>
      <c r="U25" s="8">
        <f t="shared" si="3"/>
        <v>0.10611587301587301</v>
      </c>
      <c r="V25" s="8">
        <f t="shared" si="4"/>
        <v>0.10611587301587301</v>
      </c>
      <c r="W25" s="8">
        <f t="shared" si="5"/>
        <v>0.10611587301587301</v>
      </c>
      <c r="X25" s="2"/>
    </row>
    <row r="26" spans="1:24" ht="35.1" customHeight="1" thickTop="1" thickBot="1">
      <c r="A26" s="4" t="s">
        <v>20</v>
      </c>
      <c r="B26" s="4" t="s">
        <v>36</v>
      </c>
      <c r="C26" s="4" t="s">
        <v>29</v>
      </c>
      <c r="D26" s="4" t="s">
        <v>21</v>
      </c>
      <c r="E26" s="4" t="s">
        <v>53</v>
      </c>
      <c r="F26" s="4" t="s">
        <v>23</v>
      </c>
      <c r="G26" s="4" t="s">
        <v>24</v>
      </c>
      <c r="H26" s="4" t="s">
        <v>25</v>
      </c>
      <c r="I26" s="5" t="s">
        <v>54</v>
      </c>
      <c r="J26" s="9">
        <v>244000000</v>
      </c>
      <c r="K26" s="9">
        <v>0</v>
      </c>
      <c r="L26" s="9">
        <v>0</v>
      </c>
      <c r="M26" s="9">
        <v>244000000</v>
      </c>
      <c r="N26" s="9">
        <v>0</v>
      </c>
      <c r="O26" s="9">
        <v>16818823.91</v>
      </c>
      <c r="P26" s="9">
        <v>227181176.09</v>
      </c>
      <c r="Q26" s="9">
        <v>16149127.91</v>
      </c>
      <c r="R26" s="9">
        <v>16149127.91</v>
      </c>
      <c r="S26" s="9">
        <v>16149127.91</v>
      </c>
      <c r="T26" s="18">
        <f t="shared" si="2"/>
        <v>227850872.09</v>
      </c>
      <c r="U26" s="8">
        <f t="shared" si="3"/>
        <v>6.618495045081968E-2</v>
      </c>
      <c r="V26" s="8">
        <f t="shared" si="4"/>
        <v>6.618495045081968E-2</v>
      </c>
      <c r="W26" s="8">
        <f t="shared" si="5"/>
        <v>6.618495045081968E-2</v>
      </c>
      <c r="X26" s="2"/>
    </row>
    <row r="27" spans="1:24" ht="35.1" customHeight="1" thickTop="1" thickBot="1">
      <c r="A27" s="4" t="s">
        <v>20</v>
      </c>
      <c r="B27" s="4" t="s">
        <v>36</v>
      </c>
      <c r="C27" s="4" t="s">
        <v>29</v>
      </c>
      <c r="D27" s="4" t="s">
        <v>21</v>
      </c>
      <c r="E27" s="4" t="s">
        <v>55</v>
      </c>
      <c r="F27" s="4" t="s">
        <v>23</v>
      </c>
      <c r="G27" s="4" t="s">
        <v>24</v>
      </c>
      <c r="H27" s="4" t="s">
        <v>25</v>
      </c>
      <c r="I27" s="5" t="s">
        <v>56</v>
      </c>
      <c r="J27" s="9">
        <v>1700000000</v>
      </c>
      <c r="K27" s="9">
        <v>0</v>
      </c>
      <c r="L27" s="9">
        <v>0</v>
      </c>
      <c r="M27" s="9">
        <v>1700000000</v>
      </c>
      <c r="N27" s="9">
        <v>0</v>
      </c>
      <c r="O27" s="9">
        <v>27000000</v>
      </c>
      <c r="P27" s="9">
        <v>1673000000</v>
      </c>
      <c r="Q27" s="9">
        <v>6101804</v>
      </c>
      <c r="R27" s="9">
        <v>6101804</v>
      </c>
      <c r="S27" s="9">
        <v>6101804</v>
      </c>
      <c r="T27" s="18">
        <f t="shared" si="2"/>
        <v>1693898196</v>
      </c>
      <c r="U27" s="8">
        <f t="shared" si="3"/>
        <v>3.5892964705882351E-3</v>
      </c>
      <c r="V27" s="8">
        <f t="shared" si="4"/>
        <v>3.5892964705882351E-3</v>
      </c>
      <c r="W27" s="8">
        <f t="shared" si="5"/>
        <v>3.5892964705882351E-3</v>
      </c>
      <c r="X27" s="2"/>
    </row>
    <row r="28" spans="1:24" ht="35.1" customHeight="1" thickTop="1" thickBot="1">
      <c r="A28" s="4" t="s">
        <v>20</v>
      </c>
      <c r="B28" s="4" t="s">
        <v>36</v>
      </c>
      <c r="C28" s="4" t="s">
        <v>29</v>
      </c>
      <c r="D28" s="4" t="s">
        <v>21</v>
      </c>
      <c r="E28" s="4" t="s">
        <v>57</v>
      </c>
      <c r="F28" s="4" t="s">
        <v>23</v>
      </c>
      <c r="G28" s="4" t="s">
        <v>24</v>
      </c>
      <c r="H28" s="4" t="s">
        <v>25</v>
      </c>
      <c r="I28" s="5" t="s">
        <v>58</v>
      </c>
      <c r="J28" s="9">
        <v>44000000000</v>
      </c>
      <c r="K28" s="9">
        <v>0</v>
      </c>
      <c r="L28" s="9">
        <v>0</v>
      </c>
      <c r="M28" s="9">
        <v>44000000000</v>
      </c>
      <c r="N28" s="9">
        <v>0</v>
      </c>
      <c r="O28" s="9">
        <v>13370136775.700001</v>
      </c>
      <c r="P28" s="9">
        <v>30629863224.299999</v>
      </c>
      <c r="Q28" s="9">
        <v>12517757820.700001</v>
      </c>
      <c r="R28" s="9">
        <v>12517757820.700001</v>
      </c>
      <c r="S28" s="9">
        <v>12517757820.700001</v>
      </c>
      <c r="T28" s="18">
        <f t="shared" si="2"/>
        <v>31482242179.299999</v>
      </c>
      <c r="U28" s="8">
        <f t="shared" si="3"/>
        <v>0.28449449592500003</v>
      </c>
      <c r="V28" s="8">
        <f t="shared" si="4"/>
        <v>0.28449449592500003</v>
      </c>
      <c r="W28" s="8">
        <f t="shared" si="5"/>
        <v>0.28449449592500003</v>
      </c>
      <c r="X28" s="2"/>
    </row>
    <row r="29" spans="1:24" ht="35.1" customHeight="1" thickTop="1" thickBot="1">
      <c r="A29" s="4" t="s">
        <v>20</v>
      </c>
      <c r="B29" s="4" t="s">
        <v>36</v>
      </c>
      <c r="C29" s="4" t="s">
        <v>29</v>
      </c>
      <c r="D29" s="4" t="s">
        <v>21</v>
      </c>
      <c r="E29" s="4" t="s">
        <v>59</v>
      </c>
      <c r="F29" s="4" t="s">
        <v>23</v>
      </c>
      <c r="G29" s="4" t="s">
        <v>24</v>
      </c>
      <c r="H29" s="4" t="s">
        <v>25</v>
      </c>
      <c r="I29" s="5" t="s">
        <v>60</v>
      </c>
      <c r="J29" s="9">
        <v>29000000000</v>
      </c>
      <c r="K29" s="9">
        <v>0</v>
      </c>
      <c r="L29" s="9">
        <v>0</v>
      </c>
      <c r="M29" s="9">
        <v>29000000000</v>
      </c>
      <c r="N29" s="9">
        <v>0</v>
      </c>
      <c r="O29" s="9">
        <v>7653957739.9099998</v>
      </c>
      <c r="P29" s="9">
        <v>21346042260.09</v>
      </c>
      <c r="Q29" s="9">
        <v>7306371685.4799995</v>
      </c>
      <c r="R29" s="9">
        <v>6945769639.8500004</v>
      </c>
      <c r="S29" s="9">
        <v>6945769639.8500004</v>
      </c>
      <c r="T29" s="18">
        <f t="shared" si="2"/>
        <v>21693628314.52</v>
      </c>
      <c r="U29" s="8">
        <f t="shared" si="3"/>
        <v>0.25194385122344826</v>
      </c>
      <c r="V29" s="8">
        <f t="shared" si="4"/>
        <v>0.23950929792586209</v>
      </c>
      <c r="W29" s="8">
        <f t="shared" si="5"/>
        <v>0.23950929792586209</v>
      </c>
      <c r="X29" s="2"/>
    </row>
    <row r="30" spans="1:24" ht="35.1" customHeight="1" thickTop="1" thickBot="1">
      <c r="A30" s="4" t="s">
        <v>20</v>
      </c>
      <c r="B30" s="4" t="s">
        <v>36</v>
      </c>
      <c r="C30" s="4" t="s">
        <v>61</v>
      </c>
      <c r="D30" s="4" t="s">
        <v>21</v>
      </c>
      <c r="E30" s="4" t="s">
        <v>21</v>
      </c>
      <c r="F30" s="4" t="s">
        <v>23</v>
      </c>
      <c r="G30" s="4" t="s">
        <v>24</v>
      </c>
      <c r="H30" s="4" t="s">
        <v>25</v>
      </c>
      <c r="I30" s="5" t="s">
        <v>62</v>
      </c>
      <c r="J30" s="9">
        <v>2413900000</v>
      </c>
      <c r="K30" s="9">
        <v>0</v>
      </c>
      <c r="L30" s="9">
        <v>0</v>
      </c>
      <c r="M30" s="9">
        <v>2413900000</v>
      </c>
      <c r="N30" s="9">
        <v>0</v>
      </c>
      <c r="O30" s="9">
        <v>0</v>
      </c>
      <c r="P30" s="9">
        <v>2413900000</v>
      </c>
      <c r="Q30" s="9">
        <v>0</v>
      </c>
      <c r="R30" s="9">
        <v>0</v>
      </c>
      <c r="S30" s="9">
        <v>0</v>
      </c>
      <c r="T30" s="18">
        <f t="shared" si="2"/>
        <v>2413900000</v>
      </c>
      <c r="U30" s="8">
        <f t="shared" si="3"/>
        <v>0</v>
      </c>
      <c r="V30" s="8">
        <f t="shared" si="4"/>
        <v>0</v>
      </c>
      <c r="W30" s="8">
        <f t="shared" si="5"/>
        <v>0</v>
      </c>
      <c r="X30" s="2"/>
    </row>
    <row r="31" spans="1:24" ht="35.1" customHeight="1" thickTop="1" thickBot="1">
      <c r="A31" s="4" t="s">
        <v>20</v>
      </c>
      <c r="B31" s="4" t="s">
        <v>36</v>
      </c>
      <c r="C31" s="4" t="s">
        <v>61</v>
      </c>
      <c r="D31" s="4" t="s">
        <v>36</v>
      </c>
      <c r="E31" s="4" t="s">
        <v>63</v>
      </c>
      <c r="F31" s="4" t="s">
        <v>23</v>
      </c>
      <c r="G31" s="4" t="s">
        <v>24</v>
      </c>
      <c r="H31" s="4" t="s">
        <v>25</v>
      </c>
      <c r="I31" s="5" t="s">
        <v>64</v>
      </c>
      <c r="J31" s="9">
        <v>0</v>
      </c>
      <c r="K31" s="9">
        <v>727390300</v>
      </c>
      <c r="L31" s="9">
        <v>727390300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8">
        <f t="shared" si="2"/>
        <v>0</v>
      </c>
      <c r="U31" s="8">
        <v>0</v>
      </c>
      <c r="V31" s="8">
        <v>0</v>
      </c>
      <c r="W31" s="8">
        <v>0</v>
      </c>
      <c r="X31" s="2"/>
    </row>
    <row r="32" spans="1:24" ht="35.1" customHeight="1" thickTop="1" thickBot="1">
      <c r="A32" s="25" t="s">
        <v>20</v>
      </c>
      <c r="B32" s="25">
        <v>4</v>
      </c>
      <c r="C32" s="25"/>
      <c r="D32" s="25"/>
      <c r="E32" s="25"/>
      <c r="F32" s="25"/>
      <c r="G32" s="25"/>
      <c r="H32" s="25"/>
      <c r="I32" s="26" t="s">
        <v>105</v>
      </c>
      <c r="J32" s="27">
        <f>SUM(J33:J36)</f>
        <v>199183622659</v>
      </c>
      <c r="K32" s="27">
        <f t="shared" ref="K32:S32" si="9">SUM(K33:K36)</f>
        <v>0</v>
      </c>
      <c r="L32" s="27">
        <f t="shared" si="9"/>
        <v>0</v>
      </c>
      <c r="M32" s="27">
        <f t="shared" si="9"/>
        <v>199183622659</v>
      </c>
      <c r="N32" s="27">
        <f t="shared" si="9"/>
        <v>0</v>
      </c>
      <c r="O32" s="27">
        <f t="shared" si="9"/>
        <v>168596822659</v>
      </c>
      <c r="P32" s="27">
        <f t="shared" si="9"/>
        <v>30586800000</v>
      </c>
      <c r="Q32" s="27">
        <f t="shared" si="9"/>
        <v>168596822659</v>
      </c>
      <c r="R32" s="27">
        <f t="shared" si="9"/>
        <v>44749348308</v>
      </c>
      <c r="S32" s="27">
        <f t="shared" si="9"/>
        <v>44749348308</v>
      </c>
      <c r="T32" s="28">
        <f t="shared" si="2"/>
        <v>30586800000</v>
      </c>
      <c r="U32" s="29">
        <f t="shared" si="3"/>
        <v>0.84643918213916491</v>
      </c>
      <c r="V32" s="29">
        <f t="shared" si="4"/>
        <v>0.22466379369256856</v>
      </c>
      <c r="W32" s="29">
        <f t="shared" si="5"/>
        <v>0.22466379369256856</v>
      </c>
      <c r="X32" s="2"/>
    </row>
    <row r="33" spans="1:24" ht="73.5" customHeight="1" thickTop="1" thickBot="1">
      <c r="A33" s="4" t="s">
        <v>20</v>
      </c>
      <c r="B33" s="4" t="s">
        <v>27</v>
      </c>
      <c r="C33" s="4" t="s">
        <v>33</v>
      </c>
      <c r="D33" s="4" t="s">
        <v>21</v>
      </c>
      <c r="E33" s="4" t="s">
        <v>57</v>
      </c>
      <c r="F33" s="4" t="s">
        <v>23</v>
      </c>
      <c r="G33" s="4" t="s">
        <v>24</v>
      </c>
      <c r="H33" s="4" t="s">
        <v>25</v>
      </c>
      <c r="I33" s="5" t="s">
        <v>65</v>
      </c>
      <c r="J33" s="9">
        <v>136926822659</v>
      </c>
      <c r="K33" s="9">
        <v>0</v>
      </c>
      <c r="L33" s="9">
        <v>0</v>
      </c>
      <c r="M33" s="9">
        <v>136926822659</v>
      </c>
      <c r="N33" s="9">
        <v>0</v>
      </c>
      <c r="O33" s="9">
        <v>136926822659</v>
      </c>
      <c r="P33" s="9">
        <v>0</v>
      </c>
      <c r="Q33" s="9">
        <v>136926822659</v>
      </c>
      <c r="R33" s="9">
        <v>44749348308</v>
      </c>
      <c r="S33" s="9">
        <v>44749348308</v>
      </c>
      <c r="T33" s="18">
        <f t="shared" si="2"/>
        <v>0</v>
      </c>
      <c r="U33" s="8">
        <f t="shared" si="3"/>
        <v>1</v>
      </c>
      <c r="V33" s="8">
        <f t="shared" si="4"/>
        <v>0.32681214271248332</v>
      </c>
      <c r="W33" s="8">
        <f t="shared" si="5"/>
        <v>0.32681214271248332</v>
      </c>
      <c r="X33" s="2"/>
    </row>
    <row r="34" spans="1:24" ht="63.75" customHeight="1" thickTop="1" thickBot="1">
      <c r="A34" s="4" t="s">
        <v>20</v>
      </c>
      <c r="B34" s="4" t="s">
        <v>27</v>
      </c>
      <c r="C34" s="4" t="s">
        <v>33</v>
      </c>
      <c r="D34" s="4" t="s">
        <v>21</v>
      </c>
      <c r="E34" s="4" t="s">
        <v>66</v>
      </c>
      <c r="F34" s="4" t="s">
        <v>23</v>
      </c>
      <c r="G34" s="4" t="s">
        <v>24</v>
      </c>
      <c r="H34" s="4" t="s">
        <v>25</v>
      </c>
      <c r="I34" s="5" t="s">
        <v>67</v>
      </c>
      <c r="J34" s="9">
        <v>28670000000</v>
      </c>
      <c r="K34" s="9">
        <v>0</v>
      </c>
      <c r="L34" s="9">
        <v>0</v>
      </c>
      <c r="M34" s="9">
        <v>28670000000</v>
      </c>
      <c r="N34" s="9">
        <v>0</v>
      </c>
      <c r="O34" s="9">
        <v>28670000000</v>
      </c>
      <c r="P34" s="9">
        <v>0</v>
      </c>
      <c r="Q34" s="9">
        <v>28670000000</v>
      </c>
      <c r="R34" s="9">
        <v>0</v>
      </c>
      <c r="S34" s="9">
        <v>0</v>
      </c>
      <c r="T34" s="18">
        <f t="shared" si="2"/>
        <v>0</v>
      </c>
      <c r="U34" s="8">
        <f t="shared" si="3"/>
        <v>1</v>
      </c>
      <c r="V34" s="8">
        <f t="shared" si="4"/>
        <v>0</v>
      </c>
      <c r="W34" s="8">
        <f t="shared" si="5"/>
        <v>0</v>
      </c>
      <c r="X34" s="2"/>
    </row>
    <row r="35" spans="1:24" ht="72.75" customHeight="1" thickTop="1" thickBot="1">
      <c r="A35" s="4" t="s">
        <v>20</v>
      </c>
      <c r="B35" s="4" t="s">
        <v>27</v>
      </c>
      <c r="C35" s="4" t="s">
        <v>33</v>
      </c>
      <c r="D35" s="4" t="s">
        <v>21</v>
      </c>
      <c r="E35" s="4" t="s">
        <v>68</v>
      </c>
      <c r="F35" s="4" t="s">
        <v>23</v>
      </c>
      <c r="G35" s="4" t="s">
        <v>39</v>
      </c>
      <c r="H35" s="4" t="s">
        <v>40</v>
      </c>
      <c r="I35" s="5" t="s">
        <v>69</v>
      </c>
      <c r="J35" s="9">
        <v>30586800000</v>
      </c>
      <c r="K35" s="9">
        <v>0</v>
      </c>
      <c r="L35" s="9">
        <v>0</v>
      </c>
      <c r="M35" s="9">
        <v>30586800000</v>
      </c>
      <c r="N35" s="9">
        <v>0</v>
      </c>
      <c r="O35" s="9">
        <v>0</v>
      </c>
      <c r="P35" s="9">
        <v>30586800000</v>
      </c>
      <c r="Q35" s="9">
        <v>0</v>
      </c>
      <c r="R35" s="9">
        <v>0</v>
      </c>
      <c r="S35" s="9">
        <v>0</v>
      </c>
      <c r="T35" s="18">
        <f t="shared" si="2"/>
        <v>30586800000</v>
      </c>
      <c r="U35" s="8">
        <f t="shared" si="3"/>
        <v>0</v>
      </c>
      <c r="V35" s="8">
        <f t="shared" si="4"/>
        <v>0</v>
      </c>
      <c r="W35" s="8">
        <f t="shared" si="5"/>
        <v>0</v>
      </c>
      <c r="X35" s="2"/>
    </row>
    <row r="36" spans="1:24" ht="54.95" customHeight="1" thickTop="1" thickBot="1">
      <c r="A36" s="4" t="s">
        <v>20</v>
      </c>
      <c r="B36" s="4" t="s">
        <v>27</v>
      </c>
      <c r="C36" s="4" t="s">
        <v>33</v>
      </c>
      <c r="D36" s="4" t="s">
        <v>21</v>
      </c>
      <c r="E36" s="4" t="s">
        <v>70</v>
      </c>
      <c r="F36" s="4" t="s">
        <v>23</v>
      </c>
      <c r="G36" s="4" t="s">
        <v>24</v>
      </c>
      <c r="H36" s="4" t="s">
        <v>25</v>
      </c>
      <c r="I36" s="5" t="s">
        <v>71</v>
      </c>
      <c r="J36" s="9">
        <v>3000000000</v>
      </c>
      <c r="K36" s="9">
        <v>0</v>
      </c>
      <c r="L36" s="9">
        <v>0</v>
      </c>
      <c r="M36" s="9">
        <v>3000000000</v>
      </c>
      <c r="N36" s="9">
        <v>0</v>
      </c>
      <c r="O36" s="9">
        <v>3000000000</v>
      </c>
      <c r="P36" s="9">
        <v>0</v>
      </c>
      <c r="Q36" s="9">
        <v>3000000000</v>
      </c>
      <c r="R36" s="9">
        <v>0</v>
      </c>
      <c r="S36" s="9">
        <v>0</v>
      </c>
      <c r="T36" s="18">
        <f t="shared" si="2"/>
        <v>0</v>
      </c>
      <c r="U36" s="8">
        <f t="shared" si="3"/>
        <v>1</v>
      </c>
      <c r="V36" s="8">
        <f t="shared" si="4"/>
        <v>0</v>
      </c>
      <c r="W36" s="8">
        <f t="shared" si="5"/>
        <v>0</v>
      </c>
      <c r="X36" s="2"/>
    </row>
    <row r="37" spans="1:24" ht="54.95" customHeight="1" thickTop="1" thickBot="1">
      <c r="A37" s="12" t="s">
        <v>72</v>
      </c>
      <c r="B37" s="12"/>
      <c r="C37" s="12"/>
      <c r="D37" s="12"/>
      <c r="E37" s="12"/>
      <c r="F37" s="12"/>
      <c r="G37" s="12"/>
      <c r="H37" s="12"/>
      <c r="I37" s="14" t="s">
        <v>106</v>
      </c>
      <c r="J37" s="17">
        <f>SUM(J38:J61)</f>
        <v>188620000000</v>
      </c>
      <c r="K37" s="17">
        <f t="shared" ref="K37:S37" si="10">SUM(K38:K61)</f>
        <v>42700000002</v>
      </c>
      <c r="L37" s="17">
        <f t="shared" si="10"/>
        <v>21350000001</v>
      </c>
      <c r="M37" s="17">
        <f t="shared" si="10"/>
        <v>209970000001</v>
      </c>
      <c r="N37" s="17">
        <f t="shared" si="10"/>
        <v>0</v>
      </c>
      <c r="O37" s="17">
        <f t="shared" si="10"/>
        <v>181139360836.05002</v>
      </c>
      <c r="P37" s="17">
        <f t="shared" si="10"/>
        <v>28830639164.949997</v>
      </c>
      <c r="Q37" s="17">
        <f t="shared" si="10"/>
        <v>162933383560.62</v>
      </c>
      <c r="R37" s="17">
        <f t="shared" si="10"/>
        <v>3504230594.1200004</v>
      </c>
      <c r="S37" s="17">
        <f t="shared" si="10"/>
        <v>3483159815.0400004</v>
      </c>
      <c r="T37" s="23">
        <f t="shared" si="2"/>
        <v>47036616440.380005</v>
      </c>
      <c r="U37" s="24">
        <f t="shared" si="3"/>
        <v>0.77598410991972189</v>
      </c>
      <c r="V37" s="24">
        <f t="shared" si="4"/>
        <v>1.6689196523804881E-2</v>
      </c>
      <c r="W37" s="24">
        <f t="shared" si="5"/>
        <v>1.6588845144655959E-2</v>
      </c>
      <c r="X37" s="2"/>
    </row>
    <row r="38" spans="1:24" ht="54.95" customHeight="1" thickTop="1" thickBot="1">
      <c r="A38" s="4" t="s">
        <v>72</v>
      </c>
      <c r="B38" s="4" t="s">
        <v>73</v>
      </c>
      <c r="C38" s="4" t="s">
        <v>74</v>
      </c>
      <c r="D38" s="4" t="s">
        <v>21</v>
      </c>
      <c r="E38" s="4"/>
      <c r="F38" s="4" t="s">
        <v>23</v>
      </c>
      <c r="G38" s="4" t="s">
        <v>24</v>
      </c>
      <c r="H38" s="4" t="s">
        <v>25</v>
      </c>
      <c r="I38" s="5" t="s">
        <v>75</v>
      </c>
      <c r="J38" s="9">
        <v>2548500000</v>
      </c>
      <c r="K38" s="9">
        <v>0</v>
      </c>
      <c r="L38" s="9">
        <v>0</v>
      </c>
      <c r="M38" s="9">
        <v>2548500000</v>
      </c>
      <c r="N38" s="9">
        <v>0</v>
      </c>
      <c r="O38" s="9">
        <v>2243759082.5900002</v>
      </c>
      <c r="P38" s="9">
        <v>304740917.41000003</v>
      </c>
      <c r="Q38" s="9">
        <v>2223141365.0900002</v>
      </c>
      <c r="R38" s="9">
        <v>622883777.09000003</v>
      </c>
      <c r="S38" s="9">
        <v>622883777.09000003</v>
      </c>
      <c r="T38" s="18">
        <f t="shared" si="2"/>
        <v>325358634.90999985</v>
      </c>
      <c r="U38" s="8">
        <f t="shared" si="3"/>
        <v>0.87233328039631164</v>
      </c>
      <c r="V38" s="8">
        <f t="shared" si="4"/>
        <v>0.24441191959584072</v>
      </c>
      <c r="W38" s="8">
        <f t="shared" si="5"/>
        <v>0.24441191959584072</v>
      </c>
      <c r="X38" s="2"/>
    </row>
    <row r="39" spans="1:24" ht="54.95" customHeight="1" thickTop="1" thickBot="1">
      <c r="A39" s="4" t="s">
        <v>72</v>
      </c>
      <c r="B39" s="4" t="s">
        <v>73</v>
      </c>
      <c r="C39" s="4" t="s">
        <v>74</v>
      </c>
      <c r="D39" s="4" t="s">
        <v>21</v>
      </c>
      <c r="E39" s="4"/>
      <c r="F39" s="4" t="s">
        <v>23</v>
      </c>
      <c r="G39" s="4" t="s">
        <v>76</v>
      </c>
      <c r="H39" s="4" t="s">
        <v>25</v>
      </c>
      <c r="I39" s="5" t="s">
        <v>75</v>
      </c>
      <c r="J39" s="9">
        <v>2548500000</v>
      </c>
      <c r="K39" s="9">
        <v>0</v>
      </c>
      <c r="L39" s="9">
        <v>0</v>
      </c>
      <c r="M39" s="9">
        <v>2548500000</v>
      </c>
      <c r="N39" s="9">
        <v>0</v>
      </c>
      <c r="O39" s="9">
        <v>869924281.36000001</v>
      </c>
      <c r="P39" s="9">
        <v>1678575718.6400001</v>
      </c>
      <c r="Q39" s="9">
        <v>771926764</v>
      </c>
      <c r="R39" s="9">
        <v>37294156</v>
      </c>
      <c r="S39" s="9">
        <v>37294156</v>
      </c>
      <c r="T39" s="18">
        <f t="shared" si="2"/>
        <v>1776573236</v>
      </c>
      <c r="U39" s="8">
        <f t="shared" si="3"/>
        <v>0.30289455130468901</v>
      </c>
      <c r="V39" s="8">
        <f t="shared" si="4"/>
        <v>1.4633767314106337E-2</v>
      </c>
      <c r="W39" s="8">
        <f t="shared" si="5"/>
        <v>1.4633767314106337E-2</v>
      </c>
      <c r="X39" s="2"/>
    </row>
    <row r="40" spans="1:24" ht="54.95" customHeight="1" thickTop="1" thickBot="1">
      <c r="A40" s="4" t="s">
        <v>72</v>
      </c>
      <c r="B40" s="4" t="s">
        <v>77</v>
      </c>
      <c r="C40" s="4" t="s">
        <v>74</v>
      </c>
      <c r="D40" s="4" t="s">
        <v>21</v>
      </c>
      <c r="E40" s="4"/>
      <c r="F40" s="4" t="s">
        <v>23</v>
      </c>
      <c r="G40" s="4" t="s">
        <v>24</v>
      </c>
      <c r="H40" s="4" t="s">
        <v>25</v>
      </c>
      <c r="I40" s="5" t="s">
        <v>78</v>
      </c>
      <c r="J40" s="9">
        <v>3234883561</v>
      </c>
      <c r="K40" s="9">
        <v>0</v>
      </c>
      <c r="L40" s="9">
        <v>0</v>
      </c>
      <c r="M40" s="9">
        <v>3234883561</v>
      </c>
      <c r="N40" s="9">
        <v>0</v>
      </c>
      <c r="O40" s="9">
        <v>3234883561</v>
      </c>
      <c r="P40" s="9">
        <v>0</v>
      </c>
      <c r="Q40" s="9">
        <v>3234883561</v>
      </c>
      <c r="R40" s="9">
        <v>0</v>
      </c>
      <c r="S40" s="9">
        <v>0</v>
      </c>
      <c r="T40" s="18">
        <f t="shared" si="2"/>
        <v>0</v>
      </c>
      <c r="U40" s="8">
        <f t="shared" si="3"/>
        <v>1</v>
      </c>
      <c r="V40" s="8">
        <f t="shared" si="4"/>
        <v>0</v>
      </c>
      <c r="W40" s="8">
        <f t="shared" si="5"/>
        <v>0</v>
      </c>
      <c r="X40" s="2"/>
    </row>
    <row r="41" spans="1:24" ht="54.95" customHeight="1" thickTop="1" thickBot="1">
      <c r="A41" s="4" t="s">
        <v>72</v>
      </c>
      <c r="B41" s="4" t="s">
        <v>77</v>
      </c>
      <c r="C41" s="4" t="s">
        <v>74</v>
      </c>
      <c r="D41" s="4" t="s">
        <v>21</v>
      </c>
      <c r="E41" s="4"/>
      <c r="F41" s="4" t="s">
        <v>23</v>
      </c>
      <c r="G41" s="4" t="s">
        <v>76</v>
      </c>
      <c r="H41" s="4" t="s">
        <v>25</v>
      </c>
      <c r="I41" s="5" t="s">
        <v>78</v>
      </c>
      <c r="J41" s="9">
        <v>9765116439</v>
      </c>
      <c r="K41" s="9">
        <v>0</v>
      </c>
      <c r="L41" s="9">
        <v>0</v>
      </c>
      <c r="M41" s="9">
        <v>9765116439</v>
      </c>
      <c r="N41" s="9">
        <v>0</v>
      </c>
      <c r="O41" s="9">
        <v>9765116439</v>
      </c>
      <c r="P41" s="9">
        <v>0</v>
      </c>
      <c r="Q41" s="9">
        <v>9765116439</v>
      </c>
      <c r="R41" s="9">
        <v>1300000000</v>
      </c>
      <c r="S41" s="9">
        <v>1300000000</v>
      </c>
      <c r="T41" s="18">
        <f t="shared" si="2"/>
        <v>0</v>
      </c>
      <c r="U41" s="8">
        <f t="shared" si="3"/>
        <v>1</v>
      </c>
      <c r="V41" s="8">
        <f t="shared" si="4"/>
        <v>0.13312693280420596</v>
      </c>
      <c r="W41" s="8">
        <f t="shared" si="5"/>
        <v>0.13312693280420596</v>
      </c>
      <c r="X41" s="2"/>
    </row>
    <row r="42" spans="1:24" ht="54.95" customHeight="1" thickTop="1" thickBot="1">
      <c r="A42" s="4" t="s">
        <v>72</v>
      </c>
      <c r="B42" s="4" t="s">
        <v>77</v>
      </c>
      <c r="C42" s="4" t="s">
        <v>74</v>
      </c>
      <c r="D42" s="4" t="s">
        <v>33</v>
      </c>
      <c r="E42" s="4"/>
      <c r="F42" s="4" t="s">
        <v>23</v>
      </c>
      <c r="G42" s="4" t="s">
        <v>24</v>
      </c>
      <c r="H42" s="4" t="s">
        <v>25</v>
      </c>
      <c r="I42" s="5" t="s">
        <v>79</v>
      </c>
      <c r="J42" s="9">
        <v>112832404731</v>
      </c>
      <c r="K42" s="9">
        <v>0</v>
      </c>
      <c r="L42" s="9">
        <v>0</v>
      </c>
      <c r="M42" s="9">
        <v>112832404731</v>
      </c>
      <c r="N42" s="9">
        <v>0</v>
      </c>
      <c r="O42" s="9">
        <v>112832404731</v>
      </c>
      <c r="P42" s="9">
        <v>0</v>
      </c>
      <c r="Q42" s="9">
        <v>112832404731</v>
      </c>
      <c r="R42" s="9">
        <v>0</v>
      </c>
      <c r="S42" s="9">
        <v>0</v>
      </c>
      <c r="T42" s="18">
        <f t="shared" si="2"/>
        <v>0</v>
      </c>
      <c r="U42" s="8">
        <f t="shared" si="3"/>
        <v>1</v>
      </c>
      <c r="V42" s="8">
        <f t="shared" si="4"/>
        <v>0</v>
      </c>
      <c r="W42" s="8">
        <f t="shared" si="5"/>
        <v>0</v>
      </c>
      <c r="X42" s="2"/>
    </row>
    <row r="43" spans="1:24" ht="54.95" customHeight="1" thickTop="1" thickBot="1">
      <c r="A43" s="4" t="s">
        <v>72</v>
      </c>
      <c r="B43" s="4" t="s">
        <v>77</v>
      </c>
      <c r="C43" s="4" t="s">
        <v>74</v>
      </c>
      <c r="D43" s="4" t="s">
        <v>36</v>
      </c>
      <c r="E43" s="4"/>
      <c r="F43" s="4" t="s">
        <v>23</v>
      </c>
      <c r="G43" s="4" t="s">
        <v>24</v>
      </c>
      <c r="H43" s="4" t="s">
        <v>25</v>
      </c>
      <c r="I43" s="5" t="s">
        <v>80</v>
      </c>
      <c r="J43" s="9">
        <v>550000000</v>
      </c>
      <c r="K43" s="9">
        <v>0</v>
      </c>
      <c r="L43" s="9">
        <v>0</v>
      </c>
      <c r="M43" s="9">
        <v>550000000</v>
      </c>
      <c r="N43" s="9">
        <v>0</v>
      </c>
      <c r="O43" s="9">
        <v>392648159.13</v>
      </c>
      <c r="P43" s="9">
        <v>157351840.87</v>
      </c>
      <c r="Q43" s="9">
        <v>392648159.13</v>
      </c>
      <c r="R43" s="9">
        <v>88687486.129999995</v>
      </c>
      <c r="S43" s="9">
        <v>86116549</v>
      </c>
      <c r="T43" s="18">
        <f t="shared" si="2"/>
        <v>157351840.87</v>
      </c>
      <c r="U43" s="8">
        <f t="shared" si="3"/>
        <v>0.71390574387272732</v>
      </c>
      <c r="V43" s="8">
        <f t="shared" si="4"/>
        <v>0.16124997478181818</v>
      </c>
      <c r="W43" s="8">
        <f t="shared" si="5"/>
        <v>0.15657554363636364</v>
      </c>
      <c r="X43" s="2"/>
    </row>
    <row r="44" spans="1:24" ht="81" customHeight="1" thickTop="1" thickBot="1">
      <c r="A44" s="4" t="s">
        <v>72</v>
      </c>
      <c r="B44" s="4" t="s">
        <v>77</v>
      </c>
      <c r="C44" s="4" t="s">
        <v>74</v>
      </c>
      <c r="D44" s="4" t="s">
        <v>27</v>
      </c>
      <c r="E44" s="4"/>
      <c r="F44" s="4" t="s">
        <v>23</v>
      </c>
      <c r="G44" s="4" t="s">
        <v>24</v>
      </c>
      <c r="H44" s="4" t="s">
        <v>25</v>
      </c>
      <c r="I44" s="5" t="s">
        <v>81</v>
      </c>
      <c r="J44" s="9">
        <v>2154000000</v>
      </c>
      <c r="K44" s="9">
        <v>0</v>
      </c>
      <c r="L44" s="9">
        <v>0</v>
      </c>
      <c r="M44" s="9">
        <v>2154000000</v>
      </c>
      <c r="N44" s="9">
        <v>0</v>
      </c>
      <c r="O44" s="9">
        <v>2076805685</v>
      </c>
      <c r="P44" s="9">
        <v>77194315</v>
      </c>
      <c r="Q44" s="9">
        <v>1827673888</v>
      </c>
      <c r="R44" s="9">
        <v>67978820</v>
      </c>
      <c r="S44" s="9">
        <v>67174766.5</v>
      </c>
      <c r="T44" s="18">
        <f t="shared" si="2"/>
        <v>326326112</v>
      </c>
      <c r="U44" s="8">
        <f t="shared" si="3"/>
        <v>0.84850226926648098</v>
      </c>
      <c r="V44" s="8">
        <f t="shared" si="4"/>
        <v>3.1559340761374184E-2</v>
      </c>
      <c r="W44" s="8">
        <f t="shared" si="5"/>
        <v>3.1186056870937791E-2</v>
      </c>
      <c r="X44" s="2"/>
    </row>
    <row r="45" spans="1:24" ht="54.95" customHeight="1" thickTop="1" thickBot="1">
      <c r="A45" s="4" t="s">
        <v>72</v>
      </c>
      <c r="B45" s="4" t="s">
        <v>77</v>
      </c>
      <c r="C45" s="4" t="s">
        <v>74</v>
      </c>
      <c r="D45" s="4" t="s">
        <v>29</v>
      </c>
      <c r="E45" s="4"/>
      <c r="F45" s="4" t="s">
        <v>23</v>
      </c>
      <c r="G45" s="4" t="s">
        <v>24</v>
      </c>
      <c r="H45" s="4" t="s">
        <v>25</v>
      </c>
      <c r="I45" s="5" t="s">
        <v>82</v>
      </c>
      <c r="J45" s="9">
        <v>500000000</v>
      </c>
      <c r="K45" s="9">
        <v>0</v>
      </c>
      <c r="L45" s="9">
        <v>0</v>
      </c>
      <c r="M45" s="9">
        <v>500000000</v>
      </c>
      <c r="N45" s="9">
        <v>0</v>
      </c>
      <c r="O45" s="9">
        <v>61665965</v>
      </c>
      <c r="P45" s="9">
        <v>438334035</v>
      </c>
      <c r="Q45" s="9">
        <v>61665965</v>
      </c>
      <c r="R45" s="9">
        <v>32278234</v>
      </c>
      <c r="S45" s="9">
        <v>28191215.5</v>
      </c>
      <c r="T45" s="18">
        <f t="shared" si="2"/>
        <v>438334035</v>
      </c>
      <c r="U45" s="8">
        <f t="shared" si="3"/>
        <v>0.12333193000000001</v>
      </c>
      <c r="V45" s="8">
        <f t="shared" si="4"/>
        <v>6.4556468000000006E-2</v>
      </c>
      <c r="W45" s="8">
        <f t="shared" si="5"/>
        <v>5.6382430999999997E-2</v>
      </c>
      <c r="X45" s="2"/>
    </row>
    <row r="46" spans="1:24" ht="54.95" customHeight="1" thickTop="1" thickBot="1">
      <c r="A46" s="4" t="s">
        <v>72</v>
      </c>
      <c r="B46" s="4" t="s">
        <v>77</v>
      </c>
      <c r="C46" s="4" t="s">
        <v>74</v>
      </c>
      <c r="D46" s="4" t="s">
        <v>61</v>
      </c>
      <c r="E46" s="4"/>
      <c r="F46" s="4" t="s">
        <v>23</v>
      </c>
      <c r="G46" s="4" t="s">
        <v>24</v>
      </c>
      <c r="H46" s="4" t="s">
        <v>25</v>
      </c>
      <c r="I46" s="5" t="s">
        <v>83</v>
      </c>
      <c r="J46" s="9">
        <v>1500000000</v>
      </c>
      <c r="K46" s="9">
        <v>0</v>
      </c>
      <c r="L46" s="9">
        <v>0</v>
      </c>
      <c r="M46" s="9">
        <v>1500000000</v>
      </c>
      <c r="N46" s="9">
        <v>0</v>
      </c>
      <c r="O46" s="9">
        <v>1058897646.55</v>
      </c>
      <c r="P46" s="9">
        <v>441102353.44999999</v>
      </c>
      <c r="Q46" s="9">
        <v>406485841.55000001</v>
      </c>
      <c r="R46" s="9">
        <v>57247189.049999997</v>
      </c>
      <c r="S46" s="9">
        <v>57247189.049999997</v>
      </c>
      <c r="T46" s="18">
        <f t="shared" si="2"/>
        <v>1093514158.45</v>
      </c>
      <c r="U46" s="8">
        <f t="shared" si="3"/>
        <v>0.27099056103333335</v>
      </c>
      <c r="V46" s="8">
        <f t="shared" si="4"/>
        <v>3.8164792699999998E-2</v>
      </c>
      <c r="W46" s="8">
        <f t="shared" si="5"/>
        <v>3.8164792699999998E-2</v>
      </c>
      <c r="X46" s="2"/>
    </row>
    <row r="47" spans="1:24" ht="54.95" customHeight="1" thickTop="1" thickBot="1">
      <c r="A47" s="4" t="s">
        <v>72</v>
      </c>
      <c r="B47" s="4" t="s">
        <v>77</v>
      </c>
      <c r="C47" s="4" t="s">
        <v>74</v>
      </c>
      <c r="D47" s="4" t="s">
        <v>61</v>
      </c>
      <c r="E47" s="4"/>
      <c r="F47" s="4" t="s">
        <v>23</v>
      </c>
      <c r="G47" s="4" t="s">
        <v>76</v>
      </c>
      <c r="H47" s="4" t="s">
        <v>25</v>
      </c>
      <c r="I47" s="5" t="s">
        <v>83</v>
      </c>
      <c r="J47" s="9">
        <v>1500000000</v>
      </c>
      <c r="K47" s="9">
        <v>0</v>
      </c>
      <c r="L47" s="9">
        <v>0</v>
      </c>
      <c r="M47" s="9">
        <v>1500000000</v>
      </c>
      <c r="N47" s="9">
        <v>0</v>
      </c>
      <c r="O47" s="9">
        <v>1500000000</v>
      </c>
      <c r="P47" s="9">
        <v>0</v>
      </c>
      <c r="Q47" s="9">
        <v>0</v>
      </c>
      <c r="R47" s="9">
        <v>0</v>
      </c>
      <c r="S47" s="9">
        <v>0</v>
      </c>
      <c r="T47" s="18">
        <f t="shared" si="2"/>
        <v>1500000000</v>
      </c>
      <c r="U47" s="8">
        <f t="shared" si="3"/>
        <v>0</v>
      </c>
      <c r="V47" s="8">
        <f t="shared" si="4"/>
        <v>0</v>
      </c>
      <c r="W47" s="8">
        <f t="shared" si="5"/>
        <v>0</v>
      </c>
      <c r="X47" s="2"/>
    </row>
    <row r="48" spans="1:24" ht="54.95" customHeight="1" thickTop="1" thickBot="1">
      <c r="A48" s="4" t="s">
        <v>72</v>
      </c>
      <c r="B48" s="4" t="s">
        <v>77</v>
      </c>
      <c r="C48" s="4" t="s">
        <v>74</v>
      </c>
      <c r="D48" s="4" t="s">
        <v>84</v>
      </c>
      <c r="E48" s="4"/>
      <c r="F48" s="4" t="s">
        <v>23</v>
      </c>
      <c r="G48" s="4" t="s">
        <v>24</v>
      </c>
      <c r="H48" s="4" t="s">
        <v>25</v>
      </c>
      <c r="I48" s="5" t="s">
        <v>85</v>
      </c>
      <c r="J48" s="9">
        <v>880000000</v>
      </c>
      <c r="K48" s="9">
        <v>0</v>
      </c>
      <c r="L48" s="9">
        <v>0</v>
      </c>
      <c r="M48" s="9">
        <v>880000000</v>
      </c>
      <c r="N48" s="9">
        <v>0</v>
      </c>
      <c r="O48" s="9">
        <v>800091866.32000005</v>
      </c>
      <c r="P48" s="9">
        <v>79908133.680000007</v>
      </c>
      <c r="Q48" s="9">
        <v>200091866.75</v>
      </c>
      <c r="R48" s="9">
        <v>55349131.75</v>
      </c>
      <c r="S48" s="9">
        <v>55349131.75</v>
      </c>
      <c r="T48" s="18">
        <f t="shared" si="2"/>
        <v>679908133.25</v>
      </c>
      <c r="U48" s="8">
        <f t="shared" si="3"/>
        <v>0.22737712130681817</v>
      </c>
      <c r="V48" s="8">
        <f t="shared" si="4"/>
        <v>6.2896740625000003E-2</v>
      </c>
      <c r="W48" s="8">
        <f t="shared" si="5"/>
        <v>6.2896740625000003E-2</v>
      </c>
      <c r="X48" s="2"/>
    </row>
    <row r="49" spans="1:24" ht="54.95" customHeight="1" thickTop="1" thickBot="1">
      <c r="A49" s="4" t="s">
        <v>72</v>
      </c>
      <c r="B49" s="4" t="s">
        <v>77</v>
      </c>
      <c r="C49" s="4" t="s">
        <v>74</v>
      </c>
      <c r="D49" s="4" t="s">
        <v>53</v>
      </c>
      <c r="E49" s="4"/>
      <c r="F49" s="4" t="s">
        <v>23</v>
      </c>
      <c r="G49" s="4" t="s">
        <v>24</v>
      </c>
      <c r="H49" s="4" t="s">
        <v>25</v>
      </c>
      <c r="I49" s="5" t="s">
        <v>86</v>
      </c>
      <c r="J49" s="9">
        <v>2000000000</v>
      </c>
      <c r="K49" s="9">
        <v>0</v>
      </c>
      <c r="L49" s="9">
        <v>0</v>
      </c>
      <c r="M49" s="9">
        <v>2000000000</v>
      </c>
      <c r="N49" s="9">
        <v>0</v>
      </c>
      <c r="O49" s="9">
        <v>1171437509.95</v>
      </c>
      <c r="P49" s="9">
        <v>828562490.04999995</v>
      </c>
      <c r="Q49" s="9">
        <v>886901590.95000005</v>
      </c>
      <c r="R49" s="9">
        <v>96982289.950000003</v>
      </c>
      <c r="S49" s="9">
        <v>88461894.5</v>
      </c>
      <c r="T49" s="18">
        <f t="shared" si="2"/>
        <v>1113098409.05</v>
      </c>
      <c r="U49" s="8">
        <f t="shared" si="3"/>
        <v>0.44345079547500005</v>
      </c>
      <c r="V49" s="8">
        <f t="shared" si="4"/>
        <v>4.8491144975000004E-2</v>
      </c>
      <c r="W49" s="8">
        <f t="shared" si="5"/>
        <v>4.4230947249999999E-2</v>
      </c>
      <c r="X49" s="2"/>
    </row>
    <row r="50" spans="1:24" ht="54.95" customHeight="1" thickTop="1" thickBot="1">
      <c r="A50" s="4" t="s">
        <v>72</v>
      </c>
      <c r="B50" s="4" t="s">
        <v>77</v>
      </c>
      <c r="C50" s="4" t="s">
        <v>74</v>
      </c>
      <c r="D50" s="4" t="s">
        <v>31</v>
      </c>
      <c r="E50" s="4"/>
      <c r="F50" s="4" t="s">
        <v>23</v>
      </c>
      <c r="G50" s="4" t="s">
        <v>24</v>
      </c>
      <c r="H50" s="4" t="s">
        <v>25</v>
      </c>
      <c r="I50" s="5" t="s">
        <v>87</v>
      </c>
      <c r="J50" s="9">
        <v>3667681196</v>
      </c>
      <c r="K50" s="9">
        <v>0</v>
      </c>
      <c r="L50" s="9">
        <v>0</v>
      </c>
      <c r="M50" s="9">
        <v>3667681196</v>
      </c>
      <c r="N50" s="9">
        <v>0</v>
      </c>
      <c r="O50" s="9">
        <v>3662606927.6500001</v>
      </c>
      <c r="P50" s="9">
        <v>5074268.3499999996</v>
      </c>
      <c r="Q50" s="9">
        <v>2245052818.6500001</v>
      </c>
      <c r="R50" s="9">
        <v>469537449.64999998</v>
      </c>
      <c r="S50" s="9">
        <v>469537449.64999998</v>
      </c>
      <c r="T50" s="18">
        <f t="shared" si="2"/>
        <v>1422628377.3499999</v>
      </c>
      <c r="U50" s="8">
        <f t="shared" si="3"/>
        <v>0.61211776560581965</v>
      </c>
      <c r="V50" s="8">
        <f t="shared" si="4"/>
        <v>0.12802024618772237</v>
      </c>
      <c r="W50" s="8">
        <f t="shared" si="5"/>
        <v>0.12802024618772237</v>
      </c>
      <c r="X50" s="2"/>
    </row>
    <row r="51" spans="1:24" ht="54.95" customHeight="1" thickTop="1" thickBot="1">
      <c r="A51" s="4" t="s">
        <v>72</v>
      </c>
      <c r="B51" s="4" t="s">
        <v>77</v>
      </c>
      <c r="C51" s="4" t="s">
        <v>74</v>
      </c>
      <c r="D51" s="4" t="s">
        <v>31</v>
      </c>
      <c r="E51" s="4"/>
      <c r="F51" s="4" t="s">
        <v>23</v>
      </c>
      <c r="G51" s="4" t="s">
        <v>76</v>
      </c>
      <c r="H51" s="4" t="s">
        <v>25</v>
      </c>
      <c r="I51" s="5" t="s">
        <v>87</v>
      </c>
      <c r="J51" s="9">
        <v>10197914073</v>
      </c>
      <c r="K51" s="9">
        <v>0</v>
      </c>
      <c r="L51" s="9">
        <v>0</v>
      </c>
      <c r="M51" s="9">
        <v>10197914073</v>
      </c>
      <c r="N51" s="9">
        <v>0</v>
      </c>
      <c r="O51" s="9">
        <v>8242075184</v>
      </c>
      <c r="P51" s="9">
        <v>1955838889</v>
      </c>
      <c r="Q51" s="9">
        <v>0</v>
      </c>
      <c r="R51" s="9">
        <v>0</v>
      </c>
      <c r="S51" s="9">
        <v>0</v>
      </c>
      <c r="T51" s="18">
        <f t="shared" si="2"/>
        <v>10197914073</v>
      </c>
      <c r="U51" s="8">
        <f t="shared" si="3"/>
        <v>0</v>
      </c>
      <c r="V51" s="8">
        <f t="shared" si="4"/>
        <v>0</v>
      </c>
      <c r="W51" s="8">
        <f t="shared" si="5"/>
        <v>0</v>
      </c>
      <c r="X51" s="2"/>
    </row>
    <row r="52" spans="1:24" ht="66.75" customHeight="1" thickTop="1" thickBot="1">
      <c r="A52" s="4" t="s">
        <v>72</v>
      </c>
      <c r="B52" s="4" t="s">
        <v>77</v>
      </c>
      <c r="C52" s="4" t="s">
        <v>74</v>
      </c>
      <c r="D52" s="4" t="s">
        <v>24</v>
      </c>
      <c r="E52" s="4"/>
      <c r="F52" s="4" t="s">
        <v>23</v>
      </c>
      <c r="G52" s="4" t="s">
        <v>24</v>
      </c>
      <c r="H52" s="4" t="s">
        <v>25</v>
      </c>
      <c r="I52" s="5" t="s">
        <v>88</v>
      </c>
      <c r="J52" s="9">
        <v>3734883562</v>
      </c>
      <c r="K52" s="9">
        <v>0</v>
      </c>
      <c r="L52" s="9">
        <v>0</v>
      </c>
      <c r="M52" s="9">
        <v>3734883562</v>
      </c>
      <c r="N52" s="9">
        <v>0</v>
      </c>
      <c r="O52" s="9">
        <v>3734883562</v>
      </c>
      <c r="P52" s="9">
        <v>0</v>
      </c>
      <c r="Q52" s="9">
        <v>3734883562</v>
      </c>
      <c r="R52" s="9">
        <v>50000000</v>
      </c>
      <c r="S52" s="9">
        <v>50000000</v>
      </c>
      <c r="T52" s="18">
        <f t="shared" si="2"/>
        <v>0</v>
      </c>
      <c r="U52" s="8">
        <f t="shared" si="3"/>
        <v>1</v>
      </c>
      <c r="V52" s="8">
        <f t="shared" si="4"/>
        <v>1.3387298203541693E-2</v>
      </c>
      <c r="W52" s="8">
        <f t="shared" si="5"/>
        <v>1.3387298203541693E-2</v>
      </c>
      <c r="X52" s="2"/>
    </row>
    <row r="53" spans="1:24" ht="69.75" customHeight="1" thickTop="1" thickBot="1">
      <c r="A53" s="4" t="s">
        <v>72</v>
      </c>
      <c r="B53" s="4" t="s">
        <v>77</v>
      </c>
      <c r="C53" s="4" t="s">
        <v>74</v>
      </c>
      <c r="D53" s="4" t="s">
        <v>24</v>
      </c>
      <c r="E53" s="4"/>
      <c r="F53" s="4" t="s">
        <v>23</v>
      </c>
      <c r="G53" s="4" t="s">
        <v>76</v>
      </c>
      <c r="H53" s="4" t="s">
        <v>25</v>
      </c>
      <c r="I53" s="5" t="s">
        <v>88</v>
      </c>
      <c r="J53" s="9">
        <v>10265116438</v>
      </c>
      <c r="K53" s="9">
        <v>0</v>
      </c>
      <c r="L53" s="9">
        <v>0</v>
      </c>
      <c r="M53" s="9">
        <v>10265116438</v>
      </c>
      <c r="N53" s="9">
        <v>0</v>
      </c>
      <c r="O53" s="9">
        <v>10265116438</v>
      </c>
      <c r="P53" s="9">
        <v>0</v>
      </c>
      <c r="Q53" s="9">
        <v>10265116438</v>
      </c>
      <c r="R53" s="9">
        <v>0</v>
      </c>
      <c r="S53" s="9">
        <v>0</v>
      </c>
      <c r="T53" s="18">
        <f t="shared" si="2"/>
        <v>0</v>
      </c>
      <c r="U53" s="8">
        <f t="shared" si="3"/>
        <v>1</v>
      </c>
      <c r="V53" s="8">
        <f t="shared" si="4"/>
        <v>0</v>
      </c>
      <c r="W53" s="8">
        <f t="shared" si="5"/>
        <v>0</v>
      </c>
      <c r="X53" s="2"/>
    </row>
    <row r="54" spans="1:24" ht="54.95" customHeight="1" thickTop="1" thickBot="1">
      <c r="A54" s="4" t="s">
        <v>72</v>
      </c>
      <c r="B54" s="4" t="s">
        <v>77</v>
      </c>
      <c r="C54" s="4" t="s">
        <v>74</v>
      </c>
      <c r="D54" s="4" t="s">
        <v>39</v>
      </c>
      <c r="E54" s="4"/>
      <c r="F54" s="4" t="s">
        <v>23</v>
      </c>
      <c r="G54" s="4" t="s">
        <v>24</v>
      </c>
      <c r="H54" s="4" t="s">
        <v>25</v>
      </c>
      <c r="I54" s="5" t="s">
        <v>89</v>
      </c>
      <c r="J54" s="9">
        <v>3354883562</v>
      </c>
      <c r="K54" s="9">
        <v>0</v>
      </c>
      <c r="L54" s="9">
        <v>0</v>
      </c>
      <c r="M54" s="9">
        <v>3354883562</v>
      </c>
      <c r="N54" s="9">
        <v>0</v>
      </c>
      <c r="O54" s="9">
        <v>3212229749</v>
      </c>
      <c r="P54" s="9">
        <v>142653813</v>
      </c>
      <c r="Q54" s="9">
        <v>1211087613</v>
      </c>
      <c r="R54" s="9">
        <v>120407377</v>
      </c>
      <c r="S54" s="9">
        <v>115319002.5</v>
      </c>
      <c r="T54" s="18">
        <f t="shared" si="2"/>
        <v>2143795949</v>
      </c>
      <c r="U54" s="8">
        <f t="shared" si="3"/>
        <v>0.3609924429919753</v>
      </c>
      <c r="V54" s="8">
        <f t="shared" si="4"/>
        <v>3.5890180620223859E-2</v>
      </c>
      <c r="W54" s="8">
        <f t="shared" si="5"/>
        <v>3.4373473883323999E-2</v>
      </c>
      <c r="X54" s="2"/>
    </row>
    <row r="55" spans="1:24" ht="54.95" customHeight="1" thickTop="1" thickBot="1">
      <c r="A55" s="4" t="s">
        <v>72</v>
      </c>
      <c r="B55" s="4" t="s">
        <v>77</v>
      </c>
      <c r="C55" s="4" t="s">
        <v>74</v>
      </c>
      <c r="D55" s="4" t="s">
        <v>39</v>
      </c>
      <c r="E55" s="4"/>
      <c r="F55" s="4" t="s">
        <v>23</v>
      </c>
      <c r="G55" s="4" t="s">
        <v>76</v>
      </c>
      <c r="H55" s="4" t="s">
        <v>25</v>
      </c>
      <c r="I55" s="5" t="s">
        <v>89</v>
      </c>
      <c r="J55" s="9">
        <v>9885116438</v>
      </c>
      <c r="K55" s="9">
        <v>0</v>
      </c>
      <c r="L55" s="9">
        <v>0</v>
      </c>
      <c r="M55" s="9">
        <v>9885116438</v>
      </c>
      <c r="N55" s="9">
        <v>0</v>
      </c>
      <c r="O55" s="9">
        <v>9866542784</v>
      </c>
      <c r="P55" s="9">
        <v>18573654</v>
      </c>
      <c r="Q55" s="9">
        <v>9865185645</v>
      </c>
      <c r="R55" s="9">
        <v>0</v>
      </c>
      <c r="S55" s="9">
        <v>0</v>
      </c>
      <c r="T55" s="18">
        <f t="shared" si="2"/>
        <v>19930793</v>
      </c>
      <c r="U55" s="8">
        <f t="shared" si="3"/>
        <v>0.99798375738667244</v>
      </c>
      <c r="V55" s="8">
        <f t="shared" si="4"/>
        <v>0</v>
      </c>
      <c r="W55" s="8">
        <f t="shared" si="5"/>
        <v>0</v>
      </c>
      <c r="X55" s="2"/>
    </row>
    <row r="56" spans="1:24" ht="54.95" customHeight="1" thickTop="1" thickBot="1">
      <c r="A56" s="4" t="s">
        <v>72</v>
      </c>
      <c r="B56" s="4" t="s">
        <v>77</v>
      </c>
      <c r="C56" s="4" t="s">
        <v>74</v>
      </c>
      <c r="D56" s="4" t="s">
        <v>90</v>
      </c>
      <c r="E56" s="4"/>
      <c r="F56" s="4" t="s">
        <v>23</v>
      </c>
      <c r="G56" s="4" t="s">
        <v>24</v>
      </c>
      <c r="H56" s="4" t="s">
        <v>25</v>
      </c>
      <c r="I56" s="5" t="s">
        <v>91</v>
      </c>
      <c r="J56" s="9">
        <v>3000000000</v>
      </c>
      <c r="K56" s="9">
        <v>0</v>
      </c>
      <c r="L56" s="9">
        <v>0</v>
      </c>
      <c r="M56" s="9">
        <v>3000000000</v>
      </c>
      <c r="N56" s="9">
        <v>0</v>
      </c>
      <c r="O56" s="9">
        <v>2935885654.5</v>
      </c>
      <c r="P56" s="9">
        <v>64114345.5</v>
      </c>
      <c r="Q56" s="9">
        <v>1509885546.5</v>
      </c>
      <c r="R56" s="9">
        <v>311210897.5</v>
      </c>
      <c r="S56" s="9">
        <v>311210897.5</v>
      </c>
      <c r="T56" s="18">
        <f t="shared" si="2"/>
        <v>1490114453.5</v>
      </c>
      <c r="U56" s="8">
        <f t="shared" si="3"/>
        <v>0.50329518216666669</v>
      </c>
      <c r="V56" s="8">
        <f t="shared" si="4"/>
        <v>0.10373696583333333</v>
      </c>
      <c r="W56" s="8">
        <f t="shared" si="5"/>
        <v>0.10373696583333333</v>
      </c>
      <c r="X56" s="2"/>
    </row>
    <row r="57" spans="1:24" ht="54.95" customHeight="1" thickTop="1" thickBot="1">
      <c r="A57" s="4" t="s">
        <v>72</v>
      </c>
      <c r="B57" s="4" t="s">
        <v>77</v>
      </c>
      <c r="C57" s="4" t="s">
        <v>74</v>
      </c>
      <c r="D57" s="4" t="s">
        <v>76</v>
      </c>
      <c r="E57" s="4" t="s">
        <v>0</v>
      </c>
      <c r="F57" s="4" t="s">
        <v>23</v>
      </c>
      <c r="G57" s="4" t="s">
        <v>92</v>
      </c>
      <c r="H57" s="4" t="s">
        <v>25</v>
      </c>
      <c r="I57" s="5" t="s">
        <v>93</v>
      </c>
      <c r="J57" s="9">
        <v>0</v>
      </c>
      <c r="K57" s="9">
        <v>21350000001</v>
      </c>
      <c r="L57" s="9">
        <v>0</v>
      </c>
      <c r="M57" s="9">
        <v>21350000001</v>
      </c>
      <c r="N57" s="9">
        <v>0</v>
      </c>
      <c r="O57" s="9">
        <v>0</v>
      </c>
      <c r="P57" s="9">
        <v>21350000001</v>
      </c>
      <c r="Q57" s="9">
        <v>0</v>
      </c>
      <c r="R57" s="9">
        <v>0</v>
      </c>
      <c r="S57" s="9">
        <v>0</v>
      </c>
      <c r="T57" s="18">
        <f t="shared" si="2"/>
        <v>21350000001</v>
      </c>
      <c r="U57" s="8">
        <f t="shared" si="3"/>
        <v>0</v>
      </c>
      <c r="V57" s="8">
        <f t="shared" si="4"/>
        <v>0</v>
      </c>
      <c r="W57" s="8">
        <f t="shared" si="5"/>
        <v>0</v>
      </c>
      <c r="X57" s="2"/>
    </row>
    <row r="58" spans="1:24" ht="54.95" customHeight="1" thickTop="1" thickBot="1">
      <c r="A58" s="4" t="s">
        <v>72</v>
      </c>
      <c r="B58" s="4" t="s">
        <v>77</v>
      </c>
      <c r="C58" s="4" t="s">
        <v>74</v>
      </c>
      <c r="D58" s="4" t="s">
        <v>76</v>
      </c>
      <c r="E58" s="4" t="s">
        <v>0</v>
      </c>
      <c r="F58" s="4" t="s">
        <v>94</v>
      </c>
      <c r="G58" s="4" t="s">
        <v>59</v>
      </c>
      <c r="H58" s="4" t="s">
        <v>25</v>
      </c>
      <c r="I58" s="5" t="s">
        <v>93</v>
      </c>
      <c r="J58" s="9">
        <v>0</v>
      </c>
      <c r="K58" s="9">
        <v>21350000001</v>
      </c>
      <c r="L58" s="9">
        <v>21350000001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18">
        <f t="shared" si="2"/>
        <v>0</v>
      </c>
      <c r="U58" s="8">
        <v>0</v>
      </c>
      <c r="V58" s="8">
        <v>0</v>
      </c>
      <c r="W58" s="8">
        <v>0</v>
      </c>
      <c r="X58" s="2"/>
    </row>
    <row r="59" spans="1:24" ht="54.95" customHeight="1" thickTop="1" thickBot="1">
      <c r="A59" s="4" t="s">
        <v>72</v>
      </c>
      <c r="B59" s="4" t="s">
        <v>95</v>
      </c>
      <c r="C59" s="4" t="s">
        <v>74</v>
      </c>
      <c r="D59" s="4" t="s">
        <v>21</v>
      </c>
      <c r="E59" s="4"/>
      <c r="F59" s="4" t="s">
        <v>23</v>
      </c>
      <c r="G59" s="4" t="s">
        <v>24</v>
      </c>
      <c r="H59" s="4" t="s">
        <v>25</v>
      </c>
      <c r="I59" s="5" t="s">
        <v>96</v>
      </c>
      <c r="J59" s="9">
        <v>380000000</v>
      </c>
      <c r="K59" s="9">
        <v>0</v>
      </c>
      <c r="L59" s="9">
        <v>0</v>
      </c>
      <c r="M59" s="9">
        <v>380000000</v>
      </c>
      <c r="N59" s="9">
        <v>0</v>
      </c>
      <c r="O59" s="9">
        <v>183573919</v>
      </c>
      <c r="P59" s="9">
        <v>196426081</v>
      </c>
      <c r="Q59" s="9">
        <v>179581739</v>
      </c>
      <c r="R59" s="9">
        <v>29654619</v>
      </c>
      <c r="S59" s="9">
        <v>29654619</v>
      </c>
      <c r="T59" s="18">
        <f t="shared" si="2"/>
        <v>200418261</v>
      </c>
      <c r="U59" s="8">
        <f t="shared" si="3"/>
        <v>0.47258352368421053</v>
      </c>
      <c r="V59" s="8">
        <f t="shared" si="4"/>
        <v>7.8038471052631578E-2</v>
      </c>
      <c r="W59" s="8">
        <f t="shared" si="5"/>
        <v>7.8038471052631578E-2</v>
      </c>
      <c r="X59" s="2"/>
    </row>
    <row r="60" spans="1:24" ht="66" customHeight="1" thickTop="1" thickBot="1">
      <c r="A60" s="4" t="s">
        <v>72</v>
      </c>
      <c r="B60" s="4" t="s">
        <v>95</v>
      </c>
      <c r="C60" s="4" t="s">
        <v>74</v>
      </c>
      <c r="D60" s="4" t="s">
        <v>33</v>
      </c>
      <c r="E60" s="4"/>
      <c r="F60" s="4" t="s">
        <v>23</v>
      </c>
      <c r="G60" s="4" t="s">
        <v>24</v>
      </c>
      <c r="H60" s="4" t="s">
        <v>25</v>
      </c>
      <c r="I60" s="5" t="s">
        <v>97</v>
      </c>
      <c r="J60" s="9">
        <v>250000000</v>
      </c>
      <c r="K60" s="9">
        <v>0</v>
      </c>
      <c r="L60" s="9">
        <v>0</v>
      </c>
      <c r="M60" s="9">
        <v>250000000</v>
      </c>
      <c r="N60" s="9">
        <v>0</v>
      </c>
      <c r="O60" s="9">
        <v>146711635</v>
      </c>
      <c r="P60" s="9">
        <v>103288365</v>
      </c>
      <c r="Q60" s="9">
        <v>99711635</v>
      </c>
      <c r="R60" s="9">
        <v>49476467</v>
      </c>
      <c r="S60" s="9">
        <v>49476467</v>
      </c>
      <c r="T60" s="18">
        <f t="shared" si="2"/>
        <v>150288365</v>
      </c>
      <c r="U60" s="8">
        <f t="shared" si="3"/>
        <v>0.39884654000000003</v>
      </c>
      <c r="V60" s="8">
        <f t="shared" si="4"/>
        <v>0.19790586800000001</v>
      </c>
      <c r="W60" s="8">
        <f t="shared" si="5"/>
        <v>0.19790586800000001</v>
      </c>
      <c r="X60" s="2"/>
    </row>
    <row r="61" spans="1:24" ht="84.75" customHeight="1" thickTop="1">
      <c r="A61" s="32" t="s">
        <v>72</v>
      </c>
      <c r="B61" s="32" t="s">
        <v>98</v>
      </c>
      <c r="C61" s="32" t="s">
        <v>74</v>
      </c>
      <c r="D61" s="32" t="s">
        <v>21</v>
      </c>
      <c r="E61" s="32"/>
      <c r="F61" s="32" t="s">
        <v>23</v>
      </c>
      <c r="G61" s="32" t="s">
        <v>24</v>
      </c>
      <c r="H61" s="32" t="s">
        <v>25</v>
      </c>
      <c r="I61" s="33" t="s">
        <v>99</v>
      </c>
      <c r="J61" s="34">
        <v>3871000000</v>
      </c>
      <c r="K61" s="34">
        <v>0</v>
      </c>
      <c r="L61" s="34">
        <v>0</v>
      </c>
      <c r="M61" s="34">
        <v>3871000000</v>
      </c>
      <c r="N61" s="34">
        <v>0</v>
      </c>
      <c r="O61" s="34">
        <v>2882100056</v>
      </c>
      <c r="P61" s="34">
        <v>988899944</v>
      </c>
      <c r="Q61" s="34">
        <v>1219938392</v>
      </c>
      <c r="R61" s="34">
        <v>115242700</v>
      </c>
      <c r="S61" s="34">
        <v>115242700</v>
      </c>
      <c r="T61" s="35">
        <f t="shared" si="2"/>
        <v>2651061608</v>
      </c>
      <c r="U61" s="36">
        <f t="shared" si="3"/>
        <v>0.31514812503229139</v>
      </c>
      <c r="V61" s="36">
        <f t="shared" si="4"/>
        <v>2.9770782743477137E-2</v>
      </c>
      <c r="W61" s="36">
        <f t="shared" si="5"/>
        <v>2.9770782743477137E-2</v>
      </c>
      <c r="X61" s="2"/>
    </row>
    <row r="62" spans="1:24" ht="54.95" customHeight="1">
      <c r="A62" s="38"/>
      <c r="B62" s="38"/>
      <c r="C62" s="38"/>
      <c r="D62" s="38"/>
      <c r="E62" s="38"/>
      <c r="F62" s="38"/>
      <c r="G62" s="38"/>
      <c r="H62" s="38"/>
      <c r="I62" s="39" t="s">
        <v>102</v>
      </c>
      <c r="J62" s="40">
        <f>+J6+J37</f>
        <v>538407660000</v>
      </c>
      <c r="K62" s="40">
        <f t="shared" ref="K62:S62" si="11">+K6+K37</f>
        <v>44154780602</v>
      </c>
      <c r="L62" s="40">
        <f t="shared" si="11"/>
        <v>22077390301</v>
      </c>
      <c r="M62" s="40">
        <f t="shared" si="11"/>
        <v>560485050301</v>
      </c>
      <c r="N62" s="40">
        <f t="shared" si="11"/>
        <v>0</v>
      </c>
      <c r="O62" s="40">
        <f t="shared" si="11"/>
        <v>440722394467.56</v>
      </c>
      <c r="P62" s="40">
        <f t="shared" si="11"/>
        <v>119762655833.43999</v>
      </c>
      <c r="Q62" s="40">
        <f t="shared" si="11"/>
        <v>395136026459.27002</v>
      </c>
      <c r="R62" s="40">
        <f t="shared" si="11"/>
        <v>93778494655.610001</v>
      </c>
      <c r="S62" s="40">
        <f t="shared" si="11"/>
        <v>93643204961.339996</v>
      </c>
      <c r="T62" s="41">
        <f t="shared" si="2"/>
        <v>165349023841.72998</v>
      </c>
      <c r="U62" s="42">
        <f t="shared" si="3"/>
        <v>0.70498941273646498</v>
      </c>
      <c r="V62" s="42">
        <f t="shared" si="4"/>
        <v>0.16731667437917869</v>
      </c>
      <c r="W62" s="42">
        <f t="shared" si="5"/>
        <v>0.16707529471312452</v>
      </c>
      <c r="X62" s="2"/>
    </row>
    <row r="63" spans="1:24">
      <c r="A63" s="30" t="s">
        <v>115</v>
      </c>
      <c r="B63" s="31"/>
      <c r="C63" s="31"/>
      <c r="D63" s="31"/>
      <c r="E63" s="31"/>
      <c r="F63" s="30"/>
      <c r="G63" s="30"/>
      <c r="H63" s="30"/>
      <c r="I63" s="30"/>
      <c r="J63" s="30"/>
      <c r="K63" s="30"/>
      <c r="L63" s="30"/>
      <c r="M63" s="31"/>
      <c r="N63" s="31"/>
      <c r="O63" s="31"/>
      <c r="P63" s="31"/>
      <c r="Q63" s="31"/>
      <c r="R63" s="19"/>
      <c r="S63" s="19"/>
      <c r="T63" s="19"/>
      <c r="U63" s="2"/>
      <c r="V63" s="2"/>
      <c r="W63" s="2"/>
      <c r="X63" s="2"/>
    </row>
    <row r="64" spans="1:24">
      <c r="A64" s="30" t="s">
        <v>116</v>
      </c>
      <c r="B64" s="31"/>
      <c r="C64" s="31"/>
      <c r="D64" s="31"/>
      <c r="E64" s="31"/>
      <c r="F64" s="30"/>
      <c r="G64" s="30"/>
      <c r="H64" s="30"/>
      <c r="I64" s="30"/>
      <c r="J64" s="30"/>
      <c r="K64" s="30"/>
      <c r="L64" s="30"/>
      <c r="M64" s="31"/>
      <c r="N64" s="31"/>
      <c r="O64" s="31"/>
      <c r="P64" s="31"/>
      <c r="Q64" s="31"/>
      <c r="R64" s="19"/>
      <c r="S64" s="19"/>
      <c r="T64" s="19"/>
      <c r="U64" s="2"/>
      <c r="V64" s="2"/>
      <c r="W64" s="2"/>
      <c r="X64" s="2"/>
    </row>
    <row r="65" spans="1:24">
      <c r="A65" s="30" t="s">
        <v>117</v>
      </c>
      <c r="B65" s="31"/>
      <c r="C65" s="31"/>
      <c r="D65" s="31"/>
      <c r="E65" s="31"/>
      <c r="F65" s="30"/>
      <c r="G65" s="30"/>
      <c r="H65" s="30"/>
      <c r="I65" s="30"/>
      <c r="J65" s="30"/>
      <c r="K65" s="30"/>
      <c r="L65" s="30"/>
      <c r="M65" s="31"/>
      <c r="N65" s="31"/>
      <c r="O65" s="31"/>
      <c r="P65" s="31"/>
      <c r="Q65" s="31"/>
      <c r="R65" s="19"/>
      <c r="S65" s="19"/>
      <c r="T65" s="19"/>
      <c r="U65" s="2"/>
      <c r="V65" s="2"/>
      <c r="W65" s="2"/>
      <c r="X65" s="2"/>
    </row>
    <row r="66" spans="1:24">
      <c r="A66" s="30" t="s">
        <v>120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43"/>
      <c r="P66" s="43"/>
      <c r="Q66" s="43"/>
      <c r="R66" s="43"/>
      <c r="S66" s="43"/>
      <c r="T66" s="43"/>
      <c r="U66" s="44"/>
      <c r="V66" s="44"/>
      <c r="W66" s="44"/>
      <c r="X66" s="44"/>
    </row>
    <row r="67" spans="1:24">
      <c r="A67" s="30" t="s">
        <v>119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43"/>
      <c r="P67" s="43"/>
      <c r="Q67" s="43"/>
      <c r="R67" s="43"/>
      <c r="S67" s="43"/>
      <c r="T67" s="43"/>
      <c r="U67" s="44"/>
      <c r="V67" s="44"/>
      <c r="W67" s="44"/>
      <c r="X67" s="44"/>
    </row>
    <row r="68" spans="1:24">
      <c r="O68" s="19"/>
      <c r="P68" s="19"/>
      <c r="Q68" s="19"/>
      <c r="R68" s="19"/>
      <c r="S68" s="19"/>
      <c r="T68" s="19"/>
      <c r="U68" s="2"/>
      <c r="V68" s="2"/>
      <c r="W68" s="2"/>
      <c r="X68" s="2"/>
    </row>
    <row r="69" spans="1:24">
      <c r="O69" s="19"/>
      <c r="P69" s="19"/>
      <c r="Q69" s="19"/>
      <c r="R69" s="19"/>
      <c r="S69" s="19"/>
      <c r="T69" s="19"/>
      <c r="U69" s="2"/>
      <c r="V69" s="2"/>
      <c r="W69" s="2"/>
      <c r="X69" s="2"/>
    </row>
    <row r="70" spans="1:24">
      <c r="O70" s="19"/>
      <c r="P70" s="19"/>
      <c r="Q70" s="19"/>
      <c r="R70" s="19"/>
      <c r="S70" s="19"/>
      <c r="T70" s="19"/>
      <c r="U70" s="2"/>
      <c r="V70" s="2"/>
      <c r="W70" s="2"/>
      <c r="X70" s="2"/>
    </row>
    <row r="71" spans="1:24">
      <c r="O71" s="19"/>
      <c r="P71" s="19"/>
      <c r="Q71" s="19"/>
      <c r="R71" s="19"/>
      <c r="S71" s="19"/>
      <c r="T71" s="19"/>
      <c r="U71" s="2"/>
      <c r="V71" s="2"/>
      <c r="W71" s="2"/>
      <c r="X71" s="2"/>
    </row>
    <row r="72" spans="1:24">
      <c r="O72" s="19"/>
      <c r="P72" s="19"/>
      <c r="Q72" s="19"/>
      <c r="R72" s="19"/>
      <c r="S72" s="19"/>
      <c r="T72" s="19"/>
      <c r="U72" s="2"/>
      <c r="V72" s="2"/>
      <c r="W72" s="2"/>
      <c r="X72" s="2"/>
    </row>
    <row r="73" spans="1:24">
      <c r="O73" s="19"/>
      <c r="P73" s="19"/>
      <c r="Q73" s="19"/>
      <c r="R73" s="19"/>
      <c r="S73" s="19"/>
      <c r="T73" s="19"/>
      <c r="U73" s="2"/>
      <c r="V73" s="2"/>
      <c r="W73" s="2"/>
      <c r="X73" s="2"/>
    </row>
    <row r="74" spans="1:24">
      <c r="O74" s="19"/>
      <c r="P74" s="19"/>
      <c r="Q74" s="19"/>
      <c r="R74" s="19"/>
      <c r="S74" s="19"/>
      <c r="T74" s="19"/>
      <c r="U74" s="2"/>
      <c r="V74" s="2"/>
      <c r="W74" s="2"/>
      <c r="X74" s="2"/>
    </row>
    <row r="75" spans="1:24">
      <c r="O75" s="19"/>
      <c r="P75" s="19"/>
      <c r="Q75" s="19"/>
      <c r="R75" s="19"/>
      <c r="S75" s="19"/>
      <c r="T75" s="19"/>
      <c r="U75" s="2"/>
      <c r="V75" s="2"/>
      <c r="W75" s="2"/>
      <c r="X75" s="2"/>
    </row>
    <row r="76" spans="1:24">
      <c r="O76" s="19"/>
      <c r="P76" s="19"/>
      <c r="Q76" s="19"/>
      <c r="R76" s="19"/>
      <c r="S76" s="19"/>
      <c r="T76" s="19"/>
      <c r="U76" s="2"/>
      <c r="V76" s="2"/>
      <c r="W76" s="2"/>
      <c r="X76" s="2"/>
    </row>
    <row r="77" spans="1:24">
      <c r="U77" s="2"/>
      <c r="V77" s="2"/>
      <c r="W77" s="2"/>
      <c r="X77" s="2"/>
    </row>
    <row r="78" spans="1:24">
      <c r="U78" s="2"/>
      <c r="V78" s="2"/>
      <c r="W78" s="2"/>
      <c r="X78" s="2"/>
    </row>
    <row r="79" spans="1:24">
      <c r="U79" s="2"/>
      <c r="V79" s="2"/>
      <c r="W79" s="2"/>
      <c r="X79" s="2"/>
    </row>
    <row r="80" spans="1:24">
      <c r="U80" s="2"/>
      <c r="V80" s="2"/>
      <c r="W80" s="2"/>
      <c r="X80" s="2"/>
    </row>
    <row r="81" spans="21:24">
      <c r="U81" s="2"/>
      <c r="V81" s="2"/>
      <c r="W81" s="2"/>
      <c r="X81" s="2"/>
    </row>
    <row r="82" spans="21:24">
      <c r="U82" s="2"/>
      <c r="V82" s="2"/>
      <c r="W82" s="2"/>
      <c r="X82" s="2"/>
    </row>
    <row r="83" spans="21:24">
      <c r="U83" s="2"/>
      <c r="V83" s="2"/>
      <c r="W83" s="2"/>
      <c r="X83" s="2"/>
    </row>
    <row r="84" spans="21:24">
      <c r="U84" s="2"/>
      <c r="V84" s="2"/>
      <c r="W84" s="2"/>
      <c r="X84" s="2"/>
    </row>
    <row r="85" spans="21:24">
      <c r="U85" s="2"/>
      <c r="V85" s="2"/>
      <c r="W85" s="2"/>
      <c r="X85" s="2"/>
    </row>
    <row r="86" spans="21:24">
      <c r="U86" s="2"/>
      <c r="V86" s="2"/>
      <c r="W86" s="2"/>
      <c r="X86" s="2"/>
    </row>
    <row r="87" spans="21:24">
      <c r="U87" s="2"/>
      <c r="V87" s="2"/>
      <c r="W87" s="2"/>
      <c r="X87" s="2"/>
    </row>
    <row r="88" spans="21:24">
      <c r="U88" s="2"/>
      <c r="V88" s="2"/>
      <c r="W88" s="2"/>
      <c r="X88" s="2"/>
    </row>
    <row r="89" spans="21:24">
      <c r="U89" s="2"/>
      <c r="V89" s="2"/>
      <c r="W89" s="2"/>
      <c r="X89" s="2"/>
    </row>
    <row r="90" spans="21:24">
      <c r="U90" s="2"/>
      <c r="V90" s="2"/>
      <c r="W90" s="2"/>
      <c r="X90" s="2"/>
    </row>
    <row r="91" spans="21:24">
      <c r="U91" s="2"/>
      <c r="V91" s="2"/>
      <c r="W91" s="2"/>
      <c r="X91" s="2"/>
    </row>
    <row r="92" spans="21:24">
      <c r="U92" s="2"/>
      <c r="V92" s="2"/>
      <c r="W92" s="2"/>
      <c r="X92" s="2"/>
    </row>
    <row r="93" spans="21:24">
      <c r="U93" s="2"/>
      <c r="V93" s="2"/>
      <c r="W93" s="2"/>
      <c r="X93" s="2"/>
    </row>
    <row r="94" spans="21:24">
      <c r="U94" s="2"/>
      <c r="V94" s="2"/>
      <c r="W94" s="2"/>
      <c r="X94" s="2"/>
    </row>
    <row r="95" spans="21:24">
      <c r="U95" s="2"/>
      <c r="V95" s="2"/>
      <c r="W95" s="2"/>
      <c r="X95" s="2"/>
    </row>
    <row r="96" spans="21:24">
      <c r="U96" s="2"/>
      <c r="V96" s="2"/>
      <c r="W96" s="2"/>
      <c r="X96" s="2"/>
    </row>
    <row r="97" spans="21:24">
      <c r="U97" s="2"/>
      <c r="V97" s="2"/>
      <c r="W97" s="2"/>
      <c r="X97" s="2"/>
    </row>
    <row r="98" spans="21:24">
      <c r="U98" s="2"/>
      <c r="V98" s="2"/>
      <c r="W98" s="2"/>
      <c r="X98" s="2"/>
    </row>
    <row r="99" spans="21:24">
      <c r="U99" s="2"/>
      <c r="V99" s="2"/>
      <c r="W99" s="2"/>
      <c r="X99" s="2"/>
    </row>
    <row r="100" spans="21:24">
      <c r="U100" s="2"/>
      <c r="V100" s="2"/>
      <c r="W100" s="2"/>
      <c r="X100" s="2"/>
    </row>
  </sheetData>
  <mergeCells count="2">
    <mergeCell ref="A1:W1"/>
    <mergeCell ref="A2:W2"/>
  </mergeCells>
  <pageMargins left="0.78740157480314965" right="0" top="0.78740157480314965" bottom="0.78740157480314965" header="0.78740157480314965" footer="0.78740157480314965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UE-GESTIÓN GENERAL</vt:lpstr>
      <vt:lpstr>'UE-GESTIÓN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2017-05-04T19:05:31Z</cp:lastPrinted>
  <dcterms:created xsi:type="dcterms:W3CDTF">2017-05-02T12:53:47Z</dcterms:created>
  <dcterms:modified xsi:type="dcterms:W3CDTF">2017-05-04T19:15:23Z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