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950" tabRatio="602" firstSheet="1" activeTab="1"/>
  </bookViews>
  <sheets>
    <sheet name="ACUMULADO DE INGRESOS " sheetId="1" r:id="rId1"/>
    <sheet name="INFORME CUARTO TRIMESTRE 2016" sheetId="2" r:id="rId2"/>
  </sheets>
  <definedNames>
    <definedName name="_xlnm.Print_Titles" localSheetId="0">'ACUMULADO DE INGRESOS '!$1:$7</definedName>
  </definedNames>
  <calcPr fullCalcOnLoad="1"/>
</workbook>
</file>

<file path=xl/sharedStrings.xml><?xml version="1.0" encoding="utf-8"?>
<sst xmlns="http://schemas.openxmlformats.org/spreadsheetml/2006/main" count="79" uniqueCount="71">
  <si>
    <t>VENTA DE FOTOCOPIAS</t>
  </si>
  <si>
    <t>TOTAL</t>
  </si>
  <si>
    <t>DIRECCION DE COMERCIO EXTERIOR UNIDAD EJECUTORA 350102</t>
  </si>
  <si>
    <t xml:space="preserve">               MINISTERIO DE COMERCIO INDUSTRIA Y TURISMO </t>
  </si>
  <si>
    <t>INFORMACION BCO DATOS</t>
  </si>
  <si>
    <t>BANCAFE-010992154</t>
  </si>
  <si>
    <t xml:space="preserve">REINTEGROS </t>
  </si>
  <si>
    <t>RENDIMIENTO INVERSION DE TES</t>
  </si>
  <si>
    <t>RENDIMIENTOS DE INVERSIONES</t>
  </si>
  <si>
    <t>VENTA APLICATIVO VUCE</t>
  </si>
  <si>
    <t>OBSERVACIONES</t>
  </si>
  <si>
    <t>MES</t>
  </si>
  <si>
    <t>ENERO</t>
  </si>
  <si>
    <t>FEBRERO</t>
  </si>
  <si>
    <t>MARZO</t>
  </si>
  <si>
    <t xml:space="preserve">ABRIL </t>
  </si>
  <si>
    <t xml:space="preserve">MAYO </t>
  </si>
  <si>
    <t>JUNIO</t>
  </si>
  <si>
    <t xml:space="preserve">JULIO </t>
  </si>
  <si>
    <t xml:space="preserve">AGOSTO </t>
  </si>
  <si>
    <t>SEPTIEMBRE</t>
  </si>
  <si>
    <t>OCTUBRE</t>
  </si>
  <si>
    <t>NOVIEMBRE</t>
  </si>
  <si>
    <t>DICIEMBRE</t>
  </si>
  <si>
    <t>SUBTOTAL</t>
  </si>
  <si>
    <t xml:space="preserve">% EJECUCION </t>
  </si>
  <si>
    <t xml:space="preserve">PRESUPUESTO DE RENTAS </t>
  </si>
  <si>
    <t>INGRESOS CORRIENTES</t>
  </si>
  <si>
    <t xml:space="preserve">RENDIMIENTOS DE INVERSIONES </t>
  </si>
  <si>
    <t>TOTAL INGRESOS</t>
  </si>
  <si>
    <t>CONCEPTO</t>
  </si>
  <si>
    <t>DIFERENCIA</t>
  </si>
  <si>
    <t>VARIACION   %</t>
  </si>
  <si>
    <t xml:space="preserve">                                      MINISTERIO DE COMERCIO INDUSTRIA Y TURISMO </t>
  </si>
  <si>
    <t xml:space="preserve">TOTAL INGRESOS </t>
  </si>
  <si>
    <t xml:space="preserve">   CORDINADOR GRUPO FINANCIERA</t>
  </si>
  <si>
    <t xml:space="preserve">REGISTRO ELECTRONICO (ACH) </t>
  </si>
  <si>
    <t xml:space="preserve">VTA FORMAS VALORADAS </t>
  </si>
  <si>
    <t xml:space="preserve">OTROS INGRESOS </t>
  </si>
  <si>
    <t xml:space="preserve"> RAFAEL EDUARDO CHAVARRO ENCISO </t>
  </si>
  <si>
    <t>Impuesto al Turismo</t>
  </si>
  <si>
    <t xml:space="preserve">RUBRO INGRESOS </t>
  </si>
  <si>
    <t>6-0-0-0-43</t>
  </si>
  <si>
    <t>6-0-0-0-43-5</t>
  </si>
  <si>
    <t>6-0-0-0-43-6</t>
  </si>
  <si>
    <t>6-0-0-0-43-2</t>
  </si>
  <si>
    <t>6-0-0-0-43-3</t>
  </si>
  <si>
    <t>1-1-2-0-11-1</t>
  </si>
  <si>
    <t xml:space="preserve">        INFORME ACUMULADO DE INGRESOS  DICIEMBRE DE 2011</t>
  </si>
  <si>
    <t>RECAUDO                   ($)</t>
  </si>
  <si>
    <t>AFORO                           ($)</t>
  </si>
  <si>
    <t>MINISTERIO DE COMERCIO INDUSTRIA Y TURISMO</t>
  </si>
  <si>
    <t>Venta de Información Banco de Datos-Bacex</t>
  </si>
  <si>
    <t>Venta de Fotocopias</t>
  </si>
  <si>
    <t>Venta Aplicativo Ventanilla Unica de Comercio Exterior</t>
  </si>
  <si>
    <t>Registro Electronico Ventanilla Unica de Comercio Exterior (ACH)</t>
  </si>
  <si>
    <r>
      <rPr>
        <b/>
        <sz val="7"/>
        <rFont val="Arial"/>
        <family val="2"/>
      </rPr>
      <t>Nota1 :</t>
    </r>
    <r>
      <rPr>
        <sz val="7"/>
        <rFont val="Arial"/>
        <family val="2"/>
      </rPr>
      <t>Fuente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</si>
  <si>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</si>
  <si>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t>6-0-0-0-43-9</t>
  </si>
  <si>
    <t xml:space="preserve">Rendimientos Financieros CUN </t>
  </si>
  <si>
    <r>
      <rPr>
        <b/>
        <sz val="7"/>
        <rFont val="Arial"/>
        <family val="2"/>
      </rPr>
      <t>Nota5</t>
    </r>
    <r>
      <rPr>
        <sz val="7"/>
        <rFont val="Arial"/>
        <family val="2"/>
      </rPr>
      <t xml:space="preserve">: Decreto No. 1068 de 2015 Parte 3 Tesoreria y Manejo de los Recursos Públicos - Articulo 2.3.1..8. Rendimientos Financieros  </t>
    </r>
  </si>
  <si>
    <r>
      <rPr>
        <b/>
        <sz val="7"/>
        <rFont val="Calibri"/>
        <family val="2"/>
      </rPr>
      <t>Nota3:</t>
    </r>
    <r>
      <rPr>
        <sz val="7"/>
        <rFont val="Calibri"/>
        <family val="2"/>
      </rPr>
      <t xml:space="preserve"> Ley 1769 del 24 de Noviembre de 2015 " Por la cual se decreta el presupuesto de rentas y recursos de capital y ley de apropiaciones para la Vigencia Fiscal del 1° de Enero al 31 de Diciembre de 2016"</t>
    </r>
  </si>
  <si>
    <r>
      <rPr>
        <b/>
        <sz val="7"/>
        <rFont val="Calibri"/>
        <family val="2"/>
      </rPr>
      <t>Nota4:</t>
    </r>
    <r>
      <rPr>
        <sz val="7"/>
        <rFont val="Calibri"/>
        <family val="2"/>
      </rPr>
      <t xml:space="preserve"> Decreto 2550 del 30 de Diciembre de 2015 " Por el cual se liquida el Presupuesto General de La Nación para la vigencia fiscal de 2016, se detallan las apropiaciones y se clasifican y definen los gastos "</t>
    </r>
  </si>
  <si>
    <t>UNIDAD EJECUTORA 3501-01 GESTIÓN GENERAL</t>
  </si>
  <si>
    <t xml:space="preserve">UNIDAD EJECUTORA 350102 DIRECCIÓN GENERAL DE COMERCIO EXTERIOR </t>
  </si>
  <si>
    <r>
      <rPr>
        <b/>
        <sz val="7"/>
        <rFont val="Arial"/>
        <family val="2"/>
      </rPr>
      <t xml:space="preserve">Nota6:  </t>
    </r>
    <r>
      <rPr>
        <sz val="7"/>
        <rFont val="Arial"/>
        <family val="2"/>
      </rPr>
      <t>Decreto No. 378 de 2016 " Por el cual se aplazan unas apropiaciones en el Presupuesto General de la Nación para la vigencia 2016 y se dictan otras disposiciones"  UE 3501-02 Dirección General de Comercio Exterior</t>
    </r>
  </si>
  <si>
    <t xml:space="preserve">                         INFORME ACUMULADO DE INGRESOS DICIEMBRE 31 DE 2016</t>
  </si>
  <si>
    <t>AFORO VIGENTE                          ($)</t>
  </si>
  <si>
    <t>GEN: EN 23 DE 2017</t>
  </si>
  <si>
    <r>
      <rPr>
        <b/>
        <sz val="7"/>
        <rFont val="Arial"/>
        <family val="2"/>
      </rPr>
      <t>Nota7</t>
    </r>
    <r>
      <rPr>
        <sz val="7"/>
        <rFont val="Arial"/>
        <family val="2"/>
      </rPr>
      <t xml:space="preserve">: Decreto No. 2088 de Diciembre 21 de 2016 " Por el cual se reducen unas apropiaciones en el Presupuesto General de la Nación de la vigencia fiscal 2016 y se dictan otras disposiciones. </t>
    </r>
  </si>
  <si>
    <r>
      <rPr>
        <b/>
        <sz val="7"/>
        <rFont val="Arial"/>
        <family val="2"/>
      </rPr>
      <t>Nota 8</t>
    </r>
    <r>
      <rPr>
        <sz val="7"/>
        <rFont val="Arial"/>
        <family val="2"/>
      </rPr>
      <t>: Unidad Ejecutora 3501-02 Aforo Inicial $ 16.005.569.000  Aforo Vigente $15.468.190.787  (Nota7)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</si>
</sst>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"/>
    <numFmt numFmtId="179" formatCode="0.00000"/>
    <numFmt numFmtId="180" formatCode="#,##0.000000"/>
    <numFmt numFmtId="181" formatCode="#,##0.0000"/>
    <numFmt numFmtId="182" formatCode="[$-240A]dddd\,\ dd&quot; de &quot;mmmm&quot; de &quot;yyyy"/>
    <numFmt numFmtId="183" formatCode="0.000;[Red]0.000"/>
    <numFmt numFmtId="184" formatCode="0.00;[Red]0.00"/>
    <numFmt numFmtId="185" formatCode="0;[Red]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Century"/>
      <family val="1"/>
    </font>
    <font>
      <b/>
      <sz val="9"/>
      <name val="Century"/>
      <family val="1"/>
    </font>
    <font>
      <b/>
      <sz val="8"/>
      <name val="Century"/>
      <family val="1"/>
    </font>
    <font>
      <b/>
      <sz val="7"/>
      <name val="Century"/>
      <family val="1"/>
    </font>
    <font>
      <b/>
      <sz val="6"/>
      <name val="Arial"/>
      <family val="2"/>
    </font>
    <font>
      <sz val="10"/>
      <name val="Century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ahoma"/>
      <family val="2"/>
    </font>
    <font>
      <sz val="16"/>
      <color indexed="9"/>
      <name val="Tahoma"/>
      <family val="2"/>
    </font>
    <font>
      <sz val="10"/>
      <name val="Tahoma"/>
      <family val="2"/>
    </font>
    <font>
      <b/>
      <sz val="12"/>
      <name val="Century"/>
      <family val="1"/>
    </font>
    <font>
      <sz val="12"/>
      <name val="Century"/>
      <family val="1"/>
    </font>
    <font>
      <sz val="9"/>
      <name val="Arial"/>
      <family val="2"/>
    </font>
    <font>
      <b/>
      <sz val="7"/>
      <color indexed="9"/>
      <name val="Tahoma"/>
      <family val="2"/>
    </font>
    <font>
      <b/>
      <sz val="10"/>
      <name val="Tahoma"/>
      <family val="2"/>
    </font>
    <font>
      <b/>
      <sz val="7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vertical="justify" wrapText="1"/>
    </xf>
    <xf numFmtId="4" fontId="0" fillId="0" borderId="10" xfId="0" applyNumberFormat="1" applyFont="1" applyFill="1" applyBorder="1" applyAlignment="1">
      <alignment horizontal="right" vertical="justify" wrapText="1"/>
    </xf>
    <xf numFmtId="0" fontId="0" fillId="0" borderId="10" xfId="0" applyFont="1" applyFill="1" applyBorder="1" applyAlignment="1">
      <alignment vertical="justify" wrapText="1"/>
    </xf>
    <xf numFmtId="4" fontId="4" fillId="33" borderId="11" xfId="0" applyNumberFormat="1" applyFont="1" applyFill="1" applyBorder="1" applyAlignment="1">
      <alignment horizontal="center" vertical="justify" wrapText="1"/>
    </xf>
    <xf numFmtId="0" fontId="4" fillId="33" borderId="12" xfId="0" applyFont="1" applyFill="1" applyBorder="1" applyAlignment="1">
      <alignment horizontal="center" vertical="justify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0" fillId="0" borderId="13" xfId="0" applyNumberFormat="1" applyFont="1" applyFill="1" applyBorder="1" applyAlignment="1">
      <alignment vertical="justify" wrapText="1"/>
    </xf>
    <xf numFmtId="4" fontId="7" fillId="0" borderId="13" xfId="0" applyNumberFormat="1" applyFont="1" applyFill="1" applyBorder="1" applyAlignment="1">
      <alignment vertical="justify" wrapText="1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justify" wrapText="1"/>
    </xf>
    <xf numFmtId="14" fontId="0" fillId="0" borderId="17" xfId="0" applyNumberFormat="1" applyFont="1" applyFill="1" applyBorder="1" applyAlignment="1">
      <alignment horizontal="left" vertical="justify" wrapText="1"/>
    </xf>
    <xf numFmtId="14" fontId="0" fillId="0" borderId="18" xfId="0" applyNumberFormat="1" applyFont="1" applyFill="1" applyBorder="1" applyAlignment="1">
      <alignment horizontal="left" vertical="justify" wrapText="1"/>
    </xf>
    <xf numFmtId="14" fontId="1" fillId="0" borderId="19" xfId="0" applyNumberFormat="1" applyFont="1" applyFill="1" applyBorder="1" applyAlignment="1">
      <alignment horizontal="left" vertical="justify" wrapText="1"/>
    </xf>
    <xf numFmtId="0" fontId="0" fillId="0" borderId="20" xfId="0" applyFont="1" applyFill="1" applyBorder="1" applyAlignment="1">
      <alignment vertical="justify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0" fontId="0" fillId="0" borderId="20" xfId="0" applyNumberFormat="1" applyFont="1" applyFill="1" applyBorder="1" applyAlignment="1">
      <alignment horizontal="center" vertical="justify" wrapText="1"/>
    </xf>
    <xf numFmtId="14" fontId="1" fillId="0" borderId="21" xfId="0" applyNumberFormat="1" applyFont="1" applyFill="1" applyBorder="1" applyAlignment="1">
      <alignment horizontal="left" vertical="justify" wrapText="1"/>
    </xf>
    <xf numFmtId="4" fontId="0" fillId="0" borderId="22" xfId="0" applyNumberFormat="1" applyFont="1" applyFill="1" applyBorder="1" applyAlignment="1">
      <alignment vertical="justify" wrapText="1"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2" xfId="0" applyFont="1" applyFill="1" applyBorder="1" applyAlignment="1">
      <alignment vertical="justify" wrapText="1"/>
    </xf>
    <xf numFmtId="4" fontId="7" fillId="0" borderId="22" xfId="0" applyNumberFormat="1" applyFont="1" applyFill="1" applyBorder="1" applyAlignment="1">
      <alignment vertical="justify" wrapText="1"/>
    </xf>
    <xf numFmtId="4" fontId="0" fillId="0" borderId="22" xfId="0" applyNumberFormat="1" applyFont="1" applyFill="1" applyBorder="1" applyAlignment="1">
      <alignment horizontal="right" vertical="justify" wrapText="1"/>
    </xf>
    <xf numFmtId="0" fontId="11" fillId="0" borderId="23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3" fillId="33" borderId="29" xfId="0" applyFont="1" applyFill="1" applyBorder="1" applyAlignment="1">
      <alignment horizontal="center" vertical="justify" wrapText="1"/>
    </xf>
    <xf numFmtId="4" fontId="0" fillId="0" borderId="30" xfId="0" applyNumberFormat="1" applyFont="1" applyFill="1" applyBorder="1" applyAlignment="1">
      <alignment horizontal="right" vertical="justify" wrapText="1"/>
    </xf>
    <xf numFmtId="0" fontId="1" fillId="33" borderId="31" xfId="0" applyFont="1" applyFill="1" applyBorder="1" applyAlignment="1">
      <alignment horizontal="center"/>
    </xf>
    <xf numFmtId="4" fontId="11" fillId="0" borderId="32" xfId="0" applyNumberFormat="1" applyFont="1" applyBorder="1" applyAlignment="1">
      <alignment horizontal="center" vertical="justify" wrapText="1"/>
    </xf>
    <xf numFmtId="0" fontId="1" fillId="0" borderId="32" xfId="0" applyFont="1" applyBorder="1" applyAlignment="1">
      <alignment/>
    </xf>
    <xf numFmtId="4" fontId="11" fillId="0" borderId="32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 horizontal="left" vertical="justify" wrapText="1"/>
    </xf>
    <xf numFmtId="4" fontId="1" fillId="0" borderId="32" xfId="0" applyNumberFormat="1" applyFont="1" applyBorder="1" applyAlignment="1">
      <alignment horizontal="left" vertical="justify" wrapText="1"/>
    </xf>
    <xf numFmtId="4" fontId="11" fillId="0" borderId="32" xfId="0" applyNumberFormat="1" applyFont="1" applyBorder="1" applyAlignment="1">
      <alignment horizontal="left" vertical="justify" wrapText="1"/>
    </xf>
    <xf numFmtId="0" fontId="11" fillId="0" borderId="32" xfId="0" applyFont="1" applyBorder="1" applyAlignment="1">
      <alignment horizontal="left" vertical="justify" wrapText="1"/>
    </xf>
    <xf numFmtId="0" fontId="11" fillId="0" borderId="33" xfId="0" applyFont="1" applyBorder="1" applyAlignment="1">
      <alignment horizontal="left" vertical="justify" wrapText="1"/>
    </xf>
    <xf numFmtId="4" fontId="0" fillId="0" borderId="13" xfId="0" applyNumberFormat="1" applyFont="1" applyFill="1" applyBorder="1" applyAlignment="1">
      <alignment horizontal="right" vertical="justify" wrapText="1"/>
    </xf>
    <xf numFmtId="0" fontId="0" fillId="0" borderId="13" xfId="0" applyFont="1" applyFill="1" applyBorder="1" applyAlignment="1">
      <alignment horizontal="right" vertical="justify" wrapText="1"/>
    </xf>
    <xf numFmtId="0" fontId="0" fillId="0" borderId="10" xfId="0" applyFont="1" applyFill="1" applyBorder="1" applyAlignment="1">
      <alignment horizontal="right" vertical="justify" wrapText="1"/>
    </xf>
    <xf numFmtId="0" fontId="17" fillId="0" borderId="0" xfId="0" applyFont="1" applyBorder="1" applyAlignment="1">
      <alignment/>
    </xf>
    <xf numFmtId="0" fontId="18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2" fillId="33" borderId="34" xfId="0" applyFont="1" applyFill="1" applyBorder="1" applyAlignment="1">
      <alignment horizontal="centerContinuous" vertical="justify" wrapText="1"/>
    </xf>
    <xf numFmtId="4" fontId="3" fillId="33" borderId="35" xfId="0" applyNumberFormat="1" applyFont="1" applyFill="1" applyBorder="1" applyAlignment="1">
      <alignment horizontal="center" vertical="justify" wrapText="1"/>
    </xf>
    <xf numFmtId="0" fontId="5" fillId="33" borderId="36" xfId="0" applyFont="1" applyFill="1" applyBorder="1" applyAlignment="1">
      <alignment horizontal="center" vertical="top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left" vertical="distributed"/>
    </xf>
    <xf numFmtId="14" fontId="1" fillId="0" borderId="24" xfId="0" applyNumberFormat="1" applyFont="1" applyFill="1" applyBorder="1" applyAlignment="1">
      <alignment horizontal="left" vertical="justify" wrapText="1"/>
    </xf>
    <xf numFmtId="4" fontId="0" fillId="0" borderId="0" xfId="0" applyNumberFormat="1" applyFont="1" applyFill="1" applyBorder="1" applyAlignment="1">
      <alignment vertical="justify" wrapText="1"/>
    </xf>
    <xf numFmtId="0" fontId="0" fillId="0" borderId="0" xfId="0" applyFont="1" applyFill="1" applyBorder="1" applyAlignment="1">
      <alignment vertical="justify" wrapText="1"/>
    </xf>
    <xf numFmtId="4" fontId="7" fillId="0" borderId="0" xfId="0" applyNumberFormat="1" applyFont="1" applyFill="1" applyBorder="1" applyAlignment="1">
      <alignment vertical="justify" wrapText="1"/>
    </xf>
    <xf numFmtId="4" fontId="0" fillId="0" borderId="0" xfId="0" applyNumberFormat="1" applyFont="1" applyFill="1" applyBorder="1" applyAlignment="1">
      <alignment horizontal="right" vertical="justify" wrapText="1"/>
    </xf>
    <xf numFmtId="0" fontId="11" fillId="0" borderId="25" xfId="0" applyFont="1" applyBorder="1" applyAlignment="1">
      <alignment horizontal="left" vertical="justify" wrapText="1"/>
    </xf>
    <xf numFmtId="14" fontId="1" fillId="0" borderId="24" xfId="0" applyNumberFormat="1" applyFont="1" applyFill="1" applyBorder="1" applyAlignment="1">
      <alignment horizontal="centerContinuous" vertical="justify" wrapText="1"/>
    </xf>
    <xf numFmtId="4" fontId="0" fillId="0" borderId="0" xfId="0" applyNumberFormat="1" applyFont="1" applyFill="1" applyBorder="1" applyAlignment="1">
      <alignment horizontal="centerContinuous" vertical="justify" wrapText="1"/>
    </xf>
    <xf numFmtId="4" fontId="9" fillId="0" borderId="0" xfId="0" applyNumberFormat="1" applyFont="1" applyBorder="1" applyAlignment="1">
      <alignment/>
    </xf>
    <xf numFmtId="0" fontId="8" fillId="34" borderId="37" xfId="0" applyFont="1" applyFill="1" applyBorder="1" applyAlignment="1">
      <alignment horizontal="centerContinuous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/>
    </xf>
    <xf numFmtId="4" fontId="0" fillId="0" borderId="39" xfId="0" applyNumberFormat="1" applyFont="1" applyBorder="1" applyAlignment="1">
      <alignment horizontal="right" vertical="center"/>
    </xf>
    <xf numFmtId="0" fontId="21" fillId="34" borderId="0" xfId="0" applyFont="1" applyFill="1" applyBorder="1" applyAlignment="1">
      <alignment horizontal="centerContinuous" vertical="justify" wrapText="1"/>
    </xf>
    <xf numFmtId="4" fontId="21" fillId="34" borderId="0" xfId="0" applyNumberFormat="1" applyFont="1" applyFill="1" applyBorder="1" applyAlignment="1">
      <alignment horizontal="center" vertical="justify" wrapText="1"/>
    </xf>
    <xf numFmtId="10" fontId="21" fillId="34" borderId="4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184" fontId="0" fillId="0" borderId="40" xfId="0" applyNumberFormat="1" applyFont="1" applyBorder="1" applyAlignment="1">
      <alignment horizontal="center" vertical="center" wrapText="1"/>
    </xf>
    <xf numFmtId="184" fontId="0" fillId="0" borderId="41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4" fillId="35" borderId="42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10" fontId="15" fillId="35" borderId="14" xfId="0" applyNumberFormat="1" applyFont="1" applyFill="1" applyBorder="1" applyAlignment="1">
      <alignment/>
    </xf>
    <xf numFmtId="0" fontId="15" fillId="35" borderId="43" xfId="0" applyFont="1" applyFill="1" applyBorder="1" applyAlignment="1">
      <alignment/>
    </xf>
    <xf numFmtId="0" fontId="14" fillId="35" borderId="37" xfId="0" applyFont="1" applyFill="1" applyBorder="1" applyAlignment="1">
      <alignment horizontal="centerContinuous" vertical="center" wrapText="1"/>
    </xf>
    <xf numFmtId="0" fontId="14" fillId="35" borderId="0" xfId="0" applyFont="1" applyFill="1" applyBorder="1" applyAlignment="1">
      <alignment horizontal="centerContinuous" vertical="center" wrapText="1"/>
    </xf>
    <xf numFmtId="10" fontId="15" fillId="35" borderId="0" xfId="0" applyNumberFormat="1" applyFont="1" applyFill="1" applyBorder="1" applyAlignment="1">
      <alignment horizontal="centerContinuous" vertical="center" wrapText="1"/>
    </xf>
    <xf numFmtId="0" fontId="15" fillId="35" borderId="40" xfId="0" applyFont="1" applyFill="1" applyBorder="1" applyAlignment="1">
      <alignment horizontal="centerContinuous" vertical="center" wrapText="1"/>
    </xf>
    <xf numFmtId="0" fontId="14" fillId="35" borderId="37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0" fontId="15" fillId="35" borderId="0" xfId="0" applyNumberFormat="1" applyFont="1" applyFill="1" applyBorder="1" applyAlignment="1">
      <alignment/>
    </xf>
    <xf numFmtId="0" fontId="15" fillId="35" borderId="40" xfId="0" applyFont="1" applyFill="1" applyBorder="1" applyAlignment="1">
      <alignment/>
    </xf>
    <xf numFmtId="0" fontId="0" fillId="35" borderId="37" xfId="0" applyFill="1" applyBorder="1" applyAlignment="1">
      <alignment/>
    </xf>
    <xf numFmtId="0" fontId="15" fillId="35" borderId="0" xfId="0" applyFont="1" applyFill="1" applyBorder="1" applyAlignment="1">
      <alignment/>
    </xf>
    <xf numFmtId="17" fontId="20" fillId="35" borderId="40" xfId="0" applyNumberFormat="1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Continuous" vertical="center" wrapText="1"/>
    </xf>
    <xf numFmtId="0" fontId="14" fillId="35" borderId="14" xfId="0" applyFont="1" applyFill="1" applyBorder="1" applyAlignment="1">
      <alignment horizontal="centerContinuous" vertical="center" wrapText="1"/>
    </xf>
    <xf numFmtId="10" fontId="15" fillId="35" borderId="14" xfId="0" applyNumberFormat="1" applyFont="1" applyFill="1" applyBorder="1" applyAlignment="1">
      <alignment horizontal="centerContinuous" vertical="center" wrapText="1"/>
    </xf>
    <xf numFmtId="0" fontId="15" fillId="35" borderId="43" xfId="0" applyFont="1" applyFill="1" applyBorder="1" applyAlignment="1">
      <alignment horizontal="centerContinuous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F1">
      <selection activeCell="I21" sqref="I21"/>
    </sheetView>
  </sheetViews>
  <sheetFormatPr defaultColWidth="11.421875" defaultRowHeight="12.75"/>
  <cols>
    <col min="1" max="1" width="13.8515625" style="0" customWidth="1"/>
    <col min="2" max="2" width="13.57421875" style="0" customWidth="1"/>
    <col min="3" max="3" width="14.28125" style="0" customWidth="1"/>
    <col min="4" max="4" width="16.8515625" style="0" customWidth="1"/>
    <col min="5" max="5" width="17.57421875" style="0" customWidth="1"/>
    <col min="6" max="6" width="16.57421875" style="0" customWidth="1"/>
    <col min="7" max="7" width="16.00390625" style="0" hidden="1" customWidth="1"/>
    <col min="8" max="8" width="16.57421875" style="0" customWidth="1"/>
    <col min="9" max="9" width="13.140625" style="0" customWidth="1"/>
    <col min="10" max="11" width="16.00390625" style="0" customWidth="1"/>
    <col min="12" max="12" width="16.28125" style="0" customWidth="1"/>
    <col min="13" max="13" width="16.7109375" style="0" customWidth="1"/>
    <col min="14" max="14" width="13.7109375" style="0" customWidth="1"/>
    <col min="15" max="16" width="13.7109375" style="0" bestFit="1" customWidth="1"/>
  </cols>
  <sheetData>
    <row r="1" spans="1:14" ht="16.5" thickTop="1">
      <c r="A1" s="24"/>
      <c r="B1" s="58"/>
      <c r="C1" s="59" t="s">
        <v>3</v>
      </c>
      <c r="D1" s="59"/>
      <c r="E1" s="59"/>
      <c r="F1" s="59"/>
      <c r="G1" s="59"/>
      <c r="H1" s="59"/>
      <c r="I1" s="59"/>
      <c r="J1" s="59"/>
      <c r="K1" s="58"/>
      <c r="L1" s="58"/>
      <c r="M1" s="25"/>
      <c r="N1" s="26"/>
    </row>
    <row r="2" spans="1:14" ht="15.75">
      <c r="A2" s="27"/>
      <c r="B2" s="60"/>
      <c r="C2" s="57" t="s">
        <v>2</v>
      </c>
      <c r="D2" s="57"/>
      <c r="E2" s="57"/>
      <c r="F2" s="57"/>
      <c r="G2" s="57"/>
      <c r="H2" s="57"/>
      <c r="I2" s="57"/>
      <c r="J2" s="57"/>
      <c r="K2" s="60"/>
      <c r="L2" s="60"/>
      <c r="M2" s="1"/>
      <c r="N2" s="28"/>
    </row>
    <row r="3" spans="1:14" ht="15.75">
      <c r="A3" s="27"/>
      <c r="B3" s="60"/>
      <c r="C3" s="57" t="s">
        <v>48</v>
      </c>
      <c r="D3" s="57"/>
      <c r="E3" s="57"/>
      <c r="F3" s="57"/>
      <c r="G3" s="57"/>
      <c r="H3" s="57"/>
      <c r="I3" s="57"/>
      <c r="J3" s="57"/>
      <c r="K3" s="60"/>
      <c r="L3" s="60"/>
      <c r="M3" s="1"/>
      <c r="N3" s="28"/>
    </row>
    <row r="4" spans="1:14" ht="15.75">
      <c r="A4" s="27"/>
      <c r="B4" s="60"/>
      <c r="C4" s="57"/>
      <c r="D4" s="57"/>
      <c r="E4" s="57"/>
      <c r="F4" s="57"/>
      <c r="G4" s="57"/>
      <c r="H4" s="57"/>
      <c r="I4" s="57"/>
      <c r="J4" s="57"/>
      <c r="K4" s="60"/>
      <c r="L4" s="60"/>
      <c r="M4" s="1"/>
      <c r="N4" s="28"/>
    </row>
    <row r="5" spans="1:14" ht="13.5" thickBot="1">
      <c r="A5" s="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8"/>
    </row>
    <row r="6" spans="1:14" ht="2.25" customHeight="1" thickTop="1">
      <c r="A6" s="18"/>
      <c r="B6" s="19"/>
      <c r="C6" s="19"/>
      <c r="D6" s="19"/>
      <c r="E6" s="19"/>
      <c r="F6" s="19"/>
      <c r="G6" s="19" t="s">
        <v>5</v>
      </c>
      <c r="H6" s="19"/>
      <c r="I6" s="19"/>
      <c r="J6" s="19"/>
      <c r="K6" s="19"/>
      <c r="L6" s="19"/>
      <c r="M6" s="42" t="s">
        <v>1</v>
      </c>
      <c r="N6" s="44"/>
    </row>
    <row r="7" spans="1:14" ht="38.25" customHeight="1" thickBot="1">
      <c r="A7" s="62" t="s">
        <v>11</v>
      </c>
      <c r="B7" s="10" t="s">
        <v>37</v>
      </c>
      <c r="C7" s="10" t="s">
        <v>9</v>
      </c>
      <c r="D7" s="10" t="s">
        <v>36</v>
      </c>
      <c r="E7" s="10" t="s">
        <v>4</v>
      </c>
      <c r="F7" s="10" t="s">
        <v>0</v>
      </c>
      <c r="G7" s="11" t="s">
        <v>7</v>
      </c>
      <c r="H7" s="11" t="s">
        <v>6</v>
      </c>
      <c r="I7" s="11" t="s">
        <v>38</v>
      </c>
      <c r="J7" s="11" t="s">
        <v>24</v>
      </c>
      <c r="K7" s="11" t="s">
        <v>8</v>
      </c>
      <c r="L7" s="11" t="s">
        <v>24</v>
      </c>
      <c r="M7" s="63" t="s">
        <v>34</v>
      </c>
      <c r="N7" s="64" t="s">
        <v>10</v>
      </c>
    </row>
    <row r="8" spans="1:15" ht="19.5" customHeight="1">
      <c r="A8" s="20" t="s">
        <v>12</v>
      </c>
      <c r="B8" s="54">
        <v>80000</v>
      </c>
      <c r="C8" s="54">
        <v>31698350</v>
      </c>
      <c r="D8" s="54">
        <v>1088574404</v>
      </c>
      <c r="E8" s="54">
        <v>9588577</v>
      </c>
      <c r="F8" s="54">
        <v>5350275</v>
      </c>
      <c r="G8" s="55"/>
      <c r="H8" s="54"/>
      <c r="I8" s="54"/>
      <c r="J8" s="54">
        <f>SUM(B8:I8)</f>
        <v>1135291606</v>
      </c>
      <c r="K8" s="54"/>
      <c r="L8" s="54">
        <f aca="true" t="shared" si="0" ref="L8:L18">SUM(K8:K8)</f>
        <v>0</v>
      </c>
      <c r="M8" s="43">
        <f aca="true" t="shared" si="1" ref="M8:M18">+J8+L8</f>
        <v>1135291606</v>
      </c>
      <c r="N8" s="45"/>
      <c r="O8" s="4"/>
    </row>
    <row r="9" spans="1:15" ht="19.5" customHeight="1">
      <c r="A9" s="20" t="s">
        <v>13</v>
      </c>
      <c r="B9" s="54">
        <v>60000</v>
      </c>
      <c r="C9" s="54">
        <v>40196634</v>
      </c>
      <c r="D9" s="54">
        <v>1088334600</v>
      </c>
      <c r="E9" s="54">
        <v>13899263</v>
      </c>
      <c r="F9" s="54">
        <v>3636054</v>
      </c>
      <c r="G9" s="55"/>
      <c r="H9" s="54"/>
      <c r="I9" s="54"/>
      <c r="J9" s="54">
        <f aca="true" t="shared" si="2" ref="J9:J19">SUM(B9:I9)</f>
        <v>1146126551</v>
      </c>
      <c r="K9" s="54"/>
      <c r="L9" s="54">
        <f t="shared" si="0"/>
        <v>0</v>
      </c>
      <c r="M9" s="43">
        <f t="shared" si="1"/>
        <v>1146126551</v>
      </c>
      <c r="N9" s="46"/>
      <c r="O9" s="4"/>
    </row>
    <row r="10" spans="1:15" ht="19.5" customHeight="1">
      <c r="A10" s="20" t="s">
        <v>14</v>
      </c>
      <c r="B10" s="54">
        <v>30000</v>
      </c>
      <c r="C10" s="54">
        <v>18007239</v>
      </c>
      <c r="D10" s="54">
        <v>1312915235</v>
      </c>
      <c r="E10" s="54">
        <v>17057596</v>
      </c>
      <c r="F10" s="54">
        <v>4071165</v>
      </c>
      <c r="G10" s="55"/>
      <c r="H10" s="54"/>
      <c r="I10" s="54"/>
      <c r="J10" s="54">
        <f t="shared" si="2"/>
        <v>1352081235</v>
      </c>
      <c r="K10" s="54"/>
      <c r="L10" s="54">
        <f t="shared" si="0"/>
        <v>0</v>
      </c>
      <c r="M10" s="43">
        <f t="shared" si="1"/>
        <v>1352081235</v>
      </c>
      <c r="N10" s="47"/>
      <c r="O10" s="4"/>
    </row>
    <row r="11" spans="1:15" ht="19.5" customHeight="1">
      <c r="A11" s="20" t="s">
        <v>15</v>
      </c>
      <c r="B11" s="54">
        <v>70000</v>
      </c>
      <c r="C11" s="54">
        <v>13159135</v>
      </c>
      <c r="D11" s="54">
        <v>1122788300</v>
      </c>
      <c r="E11" s="54">
        <v>9588594</v>
      </c>
      <c r="F11" s="54">
        <v>4165753</v>
      </c>
      <c r="G11" s="55"/>
      <c r="H11" s="54"/>
      <c r="I11" s="54"/>
      <c r="J11" s="54">
        <f t="shared" si="2"/>
        <v>1149771782</v>
      </c>
      <c r="K11" s="54">
        <v>64397</v>
      </c>
      <c r="L11" s="54">
        <f>+K11</f>
        <v>64397</v>
      </c>
      <c r="M11" s="43">
        <f t="shared" si="1"/>
        <v>1149836179</v>
      </c>
      <c r="N11" s="47"/>
      <c r="O11" s="4"/>
    </row>
    <row r="12" spans="1:15" ht="19.5" customHeight="1">
      <c r="A12" s="20" t="s">
        <v>16</v>
      </c>
      <c r="B12" s="54">
        <v>0</v>
      </c>
      <c r="C12" s="54">
        <v>24934825</v>
      </c>
      <c r="D12" s="54">
        <v>1368773000</v>
      </c>
      <c r="E12" s="54">
        <v>10962150</v>
      </c>
      <c r="F12" s="54">
        <v>5473699</v>
      </c>
      <c r="G12" s="55"/>
      <c r="H12" s="54"/>
      <c r="I12" s="54"/>
      <c r="J12" s="54">
        <f t="shared" si="2"/>
        <v>1410143674</v>
      </c>
      <c r="K12" s="54">
        <v>203084</v>
      </c>
      <c r="L12" s="54">
        <f t="shared" si="0"/>
        <v>203084</v>
      </c>
      <c r="M12" s="43">
        <f t="shared" si="1"/>
        <v>1410346758</v>
      </c>
      <c r="N12" s="48"/>
      <c r="O12" s="4"/>
    </row>
    <row r="13" spans="1:15" ht="19.5" customHeight="1">
      <c r="A13" s="21" t="s">
        <v>17</v>
      </c>
      <c r="B13" s="8">
        <v>0</v>
      </c>
      <c r="C13" s="8">
        <v>8311033</v>
      </c>
      <c r="D13" s="8">
        <v>1062299953</v>
      </c>
      <c r="E13" s="8">
        <v>12920386</v>
      </c>
      <c r="F13" s="8">
        <v>6257314</v>
      </c>
      <c r="G13" s="56"/>
      <c r="H13" s="8"/>
      <c r="I13" s="54"/>
      <c r="J13" s="54">
        <f t="shared" si="2"/>
        <v>1089788686</v>
      </c>
      <c r="K13" s="8">
        <v>56035</v>
      </c>
      <c r="L13" s="54">
        <f t="shared" si="0"/>
        <v>56035</v>
      </c>
      <c r="M13" s="43">
        <f>+J13+L13</f>
        <v>1089844721</v>
      </c>
      <c r="N13" s="49"/>
      <c r="O13" s="4"/>
    </row>
    <row r="14" spans="1:15" ht="19.5" customHeight="1">
      <c r="A14" s="21" t="s">
        <v>18</v>
      </c>
      <c r="B14" s="7">
        <v>0</v>
      </c>
      <c r="C14" s="7">
        <v>11081378</v>
      </c>
      <c r="D14" s="7">
        <v>1535200000</v>
      </c>
      <c r="E14" s="7">
        <v>13271322</v>
      </c>
      <c r="F14" s="7">
        <v>6036826</v>
      </c>
      <c r="G14" s="9"/>
      <c r="H14" s="8"/>
      <c r="I14" s="54"/>
      <c r="J14" s="54">
        <f t="shared" si="2"/>
        <v>1565589526</v>
      </c>
      <c r="K14" s="7"/>
      <c r="L14" s="54">
        <f t="shared" si="0"/>
        <v>0</v>
      </c>
      <c r="M14" s="43">
        <f t="shared" si="1"/>
        <v>1565589526</v>
      </c>
      <c r="N14" s="50"/>
      <c r="O14" s="4"/>
    </row>
    <row r="15" spans="1:15" ht="19.5" customHeight="1">
      <c r="A15" s="21" t="s">
        <v>19</v>
      </c>
      <c r="B15" s="7">
        <v>30000</v>
      </c>
      <c r="C15" s="7">
        <v>7618447</v>
      </c>
      <c r="D15" s="7">
        <v>1445529592</v>
      </c>
      <c r="E15" s="7">
        <v>11584802</v>
      </c>
      <c r="F15" s="7">
        <v>7527081</v>
      </c>
      <c r="G15" s="9"/>
      <c r="H15" s="8"/>
      <c r="I15" s="54"/>
      <c r="J15" s="54">
        <f t="shared" si="2"/>
        <v>1472289922</v>
      </c>
      <c r="K15" s="7">
        <v>62250</v>
      </c>
      <c r="L15" s="54">
        <f t="shared" si="0"/>
        <v>62250</v>
      </c>
      <c r="M15" s="43">
        <f t="shared" si="1"/>
        <v>1472352172</v>
      </c>
      <c r="N15" s="51"/>
      <c r="O15" s="4"/>
    </row>
    <row r="16" spans="1:15" ht="19.5" customHeight="1">
      <c r="A16" s="21" t="s">
        <v>20</v>
      </c>
      <c r="B16" s="7">
        <v>10000</v>
      </c>
      <c r="C16" s="7">
        <v>17314655</v>
      </c>
      <c r="D16" s="7">
        <v>1413840505</v>
      </c>
      <c r="E16" s="7">
        <v>25268490</v>
      </c>
      <c r="F16" s="7">
        <v>7449425</v>
      </c>
      <c r="G16" s="9"/>
      <c r="H16" s="8"/>
      <c r="I16" s="54"/>
      <c r="J16" s="54">
        <f t="shared" si="2"/>
        <v>1463883075</v>
      </c>
      <c r="K16" s="7">
        <v>65004</v>
      </c>
      <c r="L16" s="54">
        <f t="shared" si="0"/>
        <v>65004</v>
      </c>
      <c r="M16" s="43">
        <f t="shared" si="1"/>
        <v>1463948079</v>
      </c>
      <c r="N16" s="52"/>
      <c r="O16" s="4"/>
    </row>
    <row r="17" spans="1:15" ht="19.5" customHeight="1">
      <c r="A17" s="21" t="s">
        <v>21</v>
      </c>
      <c r="B17" s="7"/>
      <c r="C17" s="7">
        <v>16622066</v>
      </c>
      <c r="D17" s="7">
        <v>1346324615</v>
      </c>
      <c r="E17" s="7">
        <v>14726211</v>
      </c>
      <c r="F17" s="7">
        <v>4920140</v>
      </c>
      <c r="G17" s="9"/>
      <c r="H17" s="8"/>
      <c r="I17" s="54"/>
      <c r="J17" s="54">
        <f t="shared" si="2"/>
        <v>1382593032</v>
      </c>
      <c r="K17" s="7">
        <v>110565</v>
      </c>
      <c r="L17" s="54">
        <f t="shared" si="0"/>
        <v>110565</v>
      </c>
      <c r="M17" s="43">
        <f t="shared" si="1"/>
        <v>1382703597</v>
      </c>
      <c r="N17" s="52"/>
      <c r="O17" s="4"/>
    </row>
    <row r="18" spans="1:15" ht="19.5" customHeight="1">
      <c r="A18" s="21" t="s">
        <v>22</v>
      </c>
      <c r="B18" s="7"/>
      <c r="C18" s="7">
        <v>49167888</v>
      </c>
      <c r="D18" s="7">
        <v>1410912466</v>
      </c>
      <c r="E18" s="7">
        <v>8979330</v>
      </c>
      <c r="F18" s="7">
        <v>6956518</v>
      </c>
      <c r="G18" s="9"/>
      <c r="H18" s="8"/>
      <c r="I18" s="54"/>
      <c r="J18" s="54">
        <f t="shared" si="2"/>
        <v>1476016202</v>
      </c>
      <c r="K18" s="7"/>
      <c r="L18" s="54">
        <f t="shared" si="0"/>
        <v>0</v>
      </c>
      <c r="M18" s="43">
        <f t="shared" si="1"/>
        <v>1476016202</v>
      </c>
      <c r="N18" s="52"/>
      <c r="O18" s="4"/>
    </row>
    <row r="19" spans="1:15" ht="19.5" customHeight="1">
      <c r="A19" s="21" t="s">
        <v>23</v>
      </c>
      <c r="B19" s="7"/>
      <c r="C19" s="7">
        <v>50549137</v>
      </c>
      <c r="D19" s="7">
        <v>1199479954</v>
      </c>
      <c r="E19" s="14">
        <v>8302535</v>
      </c>
      <c r="F19" s="7">
        <v>5595156</v>
      </c>
      <c r="G19" s="9"/>
      <c r="H19" s="8"/>
      <c r="I19" s="54"/>
      <c r="J19" s="54">
        <f t="shared" si="2"/>
        <v>1263926782</v>
      </c>
      <c r="K19" s="7">
        <v>1057281204</v>
      </c>
      <c r="L19" s="15"/>
      <c r="M19" s="43">
        <f>+J19+K19</f>
        <v>2321207986</v>
      </c>
      <c r="N19" s="52"/>
      <c r="O19" s="4"/>
    </row>
    <row r="20" spans="1:15" ht="19.5" customHeight="1">
      <c r="A20" s="21" t="s">
        <v>1</v>
      </c>
      <c r="B20" s="7">
        <f aca="true" t="shared" si="3" ref="B20:G20">SUM(B8:B19)</f>
        <v>280000</v>
      </c>
      <c r="C20" s="7">
        <f t="shared" si="3"/>
        <v>288660787</v>
      </c>
      <c r="D20" s="7">
        <f t="shared" si="3"/>
        <v>15394972624</v>
      </c>
      <c r="E20" s="7">
        <f t="shared" si="3"/>
        <v>156149256</v>
      </c>
      <c r="F20" s="7">
        <f t="shared" si="3"/>
        <v>67439406</v>
      </c>
      <c r="G20" s="7">
        <f t="shared" si="3"/>
        <v>0</v>
      </c>
      <c r="H20" s="7"/>
      <c r="I20" s="7">
        <f>SUM(I8:I19)</f>
        <v>0</v>
      </c>
      <c r="J20" s="7">
        <f>SUM(J8:J19)</f>
        <v>15907502073</v>
      </c>
      <c r="K20" s="7">
        <f>SUM(K8:K19)</f>
        <v>1057842539</v>
      </c>
      <c r="L20" s="7">
        <f>SUM(L8:L19)</f>
        <v>561335</v>
      </c>
      <c r="M20" s="7">
        <f>SUM(M8:M19)</f>
        <v>16965344612</v>
      </c>
      <c r="N20" s="52"/>
      <c r="O20" s="4"/>
    </row>
    <row r="21" spans="1:16" ht="19.5" customHeight="1" thickBot="1">
      <c r="A21" s="22" t="s">
        <v>25</v>
      </c>
      <c r="B21" s="29">
        <f>+(B20/$M$20)</f>
        <v>1.650423297631981E-05</v>
      </c>
      <c r="C21" s="29">
        <f>+(C20/$M$20)</f>
        <v>0.017014731713485103</v>
      </c>
      <c r="D21" s="29">
        <f>+(D20/$M$20)</f>
        <v>0.9074364816091482</v>
      </c>
      <c r="E21" s="29">
        <f>+(E20/$M$20)</f>
        <v>0.009204013214653585</v>
      </c>
      <c r="F21" s="29">
        <f>+(F20/$M$20)</f>
        <v>0.003975127387173643</v>
      </c>
      <c r="G21" s="23"/>
      <c r="H21" s="29">
        <f aca="true" t="shared" si="4" ref="H21:M21">+(H20/$M$20)</f>
        <v>0</v>
      </c>
      <c r="I21" s="29">
        <f t="shared" si="4"/>
        <v>0</v>
      </c>
      <c r="J21" s="29">
        <f t="shared" si="4"/>
        <v>0.9376468581574369</v>
      </c>
      <c r="K21" s="29">
        <f t="shared" si="4"/>
        <v>0.062353141842563124</v>
      </c>
      <c r="L21" s="29">
        <f t="shared" si="4"/>
        <v>3.308715577772314E-05</v>
      </c>
      <c r="M21" s="29">
        <f t="shared" si="4"/>
        <v>1</v>
      </c>
      <c r="N21" s="53"/>
      <c r="O21" s="4"/>
      <c r="P21" s="4"/>
    </row>
    <row r="22" spans="1:15" ht="15" customHeight="1" thickTop="1">
      <c r="A22" s="30"/>
      <c r="B22" s="31"/>
      <c r="C22" s="31"/>
      <c r="D22" s="31"/>
      <c r="E22" s="31"/>
      <c r="F22" s="31"/>
      <c r="G22" s="34"/>
      <c r="H22" s="34"/>
      <c r="I22" s="34"/>
      <c r="J22" s="35"/>
      <c r="K22" s="31"/>
      <c r="L22" s="31"/>
      <c r="M22" s="36"/>
      <c r="N22" s="37"/>
      <c r="O22" s="4"/>
    </row>
    <row r="23" spans="1:15" ht="15" customHeight="1">
      <c r="A23" s="73"/>
      <c r="B23" s="74"/>
      <c r="C23" s="74"/>
      <c r="D23" s="74"/>
      <c r="E23" s="74"/>
      <c r="F23" s="74"/>
      <c r="G23" s="69"/>
      <c r="H23" s="68"/>
      <c r="I23" s="69"/>
      <c r="J23" s="70"/>
      <c r="K23" s="68"/>
      <c r="L23" s="68"/>
      <c r="M23" s="71"/>
      <c r="N23" s="72"/>
      <c r="O23" s="4"/>
    </row>
    <row r="24" spans="1:15" ht="15" customHeight="1">
      <c r="A24" s="67"/>
      <c r="B24" s="68"/>
      <c r="C24" s="68"/>
      <c r="D24" s="68"/>
      <c r="E24" s="68"/>
      <c r="F24" s="68"/>
      <c r="G24" s="69"/>
      <c r="H24" s="68"/>
      <c r="I24" s="68"/>
      <c r="J24" s="70"/>
      <c r="K24" s="68"/>
      <c r="L24" s="68"/>
      <c r="M24" s="71"/>
      <c r="N24" s="72"/>
      <c r="O24" s="4"/>
    </row>
    <row r="25" spans="1:15" ht="15" customHeight="1">
      <c r="A25" s="67"/>
      <c r="B25" s="68"/>
      <c r="C25" s="68"/>
      <c r="D25" s="68"/>
      <c r="E25" s="68"/>
      <c r="F25" s="68"/>
      <c r="G25" s="69"/>
      <c r="H25" s="68"/>
      <c r="I25" s="68"/>
      <c r="J25" s="70"/>
      <c r="K25" s="68"/>
      <c r="L25" s="68"/>
      <c r="M25" s="71"/>
      <c r="N25" s="72"/>
      <c r="O25" s="4"/>
    </row>
    <row r="26" spans="1:14" ht="15">
      <c r="A26" s="66"/>
      <c r="B26" s="5"/>
      <c r="C26" s="5"/>
      <c r="D26" s="5"/>
      <c r="E26" s="2"/>
      <c r="F26" s="75"/>
      <c r="G26" s="13"/>
      <c r="H26" s="61"/>
      <c r="I26" s="13"/>
      <c r="J26" s="13"/>
      <c r="K26" s="61"/>
      <c r="L26" s="2"/>
      <c r="M26" s="6"/>
      <c r="N26" s="28"/>
    </row>
    <row r="27" spans="1:14" ht="15" thickBot="1">
      <c r="A27" s="66"/>
      <c r="B27" s="2"/>
      <c r="C27" s="2"/>
      <c r="D27" s="2"/>
      <c r="E27" s="2"/>
      <c r="F27" s="13"/>
      <c r="G27" s="13"/>
      <c r="H27" s="13"/>
      <c r="I27" s="13"/>
      <c r="J27" s="13"/>
      <c r="K27" s="13"/>
      <c r="L27" s="1"/>
      <c r="M27" s="38"/>
      <c r="N27" s="28"/>
    </row>
    <row r="28" spans="1:14" ht="15">
      <c r="A28" s="65"/>
      <c r="B28" s="2"/>
      <c r="C28" s="2"/>
      <c r="D28" s="2"/>
      <c r="E28" s="2"/>
      <c r="F28" s="16" t="s">
        <v>39</v>
      </c>
      <c r="G28" s="17"/>
      <c r="H28" s="17"/>
      <c r="I28" s="17"/>
      <c r="J28" s="13"/>
      <c r="K28" s="13"/>
      <c r="L28" s="1"/>
      <c r="M28" s="38"/>
      <c r="N28" s="28"/>
    </row>
    <row r="29" spans="1:14" ht="15">
      <c r="A29" s="27"/>
      <c r="B29" s="2"/>
      <c r="C29" s="2"/>
      <c r="D29" s="2"/>
      <c r="E29" s="2"/>
      <c r="F29" s="12" t="s">
        <v>35</v>
      </c>
      <c r="G29" s="13"/>
      <c r="H29" s="13"/>
      <c r="I29" s="13"/>
      <c r="J29" s="13"/>
      <c r="K29" s="13"/>
      <c r="L29" s="1"/>
      <c r="M29" s="38"/>
      <c r="N29" s="28"/>
    </row>
    <row r="30" spans="1:14" ht="13.5" thickBot="1">
      <c r="A30" s="32"/>
      <c r="B30" s="33"/>
      <c r="C30" s="33"/>
      <c r="D30" s="33"/>
      <c r="E30" s="33"/>
      <c r="F30" s="33"/>
      <c r="G30" s="39"/>
      <c r="H30" s="39"/>
      <c r="I30" s="39"/>
      <c r="J30" s="39"/>
      <c r="K30" s="39"/>
      <c r="L30" s="39"/>
      <c r="M30" s="40"/>
      <c r="N30" s="41"/>
    </row>
    <row r="31" spans="2:13" ht="13.5" thickTop="1">
      <c r="B31" s="4"/>
      <c r="C31" s="4"/>
      <c r="D31" s="4"/>
      <c r="E31" s="4"/>
      <c r="F31" s="4"/>
      <c r="M31" s="3"/>
    </row>
    <row r="32" spans="2:13" ht="12.75">
      <c r="B32" s="4"/>
      <c r="C32" s="4"/>
      <c r="D32" s="4"/>
      <c r="E32" s="4"/>
      <c r="F32" s="4"/>
      <c r="M32" s="3"/>
    </row>
    <row r="33" spans="2:13" ht="12.75">
      <c r="B33" s="4"/>
      <c r="C33" s="4"/>
      <c r="D33" s="4"/>
      <c r="E33" s="4"/>
      <c r="F33" s="4"/>
      <c r="M33" s="3"/>
    </row>
    <row r="34" spans="2:13" ht="12.75">
      <c r="B34" s="4"/>
      <c r="C34" s="4"/>
      <c r="D34" s="4"/>
      <c r="E34" s="4"/>
      <c r="F34" s="4"/>
      <c r="M34" s="3"/>
    </row>
    <row r="35" spans="2:13" ht="12.75">
      <c r="B35" s="4"/>
      <c r="C35" s="4"/>
      <c r="D35" s="4"/>
      <c r="E35" s="4"/>
      <c r="F35" s="4"/>
      <c r="M35" s="3"/>
    </row>
    <row r="36" spans="2:13" ht="12.75">
      <c r="B36" s="4"/>
      <c r="C36" s="4"/>
      <c r="D36" s="4"/>
      <c r="E36" s="4"/>
      <c r="F36" s="4"/>
      <c r="M36" s="3"/>
    </row>
    <row r="37" spans="2:13" ht="12.75">
      <c r="B37" s="4"/>
      <c r="C37" s="4"/>
      <c r="D37" s="4"/>
      <c r="E37" s="4"/>
      <c r="F37" s="4"/>
      <c r="M37" s="3"/>
    </row>
    <row r="38" spans="2:13" ht="12.75">
      <c r="B38" s="4"/>
      <c r="C38" s="4"/>
      <c r="D38" s="4"/>
      <c r="E38" s="4"/>
      <c r="F38" s="4"/>
      <c r="M38" s="3"/>
    </row>
    <row r="39" spans="2:13" ht="12.75">
      <c r="B39" s="4"/>
      <c r="C39" s="4"/>
      <c r="D39" s="4"/>
      <c r="E39" s="4"/>
      <c r="F39" s="4"/>
      <c r="M39" s="3"/>
    </row>
    <row r="40" spans="2:13" ht="12.75">
      <c r="B40" s="4"/>
      <c r="C40" s="4"/>
      <c r="D40" s="4"/>
      <c r="E40" s="4"/>
      <c r="F40" s="4"/>
      <c r="M40" s="3"/>
    </row>
    <row r="41" spans="2:13" ht="12.75">
      <c r="B41" s="4"/>
      <c r="C41" s="4"/>
      <c r="D41" s="4"/>
      <c r="E41" s="4"/>
      <c r="F41" s="4"/>
      <c r="M41" s="3"/>
    </row>
    <row r="42" spans="2:13" ht="12.75">
      <c r="B42" s="4"/>
      <c r="C42" s="4"/>
      <c r="E42" s="4"/>
      <c r="F42" s="4"/>
      <c r="M42" s="3"/>
    </row>
    <row r="43" spans="2:13" ht="12.75">
      <c r="B43" s="4"/>
      <c r="C43" s="4"/>
      <c r="D43" s="4"/>
      <c r="E43" s="4"/>
      <c r="F43" s="4"/>
      <c r="K43" s="4"/>
      <c r="L43" s="4"/>
      <c r="M43" s="3"/>
    </row>
    <row r="44" spans="2:13" ht="12.75">
      <c r="B44" s="4"/>
      <c r="C44" s="4"/>
      <c r="E44" s="4"/>
      <c r="F44" s="4"/>
      <c r="M44" s="3"/>
    </row>
    <row r="45" spans="3:13" ht="12.75">
      <c r="C45" s="4"/>
      <c r="E45" s="4"/>
      <c r="M45" s="3"/>
    </row>
    <row r="46" spans="3:13" ht="12.75">
      <c r="C46" s="4"/>
      <c r="E46" s="4"/>
      <c r="F46" s="4"/>
      <c r="M46" s="3"/>
    </row>
    <row r="47" spans="3:13" ht="12.75">
      <c r="C47" s="4"/>
      <c r="E47" s="4"/>
      <c r="F47" s="4"/>
      <c r="M47" s="3"/>
    </row>
    <row r="48" spans="3:13" ht="12.75">
      <c r="C48" s="4"/>
      <c r="E48" s="4"/>
      <c r="F48" s="4"/>
      <c r="M48" s="3"/>
    </row>
    <row r="49" spans="3:13" ht="12.75">
      <c r="C49" s="4"/>
      <c r="E49" s="4"/>
      <c r="F49" s="4"/>
      <c r="M49" s="3"/>
    </row>
    <row r="50" spans="3:13" ht="12.75">
      <c r="C50" s="4"/>
      <c r="E50" s="4"/>
      <c r="F50" s="4"/>
      <c r="M50" s="3"/>
    </row>
    <row r="51" spans="3:13" ht="12.75">
      <c r="C51" s="4"/>
      <c r="E51" s="4"/>
      <c r="F51" s="4"/>
      <c r="M51" s="3"/>
    </row>
    <row r="52" spans="3:13" ht="12.75">
      <c r="C52" s="4"/>
      <c r="E52" s="4"/>
      <c r="F52" s="4"/>
      <c r="M52" s="3"/>
    </row>
    <row r="53" spans="3:13" ht="12.75">
      <c r="C53" s="4"/>
      <c r="E53" s="4"/>
      <c r="F53" s="4"/>
      <c r="M53" s="3"/>
    </row>
    <row r="54" spans="3:13" ht="12.75">
      <c r="C54" s="4"/>
      <c r="E54" s="4"/>
      <c r="F54" s="4"/>
      <c r="M54" s="3"/>
    </row>
    <row r="55" spans="3:13" ht="12.75">
      <c r="C55" s="4"/>
      <c r="E55" s="4"/>
      <c r="M55" s="3"/>
    </row>
    <row r="56" spans="5:13" ht="12.75">
      <c r="E56" s="4"/>
      <c r="M56" s="3"/>
    </row>
    <row r="57" spans="3:13" ht="12.75">
      <c r="C57" s="4"/>
      <c r="M57" s="3"/>
    </row>
    <row r="58" spans="3:13" ht="12.75">
      <c r="C58" s="4"/>
      <c r="M58" s="3"/>
    </row>
    <row r="59" spans="3:13" ht="12.75">
      <c r="C59" s="4"/>
      <c r="M59" s="3"/>
    </row>
    <row r="60" ht="12.75">
      <c r="M60" s="3"/>
    </row>
    <row r="61" ht="12.75">
      <c r="M61" s="3"/>
    </row>
    <row r="62" ht="12.75">
      <c r="M62" s="3"/>
    </row>
    <row r="63" ht="12.75">
      <c r="M63" s="3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  <row r="72" ht="12.75">
      <c r="M72" s="3"/>
    </row>
    <row r="73" ht="12.75">
      <c r="M73" s="3"/>
    </row>
    <row r="74" ht="12.75">
      <c r="M74" s="3"/>
    </row>
    <row r="75" ht="12.75">
      <c r="M75" s="3"/>
    </row>
    <row r="76" ht="12.75">
      <c r="M76" s="3"/>
    </row>
    <row r="77" ht="12.75">
      <c r="M77" s="3"/>
    </row>
    <row r="78" ht="12.75">
      <c r="M78" s="3"/>
    </row>
    <row r="79" ht="12.75">
      <c r="M79" s="3"/>
    </row>
    <row r="80" ht="12.75">
      <c r="M80" s="3"/>
    </row>
    <row r="81" ht="12.75">
      <c r="M81" s="3"/>
    </row>
    <row r="82" ht="12.75">
      <c r="M82" s="3"/>
    </row>
    <row r="83" ht="12.75">
      <c r="M83" s="3"/>
    </row>
    <row r="84" ht="12.75">
      <c r="M84" s="3"/>
    </row>
    <row r="85" ht="12.75">
      <c r="M85" s="3"/>
    </row>
    <row r="86" ht="12.75">
      <c r="M86" s="3"/>
    </row>
    <row r="87" ht="12.75">
      <c r="M87" s="3"/>
    </row>
    <row r="88" ht="12.75">
      <c r="M88" s="3"/>
    </row>
    <row r="89" ht="12.75">
      <c r="M89" s="3"/>
    </row>
    <row r="90" ht="12.75">
      <c r="M90" s="3"/>
    </row>
    <row r="91" ht="12.75">
      <c r="M91" s="3"/>
    </row>
    <row r="92" ht="12.75">
      <c r="M92" s="3"/>
    </row>
    <row r="93" ht="12.75">
      <c r="M93" s="3"/>
    </row>
    <row r="94" ht="12.75">
      <c r="M94" s="3"/>
    </row>
    <row r="95" ht="12.75">
      <c r="M95" s="3"/>
    </row>
    <row r="96" ht="12.75">
      <c r="M96" s="3"/>
    </row>
    <row r="97" ht="12.75">
      <c r="M97" s="3"/>
    </row>
    <row r="98" ht="12.75">
      <c r="M98" s="3"/>
    </row>
    <row r="99" ht="12.75">
      <c r="M99" s="3"/>
    </row>
    <row r="100" ht="12.75">
      <c r="M100" s="3"/>
    </row>
    <row r="101" ht="12.75">
      <c r="M101" s="3"/>
    </row>
    <row r="102" ht="12.75">
      <c r="M102" s="3"/>
    </row>
    <row r="103" ht="12.75">
      <c r="M103" s="3"/>
    </row>
    <row r="104" ht="12.75">
      <c r="M104" s="3"/>
    </row>
    <row r="105" ht="12.75">
      <c r="M105" s="3"/>
    </row>
    <row r="106" ht="12.75">
      <c r="M106" s="3"/>
    </row>
    <row r="107" ht="12.75">
      <c r="M107" s="3"/>
    </row>
    <row r="108" ht="12.75">
      <c r="M108" s="3"/>
    </row>
    <row r="109" ht="12.75">
      <c r="M109" s="3"/>
    </row>
    <row r="110" ht="12.75">
      <c r="M110" s="3"/>
    </row>
  </sheetData>
  <sheetProtection/>
  <printOptions horizontalCentered="1"/>
  <pageMargins left="0.7874015748031497" right="0" top="1.1811023622047245" bottom="1.1811023622047245" header="0" footer="0"/>
  <pageSetup horizontalDpi="600" verticalDpi="600" orientation="landscape" scale="65" r:id="rId1"/>
  <headerFooter alignWithMargins="0">
    <oddFooter>&amp;C&amp;"Arial,Negrita"&amp;14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12.28125" style="0" customWidth="1"/>
    <col min="2" max="2" width="44.421875" style="0" customWidth="1"/>
    <col min="3" max="3" width="20.00390625" style="0" customWidth="1"/>
    <col min="4" max="4" width="18.140625" style="0" customWidth="1"/>
    <col min="5" max="5" width="22.421875" style="0" customWidth="1"/>
    <col min="6" max="6" width="16.421875" style="0" customWidth="1"/>
  </cols>
  <sheetData>
    <row r="1" spans="1:6" ht="19.5">
      <c r="A1" s="96" t="s">
        <v>33</v>
      </c>
      <c r="B1" s="97"/>
      <c r="C1" s="97"/>
      <c r="D1" s="97"/>
      <c r="E1" s="98"/>
      <c r="F1" s="99"/>
    </row>
    <row r="2" spans="1:6" ht="19.5">
      <c r="A2" s="100" t="s">
        <v>64</v>
      </c>
      <c r="B2" s="101"/>
      <c r="C2" s="101"/>
      <c r="D2" s="101"/>
      <c r="E2" s="102"/>
      <c r="F2" s="103"/>
    </row>
    <row r="3" spans="1:6" ht="19.5">
      <c r="A3" s="104" t="s">
        <v>66</v>
      </c>
      <c r="B3" s="105"/>
      <c r="C3" s="105"/>
      <c r="D3" s="105"/>
      <c r="E3" s="106"/>
      <c r="F3" s="107"/>
    </row>
    <row r="4" spans="1:6" ht="19.5">
      <c r="A4" s="108"/>
      <c r="B4" s="109"/>
      <c r="C4" s="109"/>
      <c r="D4" s="109"/>
      <c r="E4" s="109"/>
      <c r="F4" s="110" t="s">
        <v>68</v>
      </c>
    </row>
    <row r="5" spans="1:6" ht="44.25" customHeight="1">
      <c r="A5" s="76" t="s">
        <v>41</v>
      </c>
      <c r="B5" s="85" t="s">
        <v>30</v>
      </c>
      <c r="C5" s="86" t="s">
        <v>67</v>
      </c>
      <c r="D5" s="86" t="s">
        <v>49</v>
      </c>
      <c r="E5" s="86" t="s">
        <v>31</v>
      </c>
      <c r="F5" s="87" t="s">
        <v>32</v>
      </c>
    </row>
    <row r="6" spans="1:6" ht="29.25" customHeight="1">
      <c r="A6" s="77" t="s">
        <v>42</v>
      </c>
      <c r="B6" s="80" t="s">
        <v>26</v>
      </c>
      <c r="C6" s="81">
        <f>+C7+C12</f>
        <v>15468190787</v>
      </c>
      <c r="D6" s="81">
        <f>+D7+D12</f>
        <v>21747610398</v>
      </c>
      <c r="E6" s="81">
        <f aca="true" t="shared" si="0" ref="E6:E14">+C6-D6</f>
        <v>-6279419611</v>
      </c>
      <c r="F6" s="91">
        <f aca="true" t="shared" si="1" ref="F6:F14">+(D6*100)/C6</f>
        <v>140.59569536908893</v>
      </c>
    </row>
    <row r="7" spans="1:6" ht="28.5" customHeight="1">
      <c r="A7" s="77"/>
      <c r="B7" s="80" t="s">
        <v>27</v>
      </c>
      <c r="C7" s="81">
        <f>SUM(C8:C11)</f>
        <v>9709798989</v>
      </c>
      <c r="D7" s="81">
        <f>SUM(D8:D11)</f>
        <v>15989218600</v>
      </c>
      <c r="E7" s="81">
        <f t="shared" si="0"/>
        <v>-6279419611</v>
      </c>
      <c r="F7" s="91">
        <f t="shared" si="1"/>
        <v>164.67095372534288</v>
      </c>
    </row>
    <row r="8" spans="1:6" ht="33" customHeight="1">
      <c r="A8" s="77" t="s">
        <v>45</v>
      </c>
      <c r="B8" s="82" t="s">
        <v>52</v>
      </c>
      <c r="C8" s="81">
        <v>143100000</v>
      </c>
      <c r="D8" s="81">
        <v>143043013</v>
      </c>
      <c r="E8" s="81">
        <f t="shared" si="0"/>
        <v>56987</v>
      </c>
      <c r="F8" s="91">
        <f t="shared" si="1"/>
        <v>99.96017679944094</v>
      </c>
    </row>
    <row r="9" spans="1:6" ht="24" customHeight="1">
      <c r="A9" s="77" t="s">
        <v>46</v>
      </c>
      <c r="B9" s="82" t="s">
        <v>53</v>
      </c>
      <c r="C9" s="81">
        <v>24300000</v>
      </c>
      <c r="D9" s="81">
        <v>24278175</v>
      </c>
      <c r="E9" s="81">
        <f t="shared" si="0"/>
        <v>21825</v>
      </c>
      <c r="F9" s="91">
        <f t="shared" si="1"/>
        <v>99.91018518518518</v>
      </c>
    </row>
    <row r="10" spans="1:6" ht="26.25" customHeight="1">
      <c r="A10" s="77" t="s">
        <v>43</v>
      </c>
      <c r="B10" s="82" t="s">
        <v>54</v>
      </c>
      <c r="C10" s="81">
        <v>285400000</v>
      </c>
      <c r="D10" s="81">
        <v>285399432</v>
      </c>
      <c r="E10" s="81">
        <f t="shared" si="0"/>
        <v>568</v>
      </c>
      <c r="F10" s="91">
        <f t="shared" si="1"/>
        <v>99.99980098107919</v>
      </c>
    </row>
    <row r="11" spans="1:6" ht="27.75" customHeight="1">
      <c r="A11" s="77" t="s">
        <v>44</v>
      </c>
      <c r="B11" s="82" t="s">
        <v>55</v>
      </c>
      <c r="C11" s="81">
        <v>9256998989</v>
      </c>
      <c r="D11" s="81">
        <v>15536497980</v>
      </c>
      <c r="E11" s="81">
        <f t="shared" si="0"/>
        <v>-6279498991</v>
      </c>
      <c r="F11" s="91">
        <f t="shared" si="1"/>
        <v>167.8351482857659</v>
      </c>
    </row>
    <row r="12" spans="1:6" ht="30" customHeight="1">
      <c r="A12" s="77"/>
      <c r="B12" s="80" t="s">
        <v>28</v>
      </c>
      <c r="C12" s="81">
        <f>+C13</f>
        <v>5758391798</v>
      </c>
      <c r="D12" s="81">
        <f>+D13</f>
        <v>5758391798</v>
      </c>
      <c r="E12" s="81">
        <f t="shared" si="0"/>
        <v>0</v>
      </c>
      <c r="F12" s="91">
        <f t="shared" si="1"/>
        <v>100</v>
      </c>
    </row>
    <row r="13" spans="1:6" ht="32.25" customHeight="1">
      <c r="A13" s="77" t="s">
        <v>58</v>
      </c>
      <c r="B13" s="82" t="s">
        <v>59</v>
      </c>
      <c r="C13" s="81">
        <v>5758391798</v>
      </c>
      <c r="D13" s="81">
        <v>5758391798</v>
      </c>
      <c r="E13" s="81">
        <f t="shared" si="0"/>
        <v>0</v>
      </c>
      <c r="F13" s="91">
        <f t="shared" si="1"/>
        <v>100</v>
      </c>
    </row>
    <row r="14" spans="1:6" ht="39.75" customHeight="1" thickBot="1">
      <c r="A14" s="79"/>
      <c r="B14" s="80" t="s">
        <v>29</v>
      </c>
      <c r="C14" s="81">
        <f>+C7+C12</f>
        <v>15468190787</v>
      </c>
      <c r="D14" s="81">
        <f>+D7+D12</f>
        <v>21747610398</v>
      </c>
      <c r="E14" s="81">
        <f t="shared" si="0"/>
        <v>-6279419611</v>
      </c>
      <c r="F14" s="91">
        <f t="shared" si="1"/>
        <v>140.59569536908893</v>
      </c>
    </row>
    <row r="15" spans="1:6" ht="19.5">
      <c r="A15" s="111" t="s">
        <v>51</v>
      </c>
      <c r="B15" s="112"/>
      <c r="C15" s="112"/>
      <c r="D15" s="112"/>
      <c r="E15" s="113"/>
      <c r="F15" s="114"/>
    </row>
    <row r="16" spans="1:6" ht="12.75">
      <c r="A16" s="115" t="s">
        <v>63</v>
      </c>
      <c r="B16" s="116"/>
      <c r="C16" s="116"/>
      <c r="D16" s="116"/>
      <c r="E16" s="116"/>
      <c r="F16" s="117"/>
    </row>
    <row r="17" spans="1:6" ht="19.5">
      <c r="A17" s="104" t="s">
        <v>66</v>
      </c>
      <c r="B17" s="105"/>
      <c r="C17" s="105"/>
      <c r="D17" s="105"/>
      <c r="E17" s="106"/>
      <c r="F17" s="107"/>
    </row>
    <row r="18" spans="1:6" ht="41.25" customHeight="1">
      <c r="A18" s="76" t="s">
        <v>41</v>
      </c>
      <c r="B18" s="85" t="s">
        <v>30</v>
      </c>
      <c r="C18" s="86" t="s">
        <v>50</v>
      </c>
      <c r="D18" s="86" t="s">
        <v>49</v>
      </c>
      <c r="E18" s="86" t="s">
        <v>31</v>
      </c>
      <c r="F18" s="87" t="s">
        <v>32</v>
      </c>
    </row>
    <row r="19" spans="1:6" ht="31.5" customHeight="1" thickBot="1">
      <c r="A19" s="78" t="s">
        <v>47</v>
      </c>
      <c r="B19" s="83" t="s">
        <v>40</v>
      </c>
      <c r="C19" s="84">
        <v>60148000000</v>
      </c>
      <c r="D19" s="84">
        <v>115148226520</v>
      </c>
      <c r="E19" s="84">
        <f>+C19-D19</f>
        <v>-55000226520</v>
      </c>
      <c r="F19" s="92">
        <f>+(D19*100)/C19</f>
        <v>191.44148852829687</v>
      </c>
    </row>
    <row r="20" spans="3:4" ht="12.75">
      <c r="C20" s="4"/>
      <c r="D20" s="4"/>
    </row>
    <row r="21" spans="1:7" ht="12.75">
      <c r="A21" s="89" t="s">
        <v>56</v>
      </c>
      <c r="B21" s="89"/>
      <c r="C21" s="89"/>
      <c r="D21" s="89"/>
      <c r="E21" s="89"/>
      <c r="F21" s="89"/>
      <c r="G21" s="89"/>
    </row>
    <row r="22" spans="1:7" ht="12.75">
      <c r="A22" s="89" t="s">
        <v>57</v>
      </c>
      <c r="B22" s="89"/>
      <c r="C22" s="89"/>
      <c r="D22" s="90"/>
      <c r="E22" s="89"/>
      <c r="F22" s="89"/>
      <c r="G22" s="89"/>
    </row>
    <row r="23" spans="1:7" ht="12.75">
      <c r="A23" s="95" t="s">
        <v>61</v>
      </c>
      <c r="B23" s="95"/>
      <c r="C23" s="95"/>
      <c r="D23" s="95"/>
      <c r="E23" s="95"/>
      <c r="F23" s="95"/>
      <c r="G23" s="95"/>
    </row>
    <row r="24" spans="1:7" ht="12.75">
      <c r="A24" s="95" t="s">
        <v>62</v>
      </c>
      <c r="B24" s="95"/>
      <c r="C24" s="95"/>
      <c r="D24" s="95"/>
      <c r="E24" s="95"/>
      <c r="F24" s="95"/>
      <c r="G24" s="95"/>
    </row>
    <row r="25" spans="1:7" ht="12.75">
      <c r="A25" s="88" t="s">
        <v>60</v>
      </c>
      <c r="B25" s="89"/>
      <c r="C25" s="90"/>
      <c r="D25" s="90"/>
      <c r="E25" s="89"/>
      <c r="F25" s="89"/>
      <c r="G25" s="89"/>
    </row>
    <row r="26" spans="1:7" ht="12.75">
      <c r="A26" s="88" t="s">
        <v>65</v>
      </c>
      <c r="B26" s="89"/>
      <c r="C26" s="89"/>
      <c r="D26" s="89"/>
      <c r="E26" s="89"/>
      <c r="F26" s="89"/>
      <c r="G26" s="89"/>
    </row>
    <row r="27" spans="1:4" ht="12.75">
      <c r="A27" s="88" t="s">
        <v>69</v>
      </c>
      <c r="C27" s="4"/>
      <c r="D27" s="4"/>
    </row>
    <row r="28" spans="1:11" ht="15">
      <c r="A28" s="88" t="s">
        <v>70</v>
      </c>
      <c r="B28" s="88"/>
      <c r="C28" s="88"/>
      <c r="D28" s="88"/>
      <c r="E28" s="88"/>
      <c r="F28" s="88"/>
      <c r="G28" s="88"/>
      <c r="H28" s="93"/>
      <c r="I28" s="93"/>
      <c r="J28" s="93"/>
      <c r="K28" s="93"/>
    </row>
    <row r="29" spans="1:11" ht="15">
      <c r="A29" s="93"/>
      <c r="B29" s="93"/>
      <c r="C29" s="93"/>
      <c r="D29" s="93"/>
      <c r="E29" s="93"/>
      <c r="F29" s="94"/>
      <c r="G29" s="94"/>
      <c r="H29" s="93"/>
      <c r="I29" s="93"/>
      <c r="J29" s="93"/>
      <c r="K29" s="93"/>
    </row>
    <row r="30" spans="1:11" ht="15">
      <c r="A30" s="93"/>
      <c r="B30" s="93"/>
      <c r="C30" s="93"/>
      <c r="D30" s="93"/>
      <c r="E30" s="93"/>
      <c r="F30" s="94"/>
      <c r="G30" s="94"/>
      <c r="H30" s="93"/>
      <c r="I30" s="93"/>
      <c r="J30" s="93"/>
      <c r="K30" s="93"/>
    </row>
  </sheetData>
  <sheetProtection/>
  <mergeCells count="1">
    <mergeCell ref="A16:F16"/>
  </mergeCells>
  <printOptions horizontalCentered="1"/>
  <pageMargins left="0.984251968503937" right="0" top="0.35433070866141736" bottom="0.15748031496062992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2017-01-26T17:28:18Z</cp:lastPrinted>
  <dcterms:created xsi:type="dcterms:W3CDTF">2004-02-25T13:00:47Z</dcterms:created>
  <dcterms:modified xsi:type="dcterms:W3CDTF">2017-01-26T17:31:14Z</dcterms:modified>
  <cp:category/>
  <cp:version/>
  <cp:contentType/>
  <cp:contentStatus/>
</cp:coreProperties>
</file>