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Personal\Desktop\"/>
    </mc:Choice>
  </mc:AlternateContent>
  <xr:revisionPtr revIDLastSave="0" documentId="8_{A1F26192-0882-453C-84F1-6A47E47CB13F}" xr6:coauthVersionLast="40" xr6:coauthVersionMax="40" xr10:uidLastSave="{00000000-0000-0000-0000-000000000000}"/>
  <bookViews>
    <workbookView xWindow="0" yWindow="0" windowWidth="20490" windowHeight="8940" xr2:uid="{00000000-000D-0000-FFFF-FFFF00000000}"/>
  </bookViews>
  <sheets>
    <sheet name="Matriz Riesgos " sheetId="1" r:id="rId1"/>
    <sheet name="Mapa Riesgos Residual" sheetId="2" r:id="rId2"/>
  </sheets>
  <externalReferences>
    <externalReference r:id="rId3"/>
    <externalReference r:id="rId4"/>
    <externalReference r:id="rId5"/>
    <externalReference r:id="rId6"/>
  </externalReferences>
  <definedNames>
    <definedName name="_xlnm._FilterDatabase" localSheetId="0" hidden="1">'Matriz Riesgos '!$AK$13:$AL$73</definedName>
    <definedName name="Procesos">[1]Hoja1!$B$2:$B$17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1" i="1" l="1"/>
  <c r="Y73" i="1" l="1"/>
  <c r="W73" i="1"/>
  <c r="O73" i="1"/>
  <c r="AH73" i="1" s="1"/>
  <c r="AG73" i="1" s="1"/>
  <c r="M73" i="1"/>
  <c r="Y72" i="1"/>
  <c r="W72" i="1"/>
  <c r="Y71" i="1"/>
  <c r="W71" i="1"/>
  <c r="O71" i="1"/>
  <c r="AH71" i="1" s="1"/>
  <c r="AG71" i="1" s="1"/>
  <c r="M71" i="1"/>
  <c r="Y70" i="1"/>
  <c r="W70" i="1"/>
  <c r="Y68" i="1"/>
  <c r="W68" i="1"/>
  <c r="O68" i="1"/>
  <c r="AH68" i="1" s="1"/>
  <c r="AG68" i="1" s="1"/>
  <c r="M68" i="1"/>
  <c r="Y67" i="1"/>
  <c r="W67" i="1"/>
  <c r="O67" i="1"/>
  <c r="AH67" i="1" s="1"/>
  <c r="AG67" i="1" s="1"/>
  <c r="M67" i="1"/>
  <c r="Y66" i="1"/>
  <c r="W66" i="1"/>
  <c r="Y65" i="1"/>
  <c r="W65" i="1"/>
  <c r="O65" i="1"/>
  <c r="AH65" i="1" s="1"/>
  <c r="AG65" i="1" s="1"/>
  <c r="M65" i="1"/>
  <c r="Y64" i="1"/>
  <c r="W64" i="1"/>
  <c r="Y63" i="1"/>
  <c r="W63" i="1"/>
  <c r="Y62" i="1"/>
  <c r="W62" i="1"/>
  <c r="O62" i="1"/>
  <c r="AH62" i="1" s="1"/>
  <c r="AG62" i="1" s="1"/>
  <c r="M62" i="1"/>
  <c r="Y60" i="1"/>
  <c r="W60" i="1"/>
  <c r="O60" i="1"/>
  <c r="AH60" i="1" s="1"/>
  <c r="AG60" i="1" s="1"/>
  <c r="M60" i="1"/>
  <c r="Y58" i="1"/>
  <c r="W58" i="1"/>
  <c r="O58" i="1"/>
  <c r="AH58" i="1" s="1"/>
  <c r="AG58" i="1" s="1"/>
  <c r="M58" i="1"/>
  <c r="Y56" i="1"/>
  <c r="W56" i="1"/>
  <c r="O56" i="1"/>
  <c r="AH56" i="1" s="1"/>
  <c r="AG56" i="1" s="1"/>
  <c r="M56" i="1"/>
  <c r="Y55" i="1"/>
  <c r="W55" i="1"/>
  <c r="Y52" i="1"/>
  <c r="W52" i="1"/>
  <c r="Y50" i="1"/>
  <c r="W50" i="1"/>
  <c r="O50" i="1"/>
  <c r="AH50" i="1" s="1"/>
  <c r="AG50" i="1" s="1"/>
  <c r="M50" i="1"/>
  <c r="Y49" i="1"/>
  <c r="W49" i="1"/>
  <c r="Y48" i="1"/>
  <c r="W48" i="1"/>
  <c r="O48" i="1"/>
  <c r="AH48" i="1" s="1"/>
  <c r="AG48" i="1" s="1"/>
  <c r="M48" i="1"/>
  <c r="Y47" i="1"/>
  <c r="W47" i="1"/>
  <c r="Y46" i="1"/>
  <c r="W46" i="1"/>
  <c r="O46" i="1"/>
  <c r="AH46" i="1" s="1"/>
  <c r="AG46" i="1" s="1"/>
  <c r="M46" i="1"/>
  <c r="Y45" i="1"/>
  <c r="W45" i="1"/>
  <c r="Y44" i="1"/>
  <c r="W44" i="1"/>
  <c r="Y43" i="1"/>
  <c r="W4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E33" i="1"/>
  <c r="AD33" i="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22" i="1"/>
  <c r="W22" i="1"/>
  <c r="O22" i="1"/>
  <c r="AH22" i="1" s="1"/>
  <c r="AG22" i="1" s="1"/>
  <c r="M22" i="1"/>
  <c r="Y21" i="1"/>
  <c r="W21" i="1"/>
  <c r="Y20" i="1"/>
  <c r="W20" i="1"/>
  <c r="Y19" i="1"/>
  <c r="W19" i="1"/>
  <c r="O19" i="1"/>
  <c r="AH19" i="1" s="1"/>
  <c r="AG19" i="1" s="1"/>
  <c r="M19" i="1"/>
  <c r="Y17" i="1"/>
  <c r="W17" i="1"/>
  <c r="Y16" i="1"/>
  <c r="W16" i="1"/>
  <c r="O16" i="1"/>
  <c r="AH16" i="1" s="1"/>
  <c r="AG16" i="1" s="1"/>
  <c r="M16" i="1"/>
  <c r="AD22" i="1" l="1"/>
  <c r="AF22" i="1" s="1"/>
  <c r="AE22" i="1" s="1"/>
  <c r="AD21" i="1"/>
  <c r="AD47" i="1"/>
  <c r="AD73" i="1"/>
  <c r="AF73" i="1" s="1"/>
  <c r="AE73" i="1" s="1"/>
  <c r="AD72" i="1"/>
  <c r="AD31" i="1"/>
  <c r="AF31" i="1" s="1"/>
  <c r="AE31" i="1" s="1"/>
  <c r="AD34" i="1"/>
  <c r="AF34" i="1" s="1"/>
  <c r="AD45" i="1"/>
  <c r="AD35" i="1"/>
  <c r="AD42" i="1"/>
  <c r="AF42" i="1" s="1"/>
  <c r="AE42" i="1" s="1"/>
  <c r="AD52" i="1"/>
  <c r="AD16" i="1"/>
  <c r="AF16" i="1" s="1"/>
  <c r="AE16" i="1" s="1"/>
  <c r="AD20" i="1"/>
  <c r="AD28" i="1"/>
  <c r="AD55" i="1"/>
  <c r="AD29" i="1"/>
  <c r="AD60" i="1"/>
  <c r="AF60" i="1" s="1"/>
  <c r="AE60" i="1" s="1"/>
  <c r="AD65" i="1"/>
  <c r="AF65" i="1" s="1"/>
  <c r="AD24" i="1"/>
  <c r="AD25" i="1"/>
  <c r="AF25" i="1" s="1"/>
  <c r="AE25" i="1" s="1"/>
  <c r="AD27" i="1"/>
  <c r="AD46" i="1"/>
  <c r="AF46" i="1" s="1"/>
  <c r="AD50" i="1"/>
  <c r="AF50" i="1" s="1"/>
  <c r="AD32" i="1"/>
  <c r="AD36" i="1"/>
  <c r="AD66" i="1"/>
  <c r="AD67" i="1"/>
  <c r="AF67" i="1" s="1"/>
  <c r="AE67" i="1" s="1"/>
  <c r="AD68" i="1"/>
  <c r="AF68" i="1" s="1"/>
  <c r="AD19" i="1"/>
  <c r="AF19" i="1" s="1"/>
  <c r="AD41" i="1"/>
  <c r="AD44" i="1"/>
  <c r="AD58" i="1"/>
  <c r="AF58" i="1" s="1"/>
  <c r="AE58" i="1" s="1"/>
  <c r="AD23" i="1"/>
  <c r="AD38" i="1"/>
  <c r="AD39" i="1"/>
  <c r="AF39" i="1" s="1"/>
  <c r="AE39" i="1" s="1"/>
  <c r="AD43" i="1"/>
  <c r="AD49" i="1"/>
  <c r="AD17" i="1"/>
  <c r="AD26" i="1"/>
  <c r="AD48" i="1"/>
  <c r="AF48" i="1" s="1"/>
  <c r="AD63" i="1"/>
  <c r="AD70" i="1"/>
  <c r="AD71" i="1"/>
  <c r="AF71" i="1" s="1"/>
  <c r="AE71" i="1" s="1"/>
  <c r="AD30" i="1"/>
  <c r="AD37" i="1"/>
  <c r="AD56" i="1"/>
  <c r="AF56" i="1" s="1"/>
  <c r="AE56" i="1" s="1"/>
  <c r="AD62" i="1"/>
  <c r="AF62" i="1" s="1"/>
  <c r="AD64" i="1"/>
  <c r="AF47" i="1" l="1"/>
  <c r="AE47" i="1" s="1"/>
  <c r="AF49" i="1"/>
  <c r="AE49" i="1" s="1"/>
  <c r="AE50" i="1"/>
  <c r="AF51" i="1"/>
  <c r="AF63" i="1"/>
  <c r="AF64" i="1" s="1"/>
  <c r="AE64" i="1" s="1"/>
  <c r="AF41" i="1"/>
  <c r="AE41" i="1" s="1"/>
  <c r="AF26" i="1"/>
  <c r="AE26" i="1" s="1"/>
  <c r="AF23" i="1"/>
  <c r="AE23" i="1" s="1"/>
  <c r="AF17" i="1"/>
  <c r="AE17" i="1" s="1"/>
  <c r="AF43" i="1"/>
  <c r="AF44" i="1" s="1"/>
  <c r="AE48" i="1"/>
  <c r="AE46" i="1"/>
  <c r="AF32" i="1"/>
  <c r="AE32" i="1" s="1"/>
  <c r="AE62" i="1"/>
  <c r="AF20" i="1"/>
  <c r="AE19" i="1"/>
  <c r="AF70" i="1"/>
  <c r="AE68" i="1"/>
  <c r="AF35" i="1"/>
  <c r="AE34" i="1"/>
  <c r="AF66" i="1"/>
  <c r="AE66" i="1" s="1"/>
  <c r="AE65" i="1"/>
  <c r="AE63" i="1" l="1"/>
  <c r="AE51" i="1"/>
  <c r="AF52" i="1"/>
  <c r="AF55" i="1" s="1"/>
  <c r="AE55" i="1" s="1"/>
  <c r="AF24" i="1"/>
  <c r="AE24" i="1" s="1"/>
  <c r="AF27" i="1"/>
  <c r="AE27" i="1" s="1"/>
  <c r="AE43" i="1"/>
  <c r="AE70" i="1"/>
  <c r="AF72" i="1"/>
  <c r="AE72" i="1" s="1"/>
  <c r="AF45" i="1"/>
  <c r="AE45" i="1" s="1"/>
  <c r="AE44" i="1"/>
  <c r="AF36" i="1"/>
  <c r="AE35" i="1"/>
  <c r="AF21" i="1"/>
  <c r="AE21" i="1" s="1"/>
  <c r="AE20" i="1"/>
  <c r="AE52" i="1" l="1"/>
  <c r="AF28" i="1"/>
  <c r="AF29" i="1" s="1"/>
  <c r="AF37" i="1"/>
  <c r="AE36" i="1"/>
  <c r="AE28" i="1" l="1"/>
  <c r="AF30" i="1"/>
  <c r="AE30" i="1" s="1"/>
  <c r="AE29" i="1"/>
  <c r="AE37" i="1"/>
  <c r="AF38" i="1"/>
  <c r="AE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montes</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K34" authorId="4" shapeId="0" xr:uid="{00000000-0006-0000-0000-000012000000}">
      <text>
        <r>
          <rPr>
            <b/>
            <sz val="9"/>
            <color indexed="81"/>
            <rFont val="Tahoma"/>
            <family val="2"/>
          </rPr>
          <t>SE ENVIO CORREO DE SOLICITUD A OSCAR 6 DE JULIO</t>
        </r>
      </text>
    </comment>
  </commentList>
</comments>
</file>

<file path=xl/sharedStrings.xml><?xml version="1.0" encoding="utf-8"?>
<sst xmlns="http://schemas.openxmlformats.org/spreadsheetml/2006/main" count="1183" uniqueCount="554">
  <si>
    <t>MATRIZ DE RIESGOS</t>
  </si>
  <si>
    <t>Código: DE-FM-022
Versión: 00
Fecha de Vigencia: 27/05/2021</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</si>
  <si>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</si>
  <si>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</si>
  <si>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</si>
  <si>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</si>
  <si>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</si>
  <si>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</si>
  <si>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</si>
  <si>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</si>
  <si>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</si>
  <si>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</si>
  <si>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</si>
  <si>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</si>
  <si>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</si>
  <si>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</si>
  <si>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</si>
  <si>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</si>
  <si>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</si>
  <si>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</si>
  <si>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</si>
  <si>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</si>
  <si>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</si>
  <si>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</si>
  <si>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</si>
  <si>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</si>
  <si>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</si>
  <si>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</si>
  <si>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</si>
  <si>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</si>
  <si>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</si>
  <si>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</si>
  <si>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</si>
  <si>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</si>
  <si>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</si>
  <si>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</si>
  <si>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</si>
  <si>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</si>
  <si>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</si>
  <si>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</si>
  <si>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</si>
  <si>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</si>
  <si>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</si>
  <si>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</si>
  <si>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</si>
  <si>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</si>
  <si>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</si>
  <si>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</si>
  <si>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</si>
  <si>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</si>
  <si>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</si>
  <si>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</si>
  <si>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</si>
  <si>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</si>
  <si>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</si>
  <si>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</si>
  <si>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</si>
  <si>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</si>
  <si>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</si>
  <si>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</si>
  <si>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</si>
  <si>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</si>
  <si>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</si>
  <si>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</si>
  <si>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</si>
  <si>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</si>
  <si>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</si>
  <si>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</si>
  <si>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</si>
  <si>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</si>
  <si>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</si>
  <si>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</si>
  <si>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</si>
  <si>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</si>
  <si>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</si>
  <si>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</si>
  <si>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</si>
  <si>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</si>
  <si>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</si>
  <si>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</si>
  <si>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</si>
  <si>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</si>
  <si>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</si>
  <si>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</si>
  <si>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</si>
  <si>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</si>
  <si>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</si>
  <si>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</si>
  <si>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</si>
  <si>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</si>
  <si>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</si>
  <si>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</si>
  <si>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</si>
  <si>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</si>
  <si>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</si>
  <si>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</si>
  <si>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</si>
  <si>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</si>
  <si>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</si>
  <si>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</si>
  <si>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</si>
  <si>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</si>
  <si>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</si>
  <si>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</si>
  <si>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</si>
  <si>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</si>
  <si>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</si>
  <si>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</si>
  <si>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</si>
  <si>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</si>
  <si>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</si>
  <si>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</si>
  <si>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</si>
  <si>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</si>
  <si>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</si>
  <si>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</si>
  <si>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</si>
  <si>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ACEPTAR EL RIESGO</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</si>
  <si>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</si>
  <si>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</si>
  <si>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</si>
  <si>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</si>
  <si>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</si>
  <si>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</si>
  <si>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</si>
  <si>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</si>
  <si>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</si>
  <si>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</si>
  <si>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</si>
  <si>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</si>
  <si>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</si>
  <si>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</si>
  <si>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</si>
  <si>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</si>
  <si>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</si>
  <si>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</si>
  <si>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</si>
  <si>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</si>
  <si>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</si>
  <si>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</si>
  <si>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</si>
  <si>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</si>
  <si>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</si>
  <si>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</si>
  <si>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</si>
  <si>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</si>
  <si>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</si>
  <si>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</si>
  <si>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</si>
  <si>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</si>
  <si>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</si>
  <si>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</si>
  <si>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</si>
  <si>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</si>
  <si>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</si>
  <si>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</si>
  <si>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</si>
  <si>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</si>
  <si>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</si>
  <si>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</si>
  <si>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</si>
  <si>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</si>
  <si>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</si>
  <si>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</si>
  <si>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</si>
  <si>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</si>
  <si>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</si>
  <si>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</si>
  <si>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</si>
  <si>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</si>
  <si>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</si>
  <si>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</si>
  <si>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</si>
  <si>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</si>
  <si>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</si>
  <si>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</si>
  <si>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</si>
  <si>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</si>
  <si>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</si>
  <si>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</si>
  <si>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</si>
  <si>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</si>
  <si>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</si>
  <si>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</si>
  <si>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</si>
  <si>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</si>
  <si>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</si>
  <si>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</si>
  <si>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</si>
  <si>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</si>
  <si>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</si>
  <si>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</si>
  <si>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</si>
  <si>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</si>
  <si>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</si>
  <si>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</si>
  <si>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</si>
  <si>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</si>
  <si>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</si>
  <si>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</si>
  <si>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</si>
  <si>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</si>
  <si>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</si>
  <si>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</si>
  <si>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</si>
  <si>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</si>
  <si>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</si>
  <si>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</si>
  <si>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</si>
  <si>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</si>
  <si>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</si>
  <si>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 Grupo VUCE
Asesor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</si>
  <si>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</si>
  <si>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</si>
  <si>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</si>
  <si>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</si>
  <si>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</si>
  <si>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si las solicitudes de licencia o registro de importación y sus modificaciones, tienen completos los anexos y los vistos buenos de entidades vinculadas a la VUCE, que se requieran.</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</si>
  <si>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</si>
  <si>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</si>
  <si>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</si>
  <si>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</si>
  <si>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</si>
  <si>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</si>
  <si>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</si>
  <si>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</si>
  <si>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</si>
  <si>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</si>
  <si>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</si>
  <si>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</si>
  <si>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</si>
  <si>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</si>
  <si>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</si>
  <si>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</si>
  <si>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</si>
  <si>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</si>
  <si>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</si>
  <si>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</si>
  <si>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</si>
  <si>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</si>
  <si>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</si>
  <si>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</si>
  <si>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</si>
  <si>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</si>
  <si>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</si>
  <si>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</si>
  <si>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</si>
  <si>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</si>
  <si>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</si>
  <si>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</si>
  <si>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</si>
  <si>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</si>
  <si>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</si>
  <si>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</si>
  <si>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</si>
  <si>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</si>
  <si>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</si>
  <si>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</si>
  <si>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</si>
  <si>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</si>
  <si>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</si>
  <si>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</si>
  <si>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</si>
  <si>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</si>
  <si>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</si>
  <si>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</si>
  <si>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</si>
  <si>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</si>
  <si>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 xml:space="preserve"> Numero de Accesos no autorizados a los servicios de TI </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</si>
  <si>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</si>
  <si>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</si>
  <si>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</si>
  <si>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</si>
  <si>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</si>
  <si>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</si>
  <si>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</si>
  <si>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</si>
  <si>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</si>
  <si>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</si>
  <si>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</si>
  <si>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</si>
  <si>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</si>
  <si>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</si>
  <si>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</si>
  <si>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</si>
  <si>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</si>
  <si>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</si>
  <si>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</si>
  <si>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</si>
  <si>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</si>
  <si>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</si>
  <si>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</si>
  <si>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</si>
  <si>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</si>
  <si>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</si>
  <si>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</si>
  <si>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</si>
  <si>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</si>
  <si>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</si>
  <si>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</si>
  <si>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</si>
  <si>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</si>
  <si>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</si>
  <si>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</si>
  <si>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</si>
  <si>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</si>
  <si>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</si>
  <si>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</si>
  <si>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</si>
  <si>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</si>
  <si>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</si>
  <si>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</si>
  <si>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</si>
  <si>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</si>
  <si>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</si>
  <si>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</si>
  <si>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</si>
  <si>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</si>
  <si>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</si>
  <si>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</si>
  <si>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</si>
  <si>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</si>
  <si>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</si>
  <si>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</si>
  <si>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</si>
  <si>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Gestión del Talento Humano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</si>
  <si>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</si>
  <si>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</si>
  <si>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</si>
  <si>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</si>
  <si>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</si>
  <si>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TH-PR-010 Acciones Disciplinarias: Actividad: 2,3,5,7,9,12,14 </t>
  </si>
  <si>
    <t>Ayuda de memoria y registro de asistencia</t>
  </si>
  <si>
    <t>No tener actualizada la información del expediente en el Aplicativo</t>
  </si>
  <si>
    <t>Recibir y radicar la queja, denuncia, informe, de oficio, anónimo u otro medio que amerite credibilidad en el Sistema de Información Disciplinaria</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</si>
  <si>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</si>
  <si>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</si>
  <si>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</si>
  <si>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</si>
  <si>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</si>
  <si>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</si>
  <si>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</si>
  <si>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</si>
  <si>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</si>
  <si>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</si>
  <si>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</si>
  <si>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</si>
  <si>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Gestion del talento Humano</t>
  </si>
  <si>
    <t>Coordinador Grupo Talento Humano</t>
  </si>
  <si>
    <t>Hacer nombramiento sin la verificación de la hoja de vida del candidato</t>
  </si>
  <si>
    <t>RC-20</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</si>
  <si>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</si>
  <si>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</si>
  <si>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</si>
  <si>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</si>
  <si>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</si>
  <si>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</si>
  <si>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</si>
  <si>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</si>
  <si>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</si>
  <si>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</si>
  <si>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</si>
  <si>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</si>
  <si>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</si>
  <si>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</si>
  <si>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</si>
  <si>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</si>
  <si>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</si>
  <si>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</si>
  <si>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</si>
  <si>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</si>
  <si>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</si>
  <si>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</si>
  <si>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</si>
  <si>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</si>
  <si>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</si>
  <si>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</si>
  <si>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</si>
  <si>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</si>
  <si>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</si>
  <si>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</si>
  <si>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</si>
  <si>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</si>
  <si>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</si>
  <si>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</si>
  <si>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HISTORIAL DE CAMBIOS DEL CONTENIDO</t>
  </si>
  <si>
    <t>VERSIÓN</t>
  </si>
  <si>
    <t>FECHA</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</si>
  <si>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</si>
  <si>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</si>
  <si>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</si>
  <si>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</si>
  <si>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</si>
  <si>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</si>
  <si>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</si>
  <si>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</si>
  <si>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</si>
  <si>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</si>
  <si>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</si>
  <si>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</si>
  <si>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</si>
  <si>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</si>
  <si>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</si>
  <si>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</si>
  <si>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</si>
  <si>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</si>
  <si>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</si>
  <si>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</si>
  <si>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</si>
  <si>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</si>
  <si>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</si>
  <si>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</si>
  <si>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</si>
  <si>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t>Descriptor</t>
  </si>
  <si>
    <t>Nivel</t>
  </si>
  <si>
    <t xml:space="preserve">Nivel </t>
  </si>
  <si>
    <t>Muy Alta</t>
  </si>
  <si>
    <t>Alta</t>
  </si>
  <si>
    <t>Media</t>
  </si>
  <si>
    <t>Baja</t>
  </si>
  <si>
    <t>RC-19
RC-22</t>
  </si>
  <si>
    <t>RC-13
RC-14
RC-15</t>
  </si>
  <si>
    <t>Muy Baja</t>
  </si>
  <si>
    <t>RC-1
RC-2
RC-4
RC-5
RC-7
RC-12</t>
  </si>
  <si>
    <t>Leve</t>
  </si>
  <si>
    <t>Menor</t>
  </si>
  <si>
    <t>Mayor</t>
  </si>
  <si>
    <t>Catastrófico</t>
  </si>
  <si>
    <t>Se realiza seguimiento al 30 de abril de 2022</t>
  </si>
  <si>
    <t>Se realiza seguimiento al 31 de diciembre de 2021</t>
  </si>
  <si>
    <t>2 (H) Identificar y valorar el incidente de seguridad</t>
  </si>
  <si>
    <t>4(V) Realizar pruebas de aseguramiento</t>
  </si>
  <si>
    <t>3(V) Validar el Cambio</t>
  </si>
  <si>
    <t>6(V) Monitorear el registro de accesos</t>
  </si>
  <si>
    <t>Coordinador Grupo Ingeniería y Soporte Técnico</t>
  </si>
  <si>
    <t>Coordinador Grupo Desarrollo y Mantenimiento de Aplicaciones, Coordinador Grupo Ingeniería y Soporte Técnico</t>
  </si>
  <si>
    <t xml:space="preserve">GTI-PR-004 Gestión de Incidentes de Seguridad y Privacidad de la Información </t>
  </si>
  <si>
    <t>GTI-PR-005 Gestión de Cambios de Tecnologías de la Información</t>
  </si>
  <si>
    <t>GTI-PR-012 Control  accesos servicios TI</t>
  </si>
  <si>
    <t>Registro de Caso en la Herramienta de Mesa de Ayuda</t>
  </si>
  <si>
    <t>Formato Gestión de Cambios</t>
  </si>
  <si>
    <t xml:space="preserve"> Reporte</t>
  </si>
  <si>
    <t>Grupo Juzgamiento Disciplinario</t>
  </si>
  <si>
    <t>Coordinador
Grupo Juzgamiento Disciplinario</t>
  </si>
  <si>
    <t xml:space="preserve">
Coordinador(a) Grupo Juzgamiento Interno Disciplinario</t>
  </si>
  <si>
    <t xml:space="preserve">
Coordinador(a) Grupo Juzgamiento Disciplinario</t>
  </si>
  <si>
    <t>Posibilidad de pérdida reputacional por queja o reclamo de los grupos de valor por vinculación de personal donde se advierta conflicto de intereses y/o inhabilidades o incompatibilidades</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</si>
  <si>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</si>
  <si>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Exigencia de requisitos e insumos técnicos que restrinjan la pluralidad de oferentes.</t>
  </si>
  <si>
    <t>Fecha del Reporte</t>
  </si>
  <si>
    <t>Acciones Adelantadas</t>
  </si>
  <si>
    <t>Responsable</t>
  </si>
  <si>
    <t>Evidencia de las acciones adelantadas</t>
  </si>
  <si>
    <t>¿El riesgo se materializó?</t>
  </si>
  <si>
    <t>SI</t>
  </si>
  <si>
    <t>NO</t>
  </si>
  <si>
    <t>¿Por qué?</t>
  </si>
  <si>
    <t>2do. SEGUIMIENTO</t>
  </si>
  <si>
    <r>
      <t xml:space="preserve">ZONAS DE </t>
    </r>
    <r>
      <rPr>
        <b/>
        <u/>
        <sz val="11"/>
        <color theme="1"/>
        <rFont val="Arial"/>
        <family val="2"/>
      </rPr>
      <t xml:space="preserve">RIESGO DE CORRUPCIÓN </t>
    </r>
  </si>
  <si>
    <t>RC-8
RC-9
RC-10
RC-11
RC-16
RC-20
RC-21</t>
  </si>
  <si>
    <t>RC-3
RC-17</t>
  </si>
  <si>
    <t xml:space="preserve">Se verifica previamente que la compra o el gasto que se va a realizar esté dentro de los rubros autorizados. 
Con base en la fecha del correo electrónico remitido informando de la entrega del dinero, el responsable de la caja menor lleva el control para que las legalización se haga en los tiempos establecidos.
Las facturas que se presentan deben estar sin enmendaduras, además se hace comparación  de variables  con las cotizaciones aportadas. </t>
  </si>
  <si>
    <t xml:space="preserve">Cada uno de los funcionarios que manejan las cajas menores </t>
  </si>
  <si>
    <t xml:space="preserve">Documentación soporte del trámite de la compra del bien o servicio. </t>
  </si>
  <si>
    <t>Porque se aplican los controles definidos.</t>
  </si>
  <si>
    <t xml:space="preserve">Cuentadante de cada caja menor </t>
  </si>
  <si>
    <t>Se sigue con la asignacion aleatoria de las solicitudes de licencias de importacion y modificaciones</t>
  </si>
  <si>
    <t>Mandy M. Betancourt Hernández</t>
  </si>
  <si>
    <t>Reporte estadístico mensual sobre solicitudes de licencias de importación,  modificaciones y cancelaciones,  recibidas y enviadas para vistos buenos de las entidades vinculadas a la VUCE.</t>
  </si>
  <si>
    <t>Se dio cumplimiento a los controles establecidos para evitar la materializacion del mismo</t>
  </si>
  <si>
    <t xml:space="preserve">Coordinador Grupo de Contratos </t>
  </si>
  <si>
    <t xml:space="preserve">Actas de la Junta de Adquisiciones  y Licitaciones </t>
  </si>
  <si>
    <t>El Grupo de contratos  realiza la revisión Previa con el  área técnica  de los estudios y documentos previos que se presentan para el tramite de procesos de contratación ante el Grupo de Contratos.  En este periodo la totalidad de los estudios previos de Convocatorias Publicas y Contratacion Directa, fueron analizados y aprobados por la Secretaria General.</t>
  </si>
  <si>
    <t xml:space="preserve">El Grupo de Contratos continua con el manejo de las guias, asi como los documentos tipo, cuando aplica, expedidos por la Agencia Nacional de Contratación Pública - Colombia Compra Eficiente,  que aplican para las distintas etapas establecidas en los procesos de selección, dentro de estos se encuentra la expedición del cuadernillo de preguntas y respuestas, documento en el cual se consolidan todas las observaciones recibidas en los diferentes procesos de selección con sus respuestas, para que el proponente pueda consultar en un solo documento todas las observaciones a la mismas. Lo anterior aplica tanto al proyecto de pliego como frente al pliego de condiciones definitivo. </t>
  </si>
  <si>
    <t>Cuadernillos de preguntas y respuestas</t>
  </si>
  <si>
    <t>De acuerdo a la última actualización de riesgos, el indicador asociado a este riesgo se medirá de manera anual, por tal motivo la revisión de expedientes se realizará  finalizando el año 2022. Sin embargo, se están realizando los controles y no se ha materializado el riesgo.</t>
  </si>
  <si>
    <t>Director de Productividad y Competitividad - Juan Sebastián Gutiérrez, Coordinadora Grupo Zonas Francas -  María Edith Zapata</t>
  </si>
  <si>
    <t>No aplica</t>
  </si>
  <si>
    <t>Se estan ejecutando los controles conforme al procedimiento.</t>
  </si>
  <si>
    <t>El día 17 de junio de 2022, se realizó la sesión de Comité de Estabilidad Jurídica, atendiendo el siguiente punto: Evaluación y decisión sobre el recurso de reposición interpuesto por la sociedad REFINERÍA DE CARTAGENA S.A.S. - REFICAR, contra el acta No. 1 de 2022 del Comité de Estabilidad Jurídica.</t>
  </si>
  <si>
    <t>Director de Productividad y Competitividad - Juan Sebastián Gutiérrez, Profesional Especializado - Luz Myriam Zuluaga</t>
  </si>
  <si>
    <t>Acta No. 2 Comité de Estabilidad Jurídica</t>
  </si>
  <si>
    <t>Se han realizado los controles correspondientes.</t>
  </si>
  <si>
    <t>Se elaboró Informe sobre los pronunciamientos técnicos emitidos por el Ministerio y la asistencia técnica prestada; y se respondió el cuestionario “VERIFICACIÓN SOBRE EL CUMPLIMIENTO DE FUNCIONES DEL MINISTERIO EN EL MARCO DEL SISTEMA GENERAL DE REGALÍAS"; así
• Periodo del 1 de febrero y el 30 de abril de 2022, remitido a la Oficina de Control Interno el día 4 de mayo de 2022.
• Periodo del 1 de mayo al 31 de julio de 2022, remitido a la Oficina de Control Interno el día 9 de agosto de 2022.</t>
  </si>
  <si>
    <t>Director de Productividad y Competitividad - Juan Sebastián Gutiérrez</t>
  </si>
  <si>
    <t>• El Informe de seguimiento al cumplimiento de funciones del Ministerio en el marco del SGR Periodo del 1 de febrero y el 30 de abril de 2022 se remitió a la Oficina de Control Interno mediante Memorando DPYC-2022-000178 del 4 de mayo de 2022. La Oficina de Control Interno en su Informe Final remitido mediante Memorando ODCI-2022-000095 del 19 de mayo de 2022 indicó: "verificada la información reportada por la Dirección Técnica, no se encontró evidencia para el periodo revisado, de hechos relacionados con falta de transparencia o actos de corrupción".
•  El Informe de seguimiento al cumplimiento de funciones del Ministerio en el marco del SGR Periodo del 1 de mayo al 31 de julio de 2022 se remitió a la Oficina de Control Interno mediante Memorando DPYC-2022-000435 del 9 de agosto de 2022, en el mismo se informó que no se presentaron hechos relacionados con falta de transparencia o actos de corrupción.</t>
  </si>
  <si>
    <t xml:space="preserve">1, de acuerdo con los compromisos adquridos con la Oficina Asesora de Planeación se realizan dos capacitaciones de sensibilización de riesgo de corrupción al año de las cuales la primera se realizó en el mes de junio de 2022.
</t>
  </si>
  <si>
    <t>1.Listado de asistencia - Capacitación riesgo de corrupción y Gestión                           2.presentación Riesgos.</t>
  </si>
  <si>
    <t>Se realizaron las actividades de acuerdo con los procedimientos internos establecidos.</t>
  </si>
  <si>
    <t xml:space="preserve">1, de acuerdo con los compromisos adquridos con la Oficina Asesora de Planeación se realizaran dos capacitaciones de sensibilización de riesgo de gestión para los tres proyectos de inversión al año de las cuales la primera se realizó en el mes de junio de 2022.S
</t>
  </si>
  <si>
    <t>Dadas la circuntancias y la emergencia que vivio el pais por la pandemia del COVID-19, en el primer cuatrimestre del año 2022, se  realizaron siete (141),  visitas hoteleras solicitadas de vigencias  anteriores,  se realizo la verificacion aleatoria del 15%  de las visitas hoteleras el cual es una  de las acciones en  el seguimiento y control a los riesgos.
Es importante mencionar que a la fecha tenemos algunas visitas pendientes, por motivos de cambio de gobierno y ajuste en la administracion del Mincit; esta visitas se estaran realizando proximamente.</t>
  </si>
  <si>
    <t>Oscar Javier Siza Moreno
Coordinador (E) 
Grupo Análisis Sectorial y Registro Nacional del Turismo</t>
  </si>
  <si>
    <t>Visitas</t>
  </si>
  <si>
    <t>Al dar cumplimiento de la normatividad, ley 788 de 2002, decreto 2755 de 2003, 920 de 2009, 463 de 2016 y resoluciones 1510 de 2016 y 0445 de 2018; El riesgo en esta acción  es mínimo y la verificación en el establecimiento de lo ordena por el E.T. permite mitigar en gran proporción el riesgo.</t>
  </si>
  <si>
    <t>La solicitudes se radican y se responden en orden de llegada.  Se publica la relación de las solicitudes y sus respuestas de forma semestral en el siguiente link: https://www.mincit.gov.co/minturismo/calidad-y-desarrollo-sostenible</t>
  </si>
  <si>
    <t>DAVID ANDRES MUÑOZ BERMUDEZ</t>
  </si>
  <si>
    <t>CUADRO EXCEL DIMAR SEMESTRE I 2022</t>
  </si>
  <si>
    <t xml:space="preserve">Los controles son eficientes y también los funcionarios a cargo han tenido continuidad en el ejercicio de esta función. Se han informado mediante las notas sobre corrupción y conflicto de intereses publicadas en la intranet del Mincit. </t>
  </si>
  <si>
    <t xml:space="preserve">1. Monitoreo Plataforma - GC377/2019
1.1. El trabajo coordinado de los Equipo de Monitoreo y Ciberseguridad, Infraestructura Tecnológica e Ingeniería y Soporte Técnico se han gestionado a 31/08/2022, 1629 eventos e incidentes de seguridad de la información, destacando las acciones relacionadas con: 
- Tráfico a Sitios Web www.omnatur.com categorizado como malicioso que requirio la aplicación de políticas de bloqueo al sitio web y monitoreo y la Intervención de equipos de usuarios que presentaron navegación hacia el sitio web.
-  Correo Phishing Registraduría Nacional Estado Civil (antes y después de Jornadas de Votación), con el análisis y bloqueo de URL maliciosa y la intervención de los equipos de usuarios que abrieron el correo.
- Correo SPAM y con adjuntos sospechosos, se realizaron acciones de contención y erradiciación basado en análisis y bloqueo de URLs sospechosas.
1.2. Atención de Reportes Autoridades Cibernética: Boletín CSIRT Gobierno MinTIC - Reporte de Vulnerabilidad Sitio Web Institucional - Sede Electrónica www.mincit.gov.co, 28/05/2022 con alcance versionamiento del SMB y exposición de información por URLs vulnerables. Se adelantó análisis de la vulnerabilidad y se implementaron acciones correctivas de aseguramiento con el redireccionamiento de URL detectadas como vulnerables (03/06/20222) y se aplicó acción correctiva con actualización de la última versión del SMB Kentico en el sitio web institucional (7/06/2022) y se extendió al Portal Web VUCE www.vuce.gov.co. 
2. Infraestructura Tecnológica: 
2.1. Contratos GC379-2018 y GC-058-2022. Administración de recursos en servidores físicos y virtualizados en tierra y nube para asegurar la adecuada disponibilidad de los servicios y de la información; ejecución de copias de respaldo y backup de la información en salvaguarda de aplicaciones, bases de datos y servidores de archivos; 
2.2.Contrato GC378-2018 mantenimiento preventivo y correctivo Planta Eléctrica y Aire Acondicionado; Contrato AM-OC59205 y AM-OC62766 Canales de Comunicación Internet.
3. Soporte Técnico y Mesa de Ayuda: Contrato GC377-2018 mantenimiento correctivo y preventivo de microcomputadores, portátiles y periféricos. </t>
  </si>
  <si>
    <t>Jefe Oficina Sistemas de Información 
Coordinador Desarrollo y Mantenimiento de Aplicaciones
Coordinador Ingenieriía y Soporte Técnico</t>
  </si>
  <si>
    <t>MRC</t>
  </si>
  <si>
    <t xml:space="preserve">1. Monitoreo Plataforma - GC377/2019
- El trabajo coordinado de los Equipo de Monitoreo y Ciberseguridad, Infraestructura Tecnológica e Ingeniería y Soporte Técnico se han gestionado a 31/08/2022, 1629 eventos e incidentes de seguridad de la información, destacando las acciones relacionadas con: 
- Tráfico a Sitios Web www.omnatur.com categorizado como malicioso que requirio la aplicación de políticas de bloqueo al sitio web y monitoreo y la Intervención de equipos de usuarios que presentaron navegación hacia el sitio web.
-  Correo Phishing Registraduría Nacional Estado Civil (antes y después de Jornadas de Votación), con el análisis y bloqueo de URL maliciosa y la intervención de los equipos de usuarios que abrieron el correo.
- Correo SPAM y con adjuntos sospechosos, se realizaron acciones de contención y erradiciación basado en análisis y bloqueo de URLs sospechosas.
2. Atención de Reportes Autoridades Cibernética: Boletín CSIRT Gobierno MinTIC - Reporte de Vulnerabilidad Sitio Web Institucional - Sede Electrónica www.mincit.gov.co, 28/05/2022 con alcance versionamiento del SMB y exposición de información por URLs vulnerables. Se adelantó análisis de la vulnerabilidad y se implementaron acciones correctivas de aseguramiento con el redireccionamiento de URL detectadas como vulnerables (03/06/20222) y se aplicó acción correctiva con actualización de la última versión del SMB Kentico en el sitio web institucional (7/06/2022) y se extendió al Portal Web VUCE www.vuce.gov.co. </t>
  </si>
  <si>
    <t>1. Contratos GC377 de 2019 - Monitoreo Plataforma, 
1.2. 1. Pruebas de Vulnerabilidad y Ethical Hacking, resultados presentados de la evaluación en 85 Segmentos de Red de 1.143 dispositivos activos y 128 servicios web (aplicaciones y sitios web institucionales)
1.2. Afinamiento políticas de navegación en IPv6 para el servicio IOPACK y aseguramiento de Infraestructura y Aplicaciones Críticas en AWS: Plataforma VUCE y Gestión Documental.
2. GC379 de 2018 Infraestructura  - GC-058-2022 - Infraestructura en Nube. Administración Centro de Computo</t>
  </si>
  <si>
    <t>1. Contratos GC377 de 2019 - Monitoreo Plataforma, 
1.2. Resultados de las Pruebas de Vulnerabilidad y Ethical Hacking - Remediación Vulnerabilidades con aseguramiento de servidores y equipos de usuarios finales aplicando actualización parches de sistema operativos y servicios base; migración de servidores (nube / on premise); eliminación de IPs por defecto, ajuste de perfiles de acceso a usuarios y de políticas de monitoreo a servidores en proceso de migración y baja (IMPO VUCE) y en aplicaciones y Sitios Web: a nivel de código con Fábrica de SW o Proveedor del Desarrollo; ajuste de políticas de navegación del servicios por migración a nube / nuevo servidor o en proceso de nuevo desarrollo / baja.
1.2. Implementación, actualización o ajueste a las políticas de las consolas de los equipos de seguridad (plataforma Forti WAF, MAIL, ADC, GATE, SIEM, SANDBOX), antivirus antimalware - ESET EndPoint 
2.GC377 de 2018 Servicio Mesa de Ayuda, 
- Licenciamiento de software base de servidores para la ejecución de apliación y gestión de bases de Datos.</t>
  </si>
  <si>
    <t xml:space="preserve">En ejecución del Contrato 377-2018: la gestión de usuarios en el periodo reporta:132 usuarios nuevos y 48 eliminados
Con Contrato Contrato 377-2018 y GC379-2018: Los usuarios de servicios de TI Transversales: se resumen en el cuadro siguiente: </t>
  </si>
  <si>
    <t>Los Servicios de Aplicaciones cuentan cion la funcionalidad para administrarusuarios,el siguiente cuadro resumen usaurios activos para algunos aplicativos:</t>
  </si>
  <si>
    <t>30/8/2022</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</si>
  <si>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realizó la remisión mensual de las diligencias programadas por parte de la Coordinación del Grupo de Representación Judicial, indicando las diligencias programadas para todos los apoderados de la OAJ, con el fin de realizar los recordatorios pertinentes
 - Se realizó publicación de las novedades a la ciudadanía mes a mes, para este caso, se reporta lo correspondiente a Abril, Mayo, Junio y Julio de 2022, acorde lo establecido en el procedimiento GJ-PR-012</t>
  </si>
  <si>
    <t>Jefe OAJ</t>
  </si>
  <si>
    <t xml:space="preserve"> - Correo compartiendo Material visual de la sensibiliación sobre código de integridad
 - Comunicación de las diligencias mes a mes de los procesos judiciales activos
 - Publicación de diligencias en la página web del ministerio</t>
  </si>
  <si>
    <t>De acuerdo a las actividades realizadas, se evidención conocimiento y apropiación de los valores del código de integridad por parte de cada uno de los miembros de la Oficina Aesora Jurídica, como aspecto que fortalece el control en las diligencias programadas para cada uno de los apoderados en el marco de cada proceso judicial asignado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</si>
  <si>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Se remitieron los informes mensuales de seguimiento que recopilan las gestiones de cobro coactivo en materia de recaudo
 - Informes mensuales de seguimiento a las actuaciones de los expedientes de cobro coactivo</t>
  </si>
  <si>
    <t>Coordinador Grupo de Cobro Coactivo</t>
  </si>
  <si>
    <t xml:space="preserve"> - Correo compartiendo Material visual de la sensibiliación sobre código de integridad
 - Informes mensuales de seguimiento de la coordinación del grupo de cobro coactivo
 - Informes mensuales de seguimiento a las actuaciones de los expedientes de cobro coactivo</t>
  </si>
  <si>
    <t>Dentro del seguimiento realizado, se evidenció que se realizaron los impulsos requeridos a los procesos asignados a cada uno de los abogados del área de Cobro Coactivo, mediante oficios revisados y firmados por el Coordinador del Grupo de Cobro Coactivo</t>
  </si>
  <si>
    <t xml:space="preserve"> - Se divulgó el código de integridad y se remitió vía correo electrónico el material audiovisual realizado, con el fin de facilitar la apropiación a todos los funcionarios de la Oficina Asesora Jurídica, especialmente, el Grupo de Representación Judicial
 - Memorias justificativas de los decretos que fueron revisados por parte de la OAJ y expedidos por parte del Ministerio de Comercio, Industria y Turismo</t>
  </si>
  <si>
    <t xml:space="preserve"> - Correo compartiendo Material visual de la sensibiliación sobre código de integridad
 - Memorias justificativas de los actos administrativos expedidos por parte del Ministerio</t>
  </si>
  <si>
    <t>De acuerdo a las actividades realizadas, se evidención conocimiento y apropiación de los valores del código de integridad por parte de cada uno de los miembros de la Oficina Aesora Jurídica</t>
  </si>
  <si>
    <t>Rafael Chavarro 
Coordinador Grupo Presupuesto
Nohora Martinez
Coordinador Grupo Contabilidad
Grupo contabilidad 
Diana Carolina Valdeblanquez
Coordinador Grupo Tesorería
Grupo Tesorería</t>
  </si>
  <si>
    <t xml:space="preserve">
Registros generados del aplicativo SIIF Nación</t>
  </si>
  <si>
    <t>No Aplica</t>
  </si>
  <si>
    <t xml:space="preserve">El Grupo de Juzgamiento Disciplinario realizo dos reuniones al interior del Grupo, una reunion con funcionarios de la OALI y recibio correos electronicos por parte del Abogado comisionado en etapa de instrucción, de competencia de la Secretaria General donde se evidencia el seguimiento a los expedientes disciplinarios vigentes en esta etapa.   </t>
  </si>
  <si>
    <t>Coordinador Grupo de Juzgamiento, Secretaria General, OALI</t>
  </si>
  <si>
    <t>Correos electronicos, listas de aistencia, ayudas de memoria</t>
  </si>
  <si>
    <t>Se cumplio con las acciones propuestas</t>
  </si>
  <si>
    <r>
      <t>La Junta de Adquisiciones y Licitaciones del Ministerio es una instancia de consulta, definicion y orientacion de los lineamientos en la contratacion, responsables de la gestion contractual Dado</t>
    </r>
    <r>
      <rPr>
        <sz val="10"/>
        <rFont val="Arial"/>
        <family val="2"/>
      </rPr>
      <t xml:space="preserve"> lo anterior los procesos de selección y contratacion directa que se adelantan en el Ministerio y que superan la mínima cuantía o que a criterio del Ordenador del Gasto deben ser presentadas a la Junta, fueron sometidos al análisis, revisión y aprobación de los miembros de la mencionada Junta.</t>
    </r>
    <r>
      <rPr>
        <sz val="10"/>
        <color rgb="FFFF0000"/>
        <rFont val="Arial"/>
        <family val="2"/>
      </rPr>
      <t xml:space="preserve"> </t>
    </r>
  </si>
  <si>
    <r>
      <rPr>
        <b/>
        <sz val="10"/>
        <rFont val="Arial"/>
        <family val="2"/>
      </rPr>
      <t>En el periodo del 1 de mayo de 2022 al 31 agosto de 2022</t>
    </r>
    <r>
      <rPr>
        <sz val="10"/>
        <rFont val="Arial"/>
        <family val="2"/>
      </rPr>
      <t xml:space="preserve">, se realizaron las siguientes acciones: </t>
    </r>
    <r>
      <rPr>
        <b/>
        <sz val="10"/>
        <rFont val="Arial"/>
        <family val="2"/>
      </rPr>
      <t xml:space="preserve">(1) </t>
    </r>
    <r>
      <rPr>
        <sz val="10"/>
        <rFont val="Arial"/>
        <family val="2"/>
      </rPr>
      <t xml:space="preserve">Seguimiento a la Unidad Ejecutora 350101-000 Gestión General se revisaron y registraron 344 Certificados de Disponibilidad Presupuestal, se revisaron y registraron 651 Compromisos Presupuestal del Gasto; En la subunidad ejecutora 350101-006  consejo técnico de la contaduría pública no se registraron Certificados de Disponibilidad Presupuestal, se revisaron y registraron 15 Compromisos Presupuestal de Gastos en la Subunidad Ejecutora 350101-006; En la subunidad ejecutora 350101-008 BID no se registraron  Certificados de Disponibilidad Presupuestal y  Compromisos Presupuestales del Gasto </t>
    </r>
    <r>
      <rPr>
        <b/>
        <sz val="10"/>
        <rFont val="Arial"/>
        <family val="2"/>
      </rPr>
      <t xml:space="preserve"> (2) </t>
    </r>
    <r>
      <rPr>
        <sz val="10"/>
        <rFont val="Arial"/>
        <family val="2"/>
      </rPr>
      <t>Seguimiento a la Unidad Ejecutora 3501-02 Dirección de Comercio Exterior se registraron y revisaron 33 Certificados de Disponibilidad Presupuestal y  176 Compromisos Presupuestal del Gasto</t>
    </r>
    <r>
      <rPr>
        <b/>
        <sz val="10"/>
        <rFont val="Arial"/>
        <family val="2"/>
      </rPr>
      <t xml:space="preserve"> (3) </t>
    </r>
    <r>
      <rPr>
        <sz val="10"/>
        <rFont val="Arial"/>
        <family val="2"/>
      </rPr>
      <t xml:space="preserve">Seguimiento, revisión y registro a 1885 obligaciones presupuestales en la Unidad Ejecutora 350101-000 Gestión General ,se revisaron y registraron 35 Obligaciones en la subunidad ejecutora 350101-006 Consejo Técnico de la Contaduría, se registraron y revisaron 378 Obligaciones Presupuestales en la Unidad Ejecutora 3501-02 Dirección de Comercio Exterior, En la Subunidad Ejecutora 350101-008 BID se revisaron y registraron 3 Obligaciones, se revisaron  y se registraron 53  Obligaciones de la reserva presupuestal en la unidad Ejecutora 350101-000 Gestión General, se revisó y se registró 1 obligación de la reserva presupuestal en la unidad ejecutora 3501-02 Dirección de Comercio Exterior. En la subunidad ejecutora 350101-008 BID se revisaron y registraron 3 obligaciones de las reservas presupuestales </t>
    </r>
    <r>
      <rPr>
        <b/>
        <sz val="10"/>
        <rFont val="Arial"/>
        <family val="2"/>
      </rPr>
      <t xml:space="preserve">  (4</t>
    </r>
    <r>
      <rPr>
        <sz val="10"/>
        <rFont val="Arial"/>
        <family val="2"/>
      </rPr>
      <t xml:space="preserve">) Revisión y registro a 1846 Órdenes de Pago -Presupuestal en la Unidad Ejecutora 350101-000 Gestión General , revisión y registro  a 35 Órdenes de pago en el Consejo Técnico de la Contaduría,  revisión y registro  a  369 Órdenes de Pago Presupuestales en la Unidad Ejecutora 3501-02 Dirección de Comercio Exterior .En la subunidad ejecutora 3501-01-008 BID  se revisaron y registraron 3 Órdenes de pago. En la unidad Ejecutora 350101-000 se revisaron y registraron 34 pagos de las reservas presupuestales, en la unidad ejecutora 3501-02 se revisaron y registraron 1 pago de las reservas presupuestales. En la subunidad ejecutora 350101-008 BID  se revisaron y registraron 3 reservas presupuestales </t>
    </r>
    <r>
      <rPr>
        <b/>
        <sz val="10"/>
        <rFont val="Arial"/>
        <family val="2"/>
      </rPr>
      <t xml:space="preserve"> (5) </t>
    </r>
    <r>
      <rPr>
        <sz val="10"/>
        <rFont val="Arial"/>
        <family val="2"/>
      </rPr>
      <t>seguimiento revisión y pagos a 213 Órdenes de Pago  No Presupuestales en la Unidad Ejecutora 350101-000 Gestión General, revisión y pago a 2 Órdenes de Pago No Presupuestales en el Consejo Técnico de la Contaduría, seguimiento revisión y pagos a 149 Órdenes de Pago No Presupuestales en la Unidad Ejecutora 350102 Dirección de Comercio Exterior</t>
    </r>
  </si>
  <si>
    <t>RIESGOS DE CORRUPCIÓN Y FRAUDE</t>
  </si>
  <si>
    <t>Directora de Mipymes (Sandra Acero Walteros)</t>
  </si>
  <si>
    <t>Correo electronico de la Direccion de Mipymes informando que no hubo gestion de ningun estudio previo.</t>
  </si>
  <si>
    <t>No se suscribieron estudios previos</t>
  </si>
  <si>
    <t>Cada vez que ingresa una persona se aplica lo establecido en el procedimiento TH-FM-019 Gestión de Talento Humano Vinculación y Retiro, espcificamente el formato TH-FM-096 LISTA DE VERIFICACIÓN INGRESO DE PERSONAL, donde se tiene el control de los documentos para el ingreso del personal, el cual se utiliza cuando se reciben los documentos de las personas a vincular. (incluyendo conflicto de intereses)</t>
  </si>
  <si>
    <t>Coodinadora del Grupo de Talento Humano</t>
  </si>
  <si>
    <t>Documento TH-FM-096 LISTA DE VERIFICACIÓN INGRESO DE PERSONAL diligenciado</t>
  </si>
  <si>
    <t>Por los controles implementados</t>
  </si>
  <si>
    <t>La persona diligencia el formato de hoja de vida previo a la posesión, donde certifica la no existencia de incompatibilidades para ejercer el empleo</t>
  </si>
  <si>
    <t>Desarrollar actividades del Cronograma de actividades de implementación de la Política de Integridad.</t>
  </si>
  <si>
    <t>Asesor grado 10 de T.H.</t>
  </si>
  <si>
    <t>https://mincitco-my.sharepoint.com/personal/ccastro_mincit_gov_co/_layouts/15/onedrive.aspx?id=%2Fpersonal%2Fccastro%5Fmincit%5Fgov%5Fco%2FDocuments%2FCRONOGRAMA%20INTEGRIDAD%202022&amp;ga=1</t>
  </si>
  <si>
    <t>x</t>
  </si>
  <si>
    <t>La medición registra un alto nivel de apropiación del código de integridad</t>
  </si>
  <si>
    <t>Dada la implementacion del Pago de la Nómina a beneficiario final por parte del Ministerio de Hacienda y Crédito Público, se deben generar los listados de Deducciones y de Dips (Documento Instructivo de Pago), mediante los cuales se verifica los totales del resumen de nómina.</t>
  </si>
  <si>
    <t>coordinadora de Talento Humano y Profesionales de Nómina</t>
  </si>
  <si>
    <t>Listados de Deducciones y Dips.</t>
  </si>
  <si>
    <t>el control ha sido efectivo y eficaz</t>
  </si>
  <si>
    <t>Capacitaciones por parte de Novasoft y del Ministerio de Hacenda y Credito Público cuando se requiera.</t>
  </si>
  <si>
    <t>invitacion a la capacitacion por medio del correo electronico</t>
  </si>
  <si>
    <t>se asistió de manera oportuna a las capacitaciones de acuerdo al cambio de la normatividad</t>
  </si>
  <si>
    <t>Coodinadora del Grupo de Talento Humano y Profesionales de Administración de Personal</t>
  </si>
  <si>
    <t>Formato hoja de vida del servidor público</t>
  </si>
  <si>
    <t xml:space="preserve">AP-PR-001  Negociaciones Comerciales: para el periodo evaluado mayo-agosto de 2022 ,  se realizaron reuniones virtuales preparatorias  para la realización de la 2da Ronda de Negociación con los Emiratos Arabes Unidos  que se llevo a cabo de manera virtual del 1 al 8 de Junio de 2022 . Se realizó la verificación de la aplicación de los controles establecidos en la Guía NA-GU-002 "Negociaciones de acuerdos comerciales e internacionales de inversión".  
AP-PR-006  Acuerdos de Promoción y Protección Recíproca de Inversiones - APPRI. para el periodo evaluado mayo - agosto de 2022  A corte 31 de agosto, se llevó a cabo la primera ronda de negociación entre Colombia y Uruguay de un Acuerdo de Cooperación y Facilitación de Inversiones. En esta negociación no hubo divulgación de textos por lo que no se aplicó la medida preventiva a este riesgo.   </t>
  </si>
  <si>
    <t>Luis Felipe Quintero Suárez
Negociador Internacional  
Despacho del Negociador Internacional 
Maria Paula Arenas
Directora
Dirección de Inversión Extranjera y Servicios</t>
  </si>
  <si>
    <t>Ayuda de Memoria</t>
  </si>
  <si>
    <t xml:space="preserve"> AP- PR-001: Se realizo el control establecido en la Guia NA-GU-002
AP-PR-006  Acuerdos de Promoción y Protección Recíproca de Inversiones APPRI.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</si>
</sst>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10"/>
      <color theme="1"/>
      <name val="Futura bk"/>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u/>
      <sz val="11"/>
      <color theme="10"/>
      <name val="Calibri"/>
      <family val="2"/>
      <scheme val="minor"/>
    </font>
    <font>
      <sz val="8"/>
      <color theme="1"/>
      <name val="Arial"/>
      <family val="2"/>
    </font>
    <font>
      <u/>
      <sz val="10"/>
      <color theme="10"/>
      <name val="Calibri"/>
      <family val="2"/>
      <scheme val="minor"/>
    </font>
    <font>
      <sz val="10"/>
      <color theme="1"/>
      <name val="Calibri"/>
      <family val="2"/>
      <scheme val="minor"/>
    </font>
    <font>
      <u/>
      <sz val="10"/>
      <color theme="10"/>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FFFFCC"/>
        <bgColor rgb="FF000000"/>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s>
  <cellStyleXfs count="4">
    <xf numFmtId="0" fontId="0" fillId="0" borderId="0"/>
    <xf numFmtId="9" fontId="1" fillId="0" borderId="0" applyFont="0" applyFill="0" applyBorder="0" applyAlignment="0" applyProtection="0"/>
    <xf numFmtId="0" fontId="10" fillId="0" borderId="0"/>
    <xf numFmtId="0" fontId="30" fillId="0" borderId="0" applyNumberFormat="0" applyFill="0" applyBorder="0" applyAlignment="0" applyProtection="0"/>
  </cellStyleXfs>
  <cellXfs count="489">
    <xf numFmtId="0" fontId="0" fillId="0" borderId="0" xfId="0"/>
    <xf numFmtId="0" fontId="2" fillId="0" borderId="0" xfId="0" applyFont="1" applyFill="1" applyAlignment="1">
      <alignment horizontal="center"/>
    </xf>
    <xf numFmtId="0" fontId="2" fillId="0" borderId="0" xfId="0" applyFont="1" applyFill="1"/>
    <xf numFmtId="9" fontId="2" fillId="0" borderId="0" xfId="1" applyFont="1" applyFill="1"/>
    <xf numFmtId="0" fontId="2" fillId="0" borderId="0" xfId="0" applyFont="1" applyFill="1" applyAlignment="1">
      <alignment horizontal="center" vertical="center"/>
    </xf>
    <xf numFmtId="0" fontId="5" fillId="0" borderId="0" xfId="0" applyFont="1" applyFill="1"/>
    <xf numFmtId="0" fontId="5" fillId="0" borderId="0" xfId="0" applyFont="1" applyFill="1" applyBorder="1"/>
    <xf numFmtId="0" fontId="5" fillId="0" borderId="0" xfId="0" applyFont="1" applyFill="1" applyBorder="1" applyAlignment="1">
      <alignment horizontal="center"/>
    </xf>
    <xf numFmtId="0" fontId="5" fillId="0" borderId="0" xfId="0" applyFont="1" applyFill="1" applyAlignment="1">
      <alignment horizontal="center"/>
    </xf>
    <xf numFmtId="9" fontId="5" fillId="0" borderId="0" xfId="1" applyFont="1" applyFill="1"/>
    <xf numFmtId="9" fontId="5" fillId="0" borderId="0" xfId="1" applyFont="1" applyFill="1" applyAlignment="1">
      <alignment horizontal="center"/>
    </xf>
    <xf numFmtId="0" fontId="9" fillId="0" borderId="5"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Fill="1" applyBorder="1" applyAlignment="1" applyProtection="1">
      <alignment vertical="center" wrapText="1"/>
      <protection locked="0"/>
    </xf>
    <xf numFmtId="0" fontId="9" fillId="0" borderId="0" xfId="0" applyFont="1" applyFill="1" applyBorder="1" applyAlignment="1">
      <alignment vertical="center"/>
    </xf>
    <xf numFmtId="9" fontId="9" fillId="0" borderId="0" xfId="1" applyFont="1" applyFill="1" applyBorder="1" applyAlignment="1">
      <alignment vertical="center"/>
    </xf>
    <xf numFmtId="0" fontId="6" fillId="0" borderId="0" xfId="0" applyFont="1" applyFill="1" applyBorder="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9"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5" fillId="0" borderId="0" xfId="0" applyFont="1" applyFill="1" applyBorder="1" applyAlignment="1"/>
    <xf numFmtId="0" fontId="7" fillId="0" borderId="0" xfId="0" applyFont="1" applyFill="1" applyBorder="1" applyAlignment="1">
      <alignment horizontal="right" vertical="center"/>
    </xf>
    <xf numFmtId="0" fontId="5" fillId="0" borderId="0" xfId="0" applyFont="1" applyFill="1" applyBorder="1" applyAlignment="1">
      <alignment vertical="center" wrapText="1"/>
    </xf>
    <xf numFmtId="0" fontId="10" fillId="0" borderId="0" xfId="0" applyFont="1" applyFill="1" applyBorder="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6" xfId="0" applyFont="1" applyFill="1" applyBorder="1" applyAlignment="1" applyProtection="1">
      <alignment vertical="center"/>
      <protection locked="0"/>
    </xf>
    <xf numFmtId="0" fontId="9" fillId="0" borderId="0" xfId="0" applyFont="1" applyFill="1" applyBorder="1" applyAlignment="1">
      <alignment horizontal="left" vertical="center" wrapText="1"/>
    </xf>
    <xf numFmtId="0" fontId="10" fillId="0" borderId="0" xfId="0" applyFont="1" applyFill="1" applyBorder="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Fill="1" applyBorder="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Fill="1" applyBorder="1" applyAlignment="1">
      <alignment vertical="center" wrapText="1"/>
    </xf>
    <xf numFmtId="9" fontId="10" fillId="0" borderId="0" xfId="1" applyFont="1" applyFill="1" applyBorder="1" applyAlignment="1">
      <alignment vertical="center" wrapText="1"/>
    </xf>
    <xf numFmtId="0" fontId="5" fillId="0" borderId="0" xfId="0" applyFont="1" applyFill="1" applyBorder="1" applyAlignment="1">
      <alignment horizontal="left" vertical="center"/>
    </xf>
    <xf numFmtId="0" fontId="19" fillId="3" borderId="16"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10" fillId="0" borderId="14" xfId="0" applyFont="1" applyFill="1" applyBorder="1" applyAlignment="1" applyProtection="1">
      <alignment horizontal="center" vertical="center" wrapText="1"/>
      <protection locked="0"/>
    </xf>
    <xf numFmtId="0" fontId="10" fillId="0" borderId="14" xfId="0" applyFont="1" applyFill="1" applyBorder="1" applyAlignment="1" applyProtection="1">
      <alignment vertical="center" wrapText="1"/>
      <protection locked="0"/>
    </xf>
    <xf numFmtId="0" fontId="10" fillId="2" borderId="14" xfId="0" applyFont="1" applyFill="1" applyBorder="1" applyAlignment="1" applyProtection="1">
      <alignment vertical="center" wrapText="1"/>
      <protection locked="0"/>
    </xf>
    <xf numFmtId="0" fontId="5" fillId="0" borderId="14" xfId="0" applyFont="1" applyFill="1" applyBorder="1" applyAlignment="1">
      <alignment horizontal="center" vertical="center"/>
    </xf>
    <xf numFmtId="0" fontId="10" fillId="0" borderId="14" xfId="0" applyFont="1" applyFill="1" applyBorder="1" applyAlignment="1">
      <alignment horizontal="center" vertical="center" wrapText="1"/>
    </xf>
    <xf numFmtId="9" fontId="10" fillId="0" borderId="14" xfId="1" applyFont="1" applyFill="1" applyBorder="1" applyAlignment="1" applyProtection="1">
      <alignment horizontal="center" vertical="center" wrapText="1"/>
      <protection locked="0"/>
    </xf>
    <xf numFmtId="0" fontId="5" fillId="0" borderId="14" xfId="0" applyFont="1" applyFill="1" applyBorder="1" applyAlignment="1">
      <alignment horizontal="center" vertical="center" wrapText="1"/>
    </xf>
    <xf numFmtId="0" fontId="10" fillId="0" borderId="14" xfId="0" applyFont="1" applyFill="1" applyBorder="1" applyAlignment="1">
      <alignment horizontal="justify" vertical="center" wrapText="1"/>
    </xf>
    <xf numFmtId="9" fontId="11" fillId="0" borderId="14" xfId="0" applyNumberFormat="1" applyFont="1" applyFill="1" applyBorder="1" applyAlignment="1" applyProtection="1">
      <alignment horizontal="center" vertical="center" wrapText="1"/>
    </xf>
    <xf numFmtId="9" fontId="5" fillId="0" borderId="14" xfId="0"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0" fontId="10" fillId="0" borderId="23" xfId="0" applyFont="1" applyFill="1" applyBorder="1" applyAlignment="1" applyProtection="1">
      <alignment horizontal="center" vertical="center" wrapText="1"/>
      <protection locked="0"/>
    </xf>
    <xf numFmtId="0" fontId="10" fillId="0" borderId="23" xfId="0" applyFont="1" applyFill="1" applyBorder="1" applyAlignment="1" applyProtection="1">
      <alignment vertical="center" wrapText="1"/>
      <protection locked="0"/>
    </xf>
    <xf numFmtId="0" fontId="5" fillId="0" borderId="14" xfId="0" applyFont="1" applyFill="1" applyBorder="1" applyAlignment="1">
      <alignment horizontal="left" vertical="center" wrapText="1"/>
    </xf>
    <xf numFmtId="0" fontId="21" fillId="0" borderId="14" xfId="0" applyFont="1" applyFill="1" applyBorder="1" applyAlignment="1" applyProtection="1">
      <alignment horizontal="justify" vertical="center" wrapText="1"/>
      <protection locked="0"/>
    </xf>
    <xf numFmtId="0" fontId="2" fillId="0" borderId="1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1" fillId="0" borderId="1" xfId="0" applyFont="1" applyFill="1" applyBorder="1" applyAlignment="1" applyProtection="1">
      <alignment horizontal="justify"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9" fontId="11"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xf>
    <xf numFmtId="0" fontId="10" fillId="0" borderId="23" xfId="0" applyFont="1" applyFill="1" applyBorder="1" applyAlignment="1">
      <alignment horizontal="left" vertical="center" wrapText="1"/>
    </xf>
    <xf numFmtId="0" fontId="21" fillId="0" borderId="23" xfId="0" applyFont="1" applyFill="1" applyBorder="1" applyAlignment="1" applyProtection="1">
      <alignment horizontal="justify" vertical="center" wrapText="1"/>
      <protection locked="0"/>
    </xf>
    <xf numFmtId="0" fontId="5" fillId="0" borderId="23" xfId="0" applyFont="1" applyFill="1" applyBorder="1" applyAlignment="1">
      <alignment horizontal="center" vertical="center"/>
    </xf>
    <xf numFmtId="0" fontId="5" fillId="0" borderId="23" xfId="0" applyFont="1" applyFill="1" applyBorder="1" applyAlignment="1">
      <alignment horizontal="center" vertical="center" wrapText="1"/>
    </xf>
    <xf numFmtId="9" fontId="10" fillId="0" borderId="23" xfId="1" applyFont="1" applyFill="1" applyBorder="1" applyAlignment="1" applyProtection="1">
      <alignment horizontal="center" vertical="center" wrapText="1"/>
      <protection locked="0"/>
    </xf>
    <xf numFmtId="0" fontId="5" fillId="0" borderId="23" xfId="0" applyFont="1" applyFill="1" applyBorder="1" applyAlignment="1">
      <alignment horizontal="justify" vertical="center" wrapText="1"/>
    </xf>
    <xf numFmtId="0" fontId="2" fillId="0" borderId="23" xfId="0" applyFont="1" applyFill="1" applyBorder="1" applyAlignment="1">
      <alignment horizontal="center" vertical="center" wrapText="1"/>
    </xf>
    <xf numFmtId="9" fontId="11" fillId="0" borderId="23" xfId="0" applyNumberFormat="1" applyFont="1" applyFill="1" applyBorder="1" applyAlignment="1" applyProtection="1">
      <alignment horizontal="center" vertical="center" wrapText="1"/>
    </xf>
    <xf numFmtId="9" fontId="5" fillId="0" borderId="23" xfId="0" applyNumberFormat="1" applyFont="1" applyFill="1" applyBorder="1" applyAlignment="1">
      <alignment horizontal="center" vertical="center"/>
    </xf>
    <xf numFmtId="9" fontId="7" fillId="0" borderId="23" xfId="0" applyNumberFormat="1" applyFont="1" applyFill="1" applyBorder="1" applyAlignment="1">
      <alignment horizontal="center" vertical="center"/>
    </xf>
    <xf numFmtId="0" fontId="10" fillId="0" borderId="14" xfId="0" applyFont="1" applyFill="1" applyBorder="1" applyAlignment="1">
      <alignment horizontal="left" vertical="center" wrapText="1"/>
    </xf>
    <xf numFmtId="0" fontId="5" fillId="0" borderId="14"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0" fillId="0" borderId="23" xfId="0" applyFont="1" applyFill="1" applyBorder="1" applyAlignment="1">
      <alignment horizontal="justify" vertical="center" wrapText="1"/>
    </xf>
    <xf numFmtId="0" fontId="21" fillId="0" borderId="14"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xf>
    <xf numFmtId="0" fontId="21" fillId="0" borderId="23" xfId="0" applyFont="1" applyFill="1" applyBorder="1" applyAlignment="1" applyProtection="1">
      <alignment horizontal="left" vertical="center" wrapText="1"/>
      <protection locked="0"/>
    </xf>
    <xf numFmtId="0" fontId="5" fillId="0" borderId="23" xfId="0" applyFont="1" applyFill="1" applyBorder="1" applyAlignment="1">
      <alignment horizontal="left" vertical="center"/>
    </xf>
    <xf numFmtId="0" fontId="10" fillId="2" borderId="14" xfId="0" applyFont="1" applyFill="1" applyBorder="1" applyAlignment="1">
      <alignment horizontal="justify" vertical="center" wrapText="1"/>
    </xf>
    <xf numFmtId="0" fontId="10" fillId="2" borderId="23" xfId="0" applyFont="1" applyFill="1" applyBorder="1" applyAlignment="1">
      <alignment horizontal="justify" vertical="center" wrapText="1"/>
    </xf>
    <xf numFmtId="0" fontId="10" fillId="0" borderId="14"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23" xfId="0" applyFont="1" applyFill="1" applyBorder="1" applyAlignment="1" applyProtection="1">
      <alignment horizontal="left" vertical="center" wrapText="1"/>
      <protection locked="0"/>
    </xf>
    <xf numFmtId="0" fontId="5" fillId="0" borderId="23" xfId="0" applyFont="1" applyFill="1" applyBorder="1" applyAlignment="1">
      <alignment horizontal="left" vertical="center" wrapText="1"/>
    </xf>
    <xf numFmtId="0" fontId="10" fillId="0" borderId="14" xfId="0" applyFont="1" applyFill="1" applyBorder="1" applyAlignment="1" applyProtection="1">
      <alignment horizontal="justify" vertical="center" wrapText="1"/>
      <protection locked="0"/>
    </xf>
    <xf numFmtId="0" fontId="10" fillId="11" borderId="14" xfId="0" applyFont="1" applyFill="1" applyBorder="1" applyAlignment="1">
      <alignment horizontal="justify" vertical="center" wrapText="1"/>
    </xf>
    <xf numFmtId="0" fontId="5" fillId="2" borderId="23" xfId="0" applyFont="1" applyFill="1" applyBorder="1" applyAlignment="1">
      <alignment horizontal="center" vertical="center"/>
    </xf>
    <xf numFmtId="0" fontId="5" fillId="2" borderId="23" xfId="0" applyFont="1" applyFill="1" applyBorder="1" applyAlignment="1">
      <alignment horizontal="center" vertical="center" wrapText="1"/>
    </xf>
    <xf numFmtId="9" fontId="10" fillId="2" borderId="23" xfId="1" applyFont="1" applyFill="1" applyBorder="1" applyAlignment="1" applyProtection="1">
      <alignment horizontal="center" vertical="center" wrapText="1"/>
      <protection locked="0"/>
    </xf>
    <xf numFmtId="0" fontId="5" fillId="2" borderId="23" xfId="0" applyFont="1" applyFill="1" applyBorder="1" applyAlignment="1">
      <alignment horizontal="justify" vertical="center" wrapText="1"/>
    </xf>
    <xf numFmtId="9" fontId="11" fillId="2" borderId="23" xfId="0" applyNumberFormat="1" applyFont="1" applyFill="1" applyBorder="1" applyAlignment="1" applyProtection="1">
      <alignment horizontal="center" vertical="center" wrapText="1"/>
    </xf>
    <xf numFmtId="9" fontId="8" fillId="0" borderId="23" xfId="0" applyNumberFormat="1" applyFont="1" applyFill="1" applyBorder="1" applyAlignment="1">
      <alignment horizontal="center" vertical="center"/>
    </xf>
    <xf numFmtId="0" fontId="7" fillId="2" borderId="32" xfId="0" applyFont="1" applyFill="1" applyBorder="1" applyAlignment="1">
      <alignment horizontal="center" vertical="center"/>
    </xf>
    <xf numFmtId="0" fontId="5" fillId="0" borderId="33" xfId="0" applyFont="1" applyFill="1" applyBorder="1" applyAlignment="1">
      <alignment vertical="center"/>
    </xf>
    <xf numFmtId="0" fontId="10" fillId="0" borderId="33" xfId="0" applyFont="1" applyFill="1" applyBorder="1" applyAlignment="1" applyProtection="1">
      <alignment vertical="center" wrapText="1"/>
      <protection locked="0"/>
    </xf>
    <xf numFmtId="0" fontId="10" fillId="0" borderId="33" xfId="0" applyFont="1" applyFill="1" applyBorder="1" applyAlignment="1" applyProtection="1">
      <alignment horizontal="center" vertical="center" wrapText="1"/>
      <protection locked="0"/>
    </xf>
    <xf numFmtId="0" fontId="5" fillId="0" borderId="33" xfId="0" applyFont="1" applyFill="1" applyBorder="1" applyAlignment="1">
      <alignment horizontal="left" vertical="center" wrapText="1"/>
    </xf>
    <xf numFmtId="9" fontId="10" fillId="0" borderId="33" xfId="1" applyFont="1" applyFill="1" applyBorder="1" applyAlignment="1" applyProtection="1">
      <alignment horizontal="center" vertical="center" wrapText="1"/>
      <protection locked="0"/>
    </xf>
    <xf numFmtId="0" fontId="10" fillId="2" borderId="33" xfId="2" applyFont="1" applyFill="1" applyBorder="1" applyAlignment="1" applyProtection="1">
      <alignment horizontal="center" vertical="center" wrapText="1"/>
      <protection locked="0"/>
    </xf>
    <xf numFmtId="9" fontId="10" fillId="0" borderId="33" xfId="1" applyFont="1" applyFill="1" applyBorder="1" applyAlignment="1" applyProtection="1">
      <alignment horizontal="center" vertical="center" wrapText="1"/>
    </xf>
    <xf numFmtId="0" fontId="10" fillId="0" borderId="33"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21" fillId="0" borderId="33" xfId="0" applyFont="1" applyFill="1" applyBorder="1" applyAlignment="1" applyProtection="1">
      <alignment horizontal="left" vertical="center" wrapText="1"/>
      <protection locked="0"/>
    </xf>
    <xf numFmtId="0" fontId="5" fillId="0" borderId="33" xfId="0" applyFont="1" applyFill="1" applyBorder="1" applyAlignment="1">
      <alignment horizontal="center" vertical="center"/>
    </xf>
    <xf numFmtId="0" fontId="2" fillId="0" borderId="33"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33" xfId="0" applyFont="1" applyFill="1" applyBorder="1" applyAlignment="1">
      <alignment horizontal="justify" vertical="center" wrapText="1"/>
    </xf>
    <xf numFmtId="9" fontId="11" fillId="0" borderId="33" xfId="0" applyNumberFormat="1" applyFont="1" applyFill="1" applyBorder="1" applyAlignment="1" applyProtection="1">
      <alignment horizontal="center" vertical="center" wrapText="1"/>
    </xf>
    <xf numFmtId="9" fontId="5" fillId="0" borderId="33" xfId="0" applyNumberFormat="1" applyFont="1" applyFill="1" applyBorder="1" applyAlignment="1">
      <alignment horizontal="center" vertical="center"/>
    </xf>
    <xf numFmtId="0" fontId="10" fillId="2" borderId="33" xfId="0" applyFont="1" applyFill="1" applyBorder="1" applyAlignment="1" applyProtection="1">
      <alignment horizontal="center" vertical="center" wrapText="1"/>
      <protection locked="0"/>
    </xf>
    <xf numFmtId="0" fontId="10" fillId="0" borderId="34" xfId="0" applyFont="1" applyFill="1" applyBorder="1" applyAlignment="1" applyProtection="1">
      <alignment vertical="center"/>
      <protection locked="0"/>
    </xf>
    <xf numFmtId="0" fontId="10" fillId="2" borderId="33" xfId="0" applyFont="1" applyFill="1" applyBorder="1" applyAlignment="1">
      <alignment horizontal="center" vertical="center" wrapText="1"/>
    </xf>
    <xf numFmtId="0" fontId="5" fillId="0" borderId="14" xfId="0" applyFont="1" applyFill="1" applyBorder="1" applyAlignment="1">
      <alignment vertical="center" wrapText="1"/>
    </xf>
    <xf numFmtId="0" fontId="5" fillId="0" borderId="1" xfId="0" applyFont="1" applyFill="1" applyBorder="1" applyAlignment="1">
      <alignment vertical="center" wrapText="1"/>
    </xf>
    <xf numFmtId="0" fontId="5" fillId="0" borderId="23" xfId="0" applyFont="1" applyFill="1" applyBorder="1" applyAlignment="1">
      <alignment vertical="center" wrapText="1"/>
    </xf>
    <xf numFmtId="0" fontId="21" fillId="0" borderId="23" xfId="0" applyFont="1" applyFill="1" applyBorder="1" applyAlignment="1" applyProtection="1">
      <alignment vertical="center" wrapText="1"/>
      <protection locked="0"/>
    </xf>
    <xf numFmtId="0" fontId="21" fillId="0" borderId="14" xfId="0" applyFont="1" applyFill="1" applyBorder="1" applyAlignment="1" applyProtection="1">
      <alignment vertical="center" wrapText="1"/>
      <protection locked="0"/>
    </xf>
    <xf numFmtId="0" fontId="5" fillId="0" borderId="23" xfId="0" applyFont="1" applyFill="1" applyBorder="1" applyAlignment="1">
      <alignment horizontal="justify" vertical="center"/>
    </xf>
    <xf numFmtId="0" fontId="5" fillId="2" borderId="32" xfId="0" applyFont="1" applyFill="1" applyBorder="1" applyAlignment="1">
      <alignment horizontal="center" vertical="center"/>
    </xf>
    <xf numFmtId="0" fontId="7" fillId="0" borderId="33" xfId="0" applyFont="1" applyFill="1" applyBorder="1" applyAlignment="1">
      <alignment horizontal="center" vertical="center"/>
    </xf>
    <xf numFmtId="0" fontId="23" fillId="2" borderId="33" xfId="0" applyFont="1" applyFill="1" applyBorder="1" applyAlignment="1">
      <alignment horizontal="justify" vertical="center" wrapText="1"/>
    </xf>
    <xf numFmtId="0" fontId="5" fillId="0" borderId="33" xfId="0" applyFont="1" applyFill="1" applyBorder="1" applyAlignment="1" applyProtection="1">
      <alignment horizontal="center" vertical="center" wrapText="1"/>
      <protection locked="0"/>
    </xf>
    <xf numFmtId="0" fontId="5" fillId="0" borderId="33" xfId="0" applyFont="1" applyFill="1" applyBorder="1" applyAlignment="1" applyProtection="1">
      <alignment vertical="center" wrapText="1"/>
      <protection locked="0"/>
    </xf>
    <xf numFmtId="0" fontId="21" fillId="0" borderId="33" xfId="0" applyFont="1" applyFill="1" applyBorder="1" applyAlignment="1" applyProtection="1">
      <alignment vertical="center" wrapText="1"/>
      <protection locked="0"/>
    </xf>
    <xf numFmtId="0" fontId="5" fillId="0" borderId="0" xfId="0" applyFont="1" applyFill="1" applyBorder="1" applyAlignment="1">
      <alignment vertical="center"/>
    </xf>
    <xf numFmtId="0" fontId="5" fillId="0" borderId="0" xfId="0" applyFont="1" applyFill="1" applyBorder="1" applyAlignment="1" applyProtection="1">
      <alignment vertical="center" wrapText="1"/>
      <protection locked="0"/>
    </xf>
    <xf numFmtId="0" fontId="10" fillId="0" borderId="0" xfId="2" applyFont="1" applyFill="1" applyBorder="1" applyAlignment="1" applyProtection="1">
      <alignment horizontal="center" vertical="center" wrapText="1"/>
      <protection locked="0"/>
    </xf>
    <xf numFmtId="9" fontId="10" fillId="0" borderId="0" xfId="1"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protection locked="0"/>
    </xf>
    <xf numFmtId="0" fontId="5"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wrapText="1"/>
    </xf>
    <xf numFmtId="0" fontId="10" fillId="0" borderId="0" xfId="2" applyFont="1" applyFill="1" applyBorder="1" applyAlignment="1" applyProtection="1">
      <alignment vertical="center" wrapText="1"/>
      <protection locked="0"/>
    </xf>
    <xf numFmtId="0" fontId="24"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9" fontId="2" fillId="0" borderId="0" xfId="1" applyFont="1" applyFill="1" applyAlignment="1">
      <alignment horizontal="center"/>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25" fillId="2" borderId="21" xfId="0" applyFont="1" applyFill="1" applyBorder="1" applyAlignment="1">
      <alignment horizontal="center" vertical="center" wrapText="1"/>
    </xf>
    <xf numFmtId="14" fontId="25" fillId="2" borderId="28"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6"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4" borderId="1" xfId="0" applyFont="1" applyFill="1" applyBorder="1" applyAlignment="1">
      <alignment horizontal="justify" vertical="center" wrapText="1"/>
    </xf>
    <xf numFmtId="0" fontId="4" fillId="17" borderId="45" xfId="0" applyFont="1" applyFill="1" applyBorder="1" applyAlignment="1">
      <alignment horizontal="center" vertical="center" wrapText="1"/>
    </xf>
    <xf numFmtId="0" fontId="4" fillId="17" borderId="46" xfId="0" applyFont="1" applyFill="1" applyBorder="1" applyAlignment="1">
      <alignment horizontal="center" vertical="center" wrapText="1"/>
    </xf>
    <xf numFmtId="0" fontId="4" fillId="17" borderId="49" xfId="0" applyFont="1" applyFill="1" applyBorder="1" applyAlignment="1">
      <alignment horizontal="justify" vertical="center" wrapText="1"/>
    </xf>
    <xf numFmtId="0" fontId="4" fillId="17" borderId="50" xfId="0" applyFont="1" applyFill="1" applyBorder="1" applyAlignment="1">
      <alignment horizontal="center" vertical="center" wrapText="1"/>
    </xf>
    <xf numFmtId="0" fontId="4" fillId="17" borderId="53" xfId="0" applyFont="1" applyFill="1" applyBorder="1" applyAlignment="1">
      <alignment horizontal="center" vertical="center" wrapText="1"/>
    </xf>
    <xf numFmtId="9" fontId="4" fillId="17" borderId="37" xfId="0" applyNumberFormat="1" applyFont="1" applyFill="1" applyBorder="1" applyAlignment="1">
      <alignment horizontal="center" vertical="center" wrapText="1"/>
    </xf>
    <xf numFmtId="0" fontId="26" fillId="13" borderId="54" xfId="0" applyFont="1" applyFill="1" applyBorder="1" applyAlignment="1">
      <alignment horizontal="center" vertical="center" wrapText="1"/>
    </xf>
    <xf numFmtId="0" fontId="26" fillId="13" borderId="55" xfId="0" applyFont="1" applyFill="1" applyBorder="1" applyAlignment="1">
      <alignment horizontal="center" vertical="center" wrapText="1"/>
    </xf>
    <xf numFmtId="0" fontId="26" fillId="16" borderId="56" xfId="0" applyFont="1" applyFill="1" applyBorder="1" applyAlignment="1">
      <alignment horizontal="center" vertical="center" wrapText="1"/>
    </xf>
    <xf numFmtId="0" fontId="26" fillId="6" borderId="57" xfId="0" applyFont="1" applyFill="1" applyBorder="1" applyAlignment="1">
      <alignment horizontal="center" vertical="center" wrapText="1"/>
    </xf>
    <xf numFmtId="0" fontId="26" fillId="6" borderId="58" xfId="0" applyFont="1" applyFill="1" applyBorder="1" applyAlignment="1">
      <alignment horizontal="center" vertical="center" wrapText="1"/>
    </xf>
    <xf numFmtId="0" fontId="26" fillId="13" borderId="58" xfId="0" applyFont="1" applyFill="1" applyBorder="1" applyAlignment="1">
      <alignment horizontal="center" vertical="center" wrapText="1"/>
    </xf>
    <xf numFmtId="0" fontId="26" fillId="16" borderId="59" xfId="0" applyFont="1" applyFill="1" applyBorder="1" applyAlignment="1">
      <alignment horizontal="center" vertical="center" wrapText="1"/>
    </xf>
    <xf numFmtId="0" fontId="26" fillId="13" borderId="57" xfId="0" applyFont="1" applyFill="1" applyBorder="1" applyAlignment="1">
      <alignment horizontal="center" vertical="center" wrapText="1"/>
    </xf>
    <xf numFmtId="0" fontId="26" fillId="14" borderId="57"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7" fillId="13" borderId="58" xfId="0" applyFont="1" applyFill="1" applyBorder="1" applyAlignment="1">
      <alignment horizontal="center" vertical="center" wrapText="1"/>
    </xf>
    <xf numFmtId="0" fontId="7" fillId="16"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6" fillId="14" borderId="61" xfId="0" applyFont="1" applyFill="1" applyBorder="1" applyAlignment="1">
      <alignment horizontal="center" vertical="center" wrapText="1"/>
    </xf>
    <xf numFmtId="0" fontId="26" fillId="6" borderId="61" xfId="0" applyFont="1" applyFill="1" applyBorder="1" applyAlignment="1">
      <alignment horizontal="center" vertical="center" wrapText="1"/>
    </xf>
    <xf numFmtId="0" fontId="26" fillId="13" borderId="61" xfId="0" applyFont="1" applyFill="1" applyBorder="1" applyAlignment="1">
      <alignment horizontal="center" vertical="center" wrapText="1"/>
    </xf>
    <xf numFmtId="0" fontId="26" fillId="16" borderId="62"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13" borderId="61" xfId="0" applyFont="1" applyFill="1" applyBorder="1" applyAlignment="1">
      <alignment horizontal="center" vertical="center" wrapText="1"/>
    </xf>
    <xf numFmtId="0" fontId="7" fillId="16" borderId="62" xfId="0" applyFont="1" applyFill="1" applyBorder="1" applyAlignment="1">
      <alignment horizontal="center" vertical="center" wrapText="1"/>
    </xf>
    <xf numFmtId="9" fontId="2" fillId="17" borderId="46"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9" fontId="5" fillId="0" borderId="14" xfId="0" applyNumberFormat="1"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9" fontId="11" fillId="0" borderId="1" xfId="0" applyNumberFormat="1" applyFont="1" applyFill="1" applyBorder="1" applyAlignment="1" applyProtection="1">
      <alignment horizontal="center" vertical="center" wrapText="1"/>
    </xf>
    <xf numFmtId="9" fontId="11" fillId="0" borderId="26" xfId="0" applyNumberFormat="1" applyFont="1" applyFill="1" applyBorder="1" applyAlignment="1" applyProtection="1">
      <alignment horizontal="center" vertical="center" wrapText="1"/>
    </xf>
    <xf numFmtId="0" fontId="10" fillId="0" borderId="23" xfId="0" applyFont="1" applyFill="1" applyBorder="1" applyAlignment="1">
      <alignment horizontal="center" vertical="center" wrapText="1"/>
    </xf>
    <xf numFmtId="0" fontId="10" fillId="0" borderId="23" xfId="0" applyFont="1" applyFill="1" applyBorder="1" applyAlignment="1">
      <alignment horizontal="justify" vertical="center" wrapText="1"/>
    </xf>
    <xf numFmtId="0" fontId="10" fillId="0" borderId="1" xfId="0" applyFont="1" applyFill="1" applyBorder="1" applyAlignment="1">
      <alignment vertical="center" wrapText="1"/>
    </xf>
    <xf numFmtId="0" fontId="10" fillId="0" borderId="14" xfId="0" applyFont="1" applyFill="1" applyBorder="1" applyAlignment="1">
      <alignment vertical="center" wrapText="1"/>
    </xf>
    <xf numFmtId="0" fontId="10" fillId="0" borderId="23" xfId="0" applyFont="1" applyFill="1" applyBorder="1" applyAlignment="1">
      <alignment horizontal="left" vertical="center"/>
    </xf>
    <xf numFmtId="0" fontId="10" fillId="0" borderId="26" xfId="0" applyFont="1" applyFill="1" applyBorder="1" applyAlignment="1">
      <alignment vertical="center" wrapText="1"/>
    </xf>
    <xf numFmtId="9" fontId="10" fillId="0" borderId="14" xfId="1" applyFont="1" applyFill="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5" fillId="0" borderId="16" xfId="0" applyFont="1" applyFill="1" applyBorder="1" applyAlignment="1">
      <alignment horizontal="center" vertical="center" wrapText="1"/>
    </xf>
    <xf numFmtId="0" fontId="5" fillId="0" borderId="0" xfId="0" applyFont="1" applyFill="1" applyAlignment="1">
      <alignment horizontal="center" vertical="center"/>
    </xf>
    <xf numFmtId="0" fontId="15" fillId="19" borderId="65" xfId="0" applyFont="1" applyFill="1" applyBorder="1" applyAlignment="1">
      <alignment horizontal="center" vertical="center" wrapText="1"/>
    </xf>
    <xf numFmtId="14" fontId="10" fillId="0" borderId="71" xfId="0" applyNumberFormat="1" applyFont="1" applyFill="1" applyBorder="1" applyAlignment="1">
      <alignment horizontal="center" vertical="center" wrapText="1"/>
    </xf>
    <xf numFmtId="0" fontId="31" fillId="0" borderId="0" xfId="0" applyFont="1"/>
    <xf numFmtId="0" fontId="10" fillId="0" borderId="71" xfId="0" applyFont="1" applyFill="1" applyBorder="1" applyAlignment="1">
      <alignment horizontal="center" vertical="center" wrapText="1"/>
    </xf>
    <xf numFmtId="9" fontId="10" fillId="0" borderId="71" xfId="0" applyNumberFormat="1"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71" xfId="0" applyFont="1" applyFill="1" applyBorder="1" applyAlignment="1">
      <alignment horizontal="center" vertical="center"/>
    </xf>
    <xf numFmtId="0" fontId="10" fillId="0" borderId="71" xfId="0" applyFont="1" applyFill="1" applyBorder="1" applyAlignment="1">
      <alignment horizontal="justify" vertical="center" wrapText="1"/>
    </xf>
    <xf numFmtId="0" fontId="10" fillId="0" borderId="71" xfId="0" applyFont="1" applyFill="1" applyBorder="1" applyAlignment="1">
      <alignment horizontal="left" vertical="top" wrapText="1"/>
    </xf>
    <xf numFmtId="0" fontId="33" fillId="0" borderId="71" xfId="0" applyFont="1" applyFill="1" applyBorder="1" applyAlignment="1">
      <alignment horizontal="left" vertical="top" wrapText="1"/>
    </xf>
    <xf numFmtId="0" fontId="5" fillId="2" borderId="33" xfId="0" applyFont="1" applyFill="1" applyBorder="1" applyAlignment="1">
      <alignment horizontal="center" vertical="center" wrapText="1"/>
    </xf>
    <xf numFmtId="14" fontId="10" fillId="0" borderId="71" xfId="0" applyNumberFormat="1" applyFont="1" applyFill="1" applyBorder="1" applyAlignment="1" applyProtection="1">
      <alignment horizontal="center" vertical="center"/>
      <protection locked="0"/>
    </xf>
    <xf numFmtId="0" fontId="10" fillId="0" borderId="71" xfId="0" applyFont="1" applyFill="1" applyBorder="1" applyAlignment="1" applyProtection="1">
      <alignment horizontal="center" vertical="center" wrapText="1"/>
      <protection locked="0"/>
    </xf>
    <xf numFmtId="0" fontId="10" fillId="0" borderId="71" xfId="0" applyFont="1" applyFill="1" applyBorder="1" applyAlignment="1" applyProtection="1">
      <alignment horizontal="center" vertical="center"/>
      <protection locked="0"/>
    </xf>
    <xf numFmtId="14" fontId="10" fillId="0" borderId="71" xfId="0" applyNumberFormat="1" applyFont="1" applyFill="1" applyBorder="1" applyAlignment="1" applyProtection="1">
      <alignment horizontal="center" vertical="center" wrapText="1"/>
      <protection locked="0"/>
    </xf>
    <xf numFmtId="0" fontId="10" fillId="0" borderId="71" xfId="0" applyFont="1" applyBorder="1" applyAlignment="1">
      <alignment horizontal="center" vertical="center" wrapText="1"/>
    </xf>
    <xf numFmtId="0" fontId="34" fillId="0" borderId="71" xfId="3" applyFont="1" applyFill="1" applyBorder="1" applyAlignment="1" applyProtection="1">
      <alignment horizontal="center" vertical="center" wrapText="1"/>
      <protection locked="0"/>
    </xf>
    <xf numFmtId="0" fontId="10" fillId="0" borderId="71" xfId="3" applyFont="1" applyFill="1" applyBorder="1" applyAlignment="1" applyProtection="1">
      <alignment horizontal="center" vertical="center" wrapText="1"/>
      <protection locked="0"/>
    </xf>
    <xf numFmtId="0" fontId="10" fillId="0" borderId="71" xfId="0" applyFont="1" applyFill="1" applyBorder="1" applyAlignment="1" applyProtection="1">
      <alignment horizontal="left" vertical="center" wrapText="1"/>
      <protection locked="0"/>
    </xf>
    <xf numFmtId="14" fontId="10" fillId="0" borderId="71" xfId="0" applyNumberFormat="1" applyFont="1" applyFill="1" applyBorder="1" applyAlignment="1">
      <alignment horizontal="center" vertical="center" wrapText="1"/>
    </xf>
    <xf numFmtId="0" fontId="32" fillId="0" borderId="71" xfId="3" applyFont="1" applyFill="1" applyBorder="1" applyAlignment="1">
      <alignment horizontal="center" vertical="center" wrapText="1"/>
    </xf>
    <xf numFmtId="0" fontId="10" fillId="0" borderId="71" xfId="0" applyFont="1" applyFill="1" applyBorder="1" applyAlignment="1">
      <alignment horizontal="center" vertical="center" wrapText="1"/>
    </xf>
    <xf numFmtId="9" fontId="10" fillId="0" borderId="71" xfId="0" applyNumberFormat="1"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10" fillId="0" borderId="14"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5" fillId="0" borderId="14" xfId="0" applyFont="1" applyFill="1" applyBorder="1" applyAlignment="1">
      <alignment horizontal="center" vertical="center" wrapText="1"/>
    </xf>
    <xf numFmtId="0" fontId="5" fillId="0" borderId="23" xfId="0" applyFont="1" applyFill="1" applyBorder="1" applyAlignment="1">
      <alignment horizontal="center" vertical="center" wrapText="1"/>
    </xf>
    <xf numFmtId="9" fontId="10" fillId="0" borderId="14" xfId="1" applyFont="1" applyFill="1" applyBorder="1" applyAlignment="1" applyProtection="1">
      <alignment horizontal="center" vertical="center" wrapText="1"/>
      <protection locked="0"/>
    </xf>
    <xf numFmtId="9" fontId="10" fillId="0" borderId="23" xfId="1" applyFont="1" applyFill="1" applyBorder="1" applyAlignment="1" applyProtection="1">
      <alignment horizontal="center" vertical="center" wrapText="1"/>
      <protection locked="0"/>
    </xf>
    <xf numFmtId="0" fontId="10" fillId="2" borderId="14" xfId="2" applyFont="1" applyFill="1" applyBorder="1" applyAlignment="1" applyProtection="1">
      <alignment horizontal="center" vertical="center" wrapText="1"/>
      <protection locked="0"/>
    </xf>
    <xf numFmtId="0" fontId="10" fillId="2" borderId="23" xfId="2" applyFont="1" applyFill="1" applyBorder="1" applyAlignment="1" applyProtection="1">
      <alignment horizontal="center" vertical="center" wrapText="1"/>
      <protection locked="0"/>
    </xf>
    <xf numFmtId="9" fontId="10" fillId="0" borderId="14" xfId="1" applyFont="1" applyFill="1" applyBorder="1" applyAlignment="1" applyProtection="1">
      <alignment horizontal="center" vertical="center" wrapText="1"/>
    </xf>
    <xf numFmtId="9" fontId="10" fillId="0" borderId="23" xfId="1"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9" fontId="5" fillId="0" borderId="14" xfId="0" applyNumberFormat="1" applyFont="1" applyFill="1" applyBorder="1" applyAlignment="1">
      <alignment horizontal="center" vertical="center"/>
    </xf>
    <xf numFmtId="9" fontId="5" fillId="0" borderId="23" xfId="0" applyNumberFormat="1" applyFont="1" applyFill="1" applyBorder="1" applyAlignment="1">
      <alignment horizontal="center" vertical="center"/>
    </xf>
    <xf numFmtId="0" fontId="10" fillId="0" borderId="19" xfId="0" applyFont="1" applyFill="1" applyBorder="1" applyAlignment="1" applyProtection="1">
      <alignment horizontal="center" vertical="center"/>
      <protection locked="0"/>
    </xf>
    <xf numFmtId="9" fontId="5" fillId="0" borderId="1" xfId="0" applyNumberFormat="1" applyFont="1" applyFill="1" applyBorder="1" applyAlignment="1">
      <alignment horizontal="center" vertical="center"/>
    </xf>
    <xf numFmtId="9" fontId="10" fillId="0" borderId="1" xfId="1" applyFont="1" applyFill="1" applyBorder="1" applyAlignment="1" applyProtection="1">
      <alignment horizontal="center" vertical="center" wrapText="1"/>
      <protection locked="0"/>
    </xf>
    <xf numFmtId="0" fontId="10" fillId="2" borderId="1" xfId="2"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1" fillId="0" borderId="14"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0" fontId="5" fillId="0" borderId="14"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9" fontId="11" fillId="0" borderId="14" xfId="0" applyNumberFormat="1"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7" fillId="2" borderId="13" xfId="0" applyFont="1" applyFill="1" applyBorder="1" applyAlignment="1">
      <alignment horizontal="center" vertical="center"/>
    </xf>
    <xf numFmtId="0" fontId="7" fillId="2"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2" borderId="1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4"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26"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10" fillId="0" borderId="26"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7" fillId="2" borderId="25" xfId="0" applyFont="1" applyFill="1" applyBorder="1" applyAlignment="1">
      <alignment horizontal="center" vertical="center"/>
    </xf>
    <xf numFmtId="0" fontId="7" fillId="2" borderId="29"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3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30" xfId="0" applyFont="1" applyFill="1" applyBorder="1" applyAlignment="1">
      <alignment horizontal="center" vertical="center"/>
    </xf>
    <xf numFmtId="0" fontId="10" fillId="0" borderId="26"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center" vertical="center" wrapText="1"/>
      <protection locked="0"/>
    </xf>
    <xf numFmtId="9" fontId="5" fillId="0" borderId="26" xfId="0" applyNumberFormat="1" applyFont="1" applyFill="1" applyBorder="1" applyAlignment="1">
      <alignment horizontal="center" vertical="center"/>
    </xf>
    <xf numFmtId="9" fontId="5" fillId="0" borderId="30" xfId="0" applyNumberFormat="1" applyFont="1" applyFill="1" applyBorder="1" applyAlignment="1">
      <alignment horizontal="center" vertical="center"/>
    </xf>
    <xf numFmtId="0" fontId="8" fillId="0" borderId="26"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9" fontId="10" fillId="0" borderId="26" xfId="1" applyFont="1" applyFill="1" applyBorder="1" applyAlignment="1" applyProtection="1">
      <alignment horizontal="center" vertical="center" wrapText="1"/>
      <protection locked="0"/>
    </xf>
    <xf numFmtId="9" fontId="10" fillId="0" borderId="30" xfId="1" applyFont="1" applyFill="1" applyBorder="1" applyAlignment="1" applyProtection="1">
      <alignment horizontal="center" vertical="center" wrapText="1"/>
      <protection locked="0"/>
    </xf>
    <xf numFmtId="0" fontId="5" fillId="0" borderId="26" xfId="0" applyFont="1" applyFill="1" applyBorder="1" applyAlignment="1">
      <alignment horizontal="justify" vertical="center" wrapText="1"/>
    </xf>
    <xf numFmtId="0" fontId="5" fillId="0" borderId="30" xfId="0" applyFont="1" applyFill="1" applyBorder="1" applyAlignment="1">
      <alignment horizontal="justify" vertical="center" wrapText="1"/>
    </xf>
    <xf numFmtId="9" fontId="11" fillId="0" borderId="26" xfId="0" applyNumberFormat="1" applyFont="1" applyFill="1" applyBorder="1" applyAlignment="1" applyProtection="1">
      <alignment horizontal="center" vertical="center" wrapText="1"/>
    </xf>
    <xf numFmtId="9" fontId="11" fillId="0" borderId="30" xfId="0" applyNumberFormat="1"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protection locked="0"/>
    </xf>
    <xf numFmtId="0" fontId="10" fillId="2" borderId="30" xfId="2" applyFont="1" applyFill="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xf>
    <xf numFmtId="9" fontId="10" fillId="0" borderId="30" xfId="1" applyFont="1" applyFill="1" applyBorder="1" applyAlignment="1" applyProtection="1">
      <alignment horizontal="center" vertical="center" wrapText="1"/>
    </xf>
    <xf numFmtId="0" fontId="2" fillId="0" borderId="26" xfId="0" applyFont="1" applyFill="1" applyBorder="1" applyAlignment="1">
      <alignment horizontal="center" vertical="center" wrapText="1"/>
    </xf>
    <xf numFmtId="0" fontId="2" fillId="0" borderId="30" xfId="0" applyFont="1" applyFill="1" applyBorder="1" applyAlignment="1">
      <alignment horizontal="center" vertical="center" wrapText="1"/>
    </xf>
    <xf numFmtId="14" fontId="10" fillId="0" borderId="26" xfId="0" applyNumberFormat="1" applyFont="1" applyFill="1" applyBorder="1" applyAlignment="1">
      <alignment horizontal="center" vertical="center" wrapText="1"/>
    </xf>
    <xf numFmtId="14" fontId="10" fillId="0" borderId="30" xfId="0" applyNumberFormat="1" applyFont="1" applyFill="1" applyBorder="1" applyAlignment="1">
      <alignment horizontal="center" vertical="center" wrapText="1"/>
    </xf>
    <xf numFmtId="0" fontId="5" fillId="0" borderId="26"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center" vertical="center" wrapText="1"/>
      <protection locked="0"/>
    </xf>
    <xf numFmtId="0" fontId="5" fillId="2" borderId="26" xfId="0" applyFont="1" applyFill="1" applyBorder="1" applyAlignment="1">
      <alignment horizontal="center" vertical="center"/>
    </xf>
    <xf numFmtId="0" fontId="5" fillId="2" borderId="30"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6"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protection locked="0"/>
    </xf>
    <xf numFmtId="0" fontId="10" fillId="0" borderId="16"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0" fillId="2" borderId="1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4" xfId="0" applyFont="1" applyFill="1" applyBorder="1" applyAlignment="1">
      <alignment horizontal="justify" vertical="center" wrapText="1"/>
    </xf>
    <xf numFmtId="0" fontId="10" fillId="2" borderId="23" xfId="0" applyFont="1" applyFill="1" applyBorder="1" applyAlignment="1">
      <alignment horizontal="justify" vertical="center" wrapText="1"/>
    </xf>
    <xf numFmtId="0" fontId="10" fillId="11" borderId="14"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10" fillId="2" borderId="14"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wrapText="1"/>
      <protection locked="0"/>
    </xf>
    <xf numFmtId="0" fontId="5" fillId="0" borderId="14" xfId="0" applyFont="1" applyFill="1" applyBorder="1" applyAlignment="1">
      <alignment horizontal="left" vertical="center" wrapText="1"/>
    </xf>
    <xf numFmtId="0" fontId="21" fillId="0" borderId="1" xfId="0" applyFont="1" applyFill="1" applyBorder="1" applyAlignment="1" applyProtection="1">
      <alignment horizontal="justify" vertical="center" wrapText="1"/>
      <protection locked="0"/>
    </xf>
    <xf numFmtId="0" fontId="21" fillId="0" borderId="23" xfId="0" applyFont="1" applyFill="1" applyBorder="1" applyAlignment="1" applyProtection="1">
      <alignment horizontal="justify" vertical="center" wrapText="1"/>
      <protection locked="0"/>
    </xf>
    <xf numFmtId="0" fontId="5" fillId="0" borderId="23" xfId="0" applyFont="1" applyFill="1" applyBorder="1" applyAlignment="1">
      <alignment horizontal="justify" vertical="center" wrapText="1"/>
    </xf>
    <xf numFmtId="9" fontId="7" fillId="0" borderId="1" xfId="0" applyNumberFormat="1" applyFont="1" applyFill="1" applyBorder="1" applyAlignment="1">
      <alignment horizontal="center" vertical="center"/>
    </xf>
    <xf numFmtId="9" fontId="7" fillId="0" borderId="23"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protection locked="0"/>
    </xf>
    <xf numFmtId="0" fontId="8" fillId="5" borderId="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20" xfId="0" applyFont="1" applyFill="1" applyBorder="1" applyAlignment="1">
      <alignment horizontal="center" vertical="center" wrapText="1"/>
    </xf>
    <xf numFmtId="9" fontId="17" fillId="0" borderId="1" xfId="0" applyNumberFormat="1" applyFont="1" applyFill="1" applyBorder="1" applyAlignment="1">
      <alignment horizontal="center" vertical="center"/>
    </xf>
    <xf numFmtId="9" fontId="17" fillId="0" borderId="23" xfId="0" applyNumberFormat="1" applyFont="1" applyFill="1" applyBorder="1" applyAlignment="1">
      <alignment horizontal="center" vertical="center"/>
    </xf>
    <xf numFmtId="0" fontId="10" fillId="0" borderId="1" xfId="0" applyFont="1" applyFill="1" applyBorder="1" applyAlignment="1">
      <alignment horizontal="justify" vertical="center" wrapText="1"/>
    </xf>
    <xf numFmtId="0" fontId="10" fillId="0" borderId="23" xfId="0" applyFont="1" applyFill="1" applyBorder="1" applyAlignment="1">
      <alignment horizontal="justify" vertical="center" wrapText="1"/>
    </xf>
    <xf numFmtId="9" fontId="11" fillId="0" borderId="23" xfId="0" applyNumberFormat="1" applyFont="1" applyFill="1" applyBorder="1" applyAlignment="1" applyProtection="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4" fillId="8" borderId="16" xfId="0" applyFont="1" applyFill="1" applyBorder="1" applyAlignment="1">
      <alignment horizontal="center" vertical="center"/>
    </xf>
    <xf numFmtId="0" fontId="4" fillId="8" borderId="20"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5" borderId="20" xfId="0" applyFont="1" applyFill="1" applyBorder="1" applyAlignment="1">
      <alignment horizontal="center" vertical="center" wrapText="1"/>
    </xf>
    <xf numFmtId="9" fontId="14" fillId="4" borderId="16" xfId="1" applyFont="1" applyFill="1" applyBorder="1" applyAlignment="1">
      <alignment horizontal="center" vertical="center" wrapText="1"/>
    </xf>
    <xf numFmtId="9" fontId="14" fillId="4" borderId="20" xfId="1"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xf>
    <xf numFmtId="0" fontId="6" fillId="0" borderId="0" xfId="0" applyFont="1" applyFill="1" applyBorder="1" applyAlignment="1">
      <alignment horizontal="justify" vertical="center"/>
    </xf>
    <xf numFmtId="0" fontId="8" fillId="0" borderId="0" xfId="0" applyFont="1" applyFill="1" applyBorder="1" applyAlignment="1">
      <alignment horizontal="center" vertical="center" wrapText="1"/>
    </xf>
    <xf numFmtId="0" fontId="9" fillId="0" borderId="0" xfId="0" applyFont="1" applyFill="1" applyBorder="1" applyAlignment="1" applyProtection="1">
      <alignment horizontal="right" vertical="center"/>
      <protection locked="0"/>
    </xf>
    <xf numFmtId="0" fontId="7" fillId="0" borderId="6" xfId="0" applyFont="1" applyFill="1" applyBorder="1" applyAlignment="1">
      <alignment horizontal="right" vertical="center"/>
    </xf>
    <xf numFmtId="0" fontId="7" fillId="0" borderId="0" xfId="0" applyFont="1" applyFill="1" applyBorder="1" applyAlignment="1">
      <alignment horizontal="right" vertical="center"/>
    </xf>
    <xf numFmtId="0" fontId="7" fillId="0" borderId="7" xfId="0" applyFont="1" applyFill="1" applyBorder="1" applyAlignment="1">
      <alignment horizontal="left" vertical="center"/>
    </xf>
    <xf numFmtId="0" fontId="7" fillId="0" borderId="0" xfId="0" applyFont="1" applyFill="1" applyBorder="1" applyAlignment="1">
      <alignment horizontal="right"/>
    </xf>
    <xf numFmtId="0" fontId="7" fillId="0" borderId="7" xfId="0" applyFont="1" applyFill="1" applyBorder="1" applyAlignment="1">
      <alignment horizontal="left" vertical="center" wrapText="1"/>
    </xf>
    <xf numFmtId="0" fontId="2" fillId="0" borderId="1"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9" fillId="0" borderId="8" xfId="0" applyFont="1" applyFill="1" applyBorder="1" applyAlignment="1" applyProtection="1">
      <alignment horizontal="right" vertical="center"/>
      <protection locked="0"/>
    </xf>
    <xf numFmtId="0" fontId="7" fillId="0" borderId="0" xfId="0" applyFont="1" applyFill="1" applyBorder="1" applyAlignment="1">
      <alignment horizontal="right" vertical="center" wrapText="1"/>
    </xf>
    <xf numFmtId="0" fontId="6" fillId="0" borderId="0" xfId="0" applyFont="1" applyFill="1" applyBorder="1" applyAlignment="1" applyProtection="1">
      <alignment horizontal="justify" vertical="center"/>
      <protection locked="0"/>
    </xf>
    <xf numFmtId="0" fontId="11" fillId="18" borderId="65" xfId="0" applyFont="1" applyFill="1" applyBorder="1" applyAlignment="1">
      <alignment horizontal="center" vertical="center" wrapText="1"/>
    </xf>
    <xf numFmtId="0" fontId="15" fillId="19" borderId="66" xfId="0" applyFont="1" applyFill="1" applyBorder="1" applyAlignment="1">
      <alignment horizontal="center" vertical="center" wrapText="1"/>
    </xf>
    <xf numFmtId="0" fontId="15" fillId="19" borderId="67" xfId="0" applyFont="1" applyFill="1" applyBorder="1" applyAlignment="1">
      <alignment horizontal="center" vertical="center" wrapText="1"/>
    </xf>
    <xf numFmtId="0" fontId="15" fillId="19" borderId="65" xfId="0" applyFont="1" applyFill="1" applyBorder="1" applyAlignment="1">
      <alignment horizontal="center" vertical="center" wrapText="1"/>
    </xf>
    <xf numFmtId="14" fontId="10" fillId="0" borderId="68" xfId="0" applyNumberFormat="1" applyFont="1" applyFill="1" applyBorder="1" applyAlignment="1">
      <alignment horizontal="center" vertical="center" wrapText="1"/>
    </xf>
    <xf numFmtId="14" fontId="10" fillId="0" borderId="69" xfId="0" applyNumberFormat="1" applyFont="1" applyFill="1" applyBorder="1" applyAlignment="1">
      <alignment horizontal="center" vertical="center" wrapText="1"/>
    </xf>
    <xf numFmtId="14" fontId="10" fillId="0" borderId="70" xfId="0" applyNumberFormat="1" applyFont="1" applyFill="1" applyBorder="1" applyAlignment="1">
      <alignment horizontal="center" vertical="center" wrapText="1"/>
    </xf>
    <xf numFmtId="0" fontId="10" fillId="0" borderId="68" xfId="0" applyFont="1" applyFill="1" applyBorder="1" applyAlignment="1">
      <alignment horizontal="justify" vertical="center" wrapText="1"/>
    </xf>
    <xf numFmtId="0" fontId="10" fillId="0" borderId="69" xfId="0" applyFont="1" applyFill="1" applyBorder="1" applyAlignment="1">
      <alignment horizontal="justify" vertical="center" wrapText="1"/>
    </xf>
    <xf numFmtId="0" fontId="10" fillId="0" borderId="70" xfId="0" applyFont="1" applyFill="1" applyBorder="1" applyAlignment="1">
      <alignment horizontal="justify" vertical="center" wrapText="1"/>
    </xf>
    <xf numFmtId="0" fontId="10" fillId="0" borderId="6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9" fontId="10" fillId="0" borderId="68" xfId="0" applyNumberFormat="1" applyFont="1" applyFill="1" applyBorder="1" applyAlignment="1">
      <alignment horizontal="justify" vertical="center" wrapText="1"/>
    </xf>
    <xf numFmtId="9" fontId="10" fillId="0" borderId="69" xfId="0" applyNumberFormat="1" applyFont="1" applyFill="1" applyBorder="1" applyAlignment="1">
      <alignment horizontal="justify" vertical="center" wrapText="1"/>
    </xf>
    <xf numFmtId="9" fontId="10" fillId="0" borderId="70" xfId="0" applyNumberFormat="1" applyFont="1" applyFill="1" applyBorder="1" applyAlignment="1">
      <alignment horizontal="justify" vertical="center" wrapText="1"/>
    </xf>
    <xf numFmtId="0" fontId="10" fillId="0" borderId="68" xfId="0" applyFont="1" applyFill="1" applyBorder="1" applyAlignment="1">
      <alignment horizontal="left" vertical="center" wrapText="1"/>
    </xf>
    <xf numFmtId="0" fontId="10" fillId="0" borderId="69"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71" xfId="0" applyFont="1" applyFill="1" applyBorder="1" applyAlignment="1">
      <alignment horizontal="justify" vertical="center" wrapText="1"/>
    </xf>
    <xf numFmtId="9" fontId="10" fillId="0" borderId="71" xfId="0" applyNumberFormat="1" applyFont="1" applyFill="1" applyBorder="1" applyAlignment="1">
      <alignment horizontal="justify" vertical="center" wrapText="1"/>
    </xf>
    <xf numFmtId="0" fontId="10" fillId="0" borderId="71" xfId="0" applyFont="1" applyFill="1" applyBorder="1" applyAlignment="1">
      <alignment horizontal="left" vertical="center" wrapText="1"/>
    </xf>
    <xf numFmtId="14" fontId="10" fillId="2" borderId="68" xfId="0" applyNumberFormat="1" applyFont="1" applyFill="1" applyBorder="1" applyAlignment="1">
      <alignment horizontal="center" vertical="center" wrapText="1"/>
    </xf>
    <xf numFmtId="14" fontId="10" fillId="2" borderId="69" xfId="0" applyNumberFormat="1" applyFont="1" applyFill="1" applyBorder="1" applyAlignment="1">
      <alignment horizontal="center" vertical="center" wrapText="1"/>
    </xf>
    <xf numFmtId="14" fontId="10" fillId="2" borderId="70" xfId="0" applyNumberFormat="1"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2" borderId="70" xfId="0" applyFont="1" applyFill="1" applyBorder="1" applyAlignment="1">
      <alignment horizontal="center" vertical="center" wrapText="1"/>
    </xf>
    <xf numFmtId="9" fontId="10" fillId="2" borderId="68" xfId="0" applyNumberFormat="1" applyFont="1" applyFill="1" applyBorder="1" applyAlignment="1">
      <alignment horizontal="center" vertical="center" wrapText="1"/>
    </xf>
    <xf numFmtId="9" fontId="10" fillId="2" borderId="69" xfId="0" applyNumberFormat="1" applyFont="1" applyFill="1" applyBorder="1" applyAlignment="1">
      <alignment horizontal="center" vertical="center" wrapText="1"/>
    </xf>
    <xf numFmtId="9" fontId="10" fillId="2" borderId="70" xfId="0" applyNumberFormat="1" applyFont="1" applyFill="1" applyBorder="1" applyAlignment="1">
      <alignment horizontal="center" vertical="center" wrapText="1"/>
    </xf>
    <xf numFmtId="0" fontId="5" fillId="0" borderId="71" xfId="0" applyFont="1" applyFill="1" applyBorder="1" applyAlignment="1">
      <alignment horizontal="center" vertical="center" wrapText="1"/>
    </xf>
    <xf numFmtId="0" fontId="4" fillId="17" borderId="53" xfId="0" applyFont="1" applyFill="1" applyBorder="1" applyAlignment="1">
      <alignment horizontal="center" vertical="center" wrapText="1"/>
    </xf>
    <xf numFmtId="0" fontId="4" fillId="17" borderId="45" xfId="0" applyFont="1" applyFill="1" applyBorder="1" applyAlignment="1">
      <alignment horizontal="center" vertical="center" wrapText="1"/>
    </xf>
    <xf numFmtId="0" fontId="4" fillId="17" borderId="63" xfId="0" applyFont="1" applyFill="1" applyBorder="1" applyAlignment="1">
      <alignment horizontal="center" vertical="center" wrapText="1"/>
    </xf>
    <xf numFmtId="0" fontId="4" fillId="17" borderId="64"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4" fillId="0" borderId="0" xfId="0" applyFont="1" applyAlignment="1">
      <alignment horizontal="center"/>
    </xf>
    <xf numFmtId="0" fontId="4" fillId="17" borderId="35" xfId="0" applyFont="1" applyFill="1" applyBorder="1" applyAlignment="1">
      <alignment horizontal="center" vertical="center" wrapText="1"/>
    </xf>
    <xf numFmtId="0" fontId="4" fillId="17" borderId="36" xfId="0" applyFont="1" applyFill="1" applyBorder="1" applyAlignment="1">
      <alignment horizontal="center" vertical="center" wrapText="1"/>
    </xf>
    <xf numFmtId="0" fontId="4" fillId="17" borderId="37" xfId="0" applyFont="1" applyFill="1" applyBorder="1" applyAlignment="1">
      <alignment horizontal="center" vertical="center" wrapText="1"/>
    </xf>
    <xf numFmtId="0" fontId="4" fillId="17" borderId="38" xfId="0" applyFont="1" applyFill="1" applyBorder="1" applyAlignment="1">
      <alignment horizontal="center" vertical="center" wrapText="1"/>
    </xf>
    <xf numFmtId="0" fontId="4" fillId="17" borderId="39" xfId="0" applyFont="1" applyFill="1" applyBorder="1" applyAlignment="1">
      <alignment horizontal="center" vertical="center" wrapText="1"/>
    </xf>
    <xf numFmtId="0" fontId="4" fillId="17" borderId="47" xfId="0" applyFont="1" applyFill="1" applyBorder="1" applyAlignment="1">
      <alignment horizontal="center" vertical="center" wrapText="1"/>
    </xf>
    <xf numFmtId="0" fontId="4" fillId="17" borderId="48" xfId="0" applyFont="1" applyFill="1" applyBorder="1" applyAlignment="1">
      <alignment horizontal="center" vertical="center" wrapText="1"/>
    </xf>
    <xf numFmtId="0" fontId="4" fillId="17" borderId="46"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4" fillId="17" borderId="42" xfId="0" applyFont="1" applyFill="1" applyBorder="1" applyAlignment="1">
      <alignment horizontal="center" vertical="center" wrapText="1"/>
    </xf>
    <xf numFmtId="0" fontId="4" fillId="17" borderId="43" xfId="0" applyFont="1" applyFill="1" applyBorder="1" applyAlignment="1">
      <alignment horizontal="center" vertical="center" wrapText="1"/>
    </xf>
    <xf numFmtId="0" fontId="4" fillId="17" borderId="44" xfId="0" applyFont="1" applyFill="1" applyBorder="1" applyAlignment="1">
      <alignment horizontal="center" vertical="center" wrapText="1"/>
    </xf>
    <xf numFmtId="0" fontId="4" fillId="17" borderId="51" xfId="0" applyFont="1" applyFill="1" applyBorder="1" applyAlignment="1">
      <alignment horizontal="center" vertical="center" wrapText="1"/>
    </xf>
    <xf numFmtId="0" fontId="4" fillId="17" borderId="0" xfId="0" applyFont="1" applyFill="1" applyBorder="1" applyAlignment="1">
      <alignment horizontal="center" vertical="center" wrapText="1"/>
    </xf>
    <xf numFmtId="0" fontId="4" fillId="17" borderId="52" xfId="0" applyFont="1" applyFill="1" applyBorder="1" applyAlignment="1">
      <alignment horizontal="center" vertical="center" wrapText="1"/>
    </xf>
  </cellXfs>
  <cellStyles count="4">
    <cellStyle name="Hipervínculo" xfId="3" builtinId="8"/>
    <cellStyle name="Normal" xfId="0" builtinId="0"/>
    <cellStyle name="Normal 2" xfId="2" xr:uid="{00000000-0005-0000-0000-000002000000}"/>
    <cellStyle name="Porcentaje" xfId="1" builtinId="5"/>
  </cellStyles>
  <dxfs count="1003">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404813</xdr:colOff>
          <xdr:row>54</xdr:row>
          <xdr:rowOff>797719</xdr:rowOff>
        </xdr:from>
        <xdr:to>
          <xdr:col>39</xdr:col>
          <xdr:colOff>5472112</xdr:colOff>
          <xdr:row>54</xdr:row>
          <xdr:rowOff>4792167</xdr:rowOff>
        </xdr:to>
        <xdr:pic>
          <xdr:nvPicPr>
            <xdr:cNvPr id="2" name="Imagen 1">
              <a:extLst>
                <a:ext uri="{FF2B5EF4-FFF2-40B4-BE49-F238E27FC236}">
                  <a16:creationId xmlns:a16="http://schemas.microsoft.com/office/drawing/2014/main" id="{00000000-0008-0000-0100-000006000000}"/>
                </a:ext>
              </a:extLst>
            </xdr:cNvPr>
            <xdr:cNvPicPr>
              <a:picLocks noChangeAspect="1" noChangeArrowheads="1"/>
              <a:extLst>
                <a:ext uri="{84589F7E-364E-4C9E-8A38-B11213B215E9}">
                  <a14:cameraTool cellRange="'[4]MRC MyAg2022'!$B$1:$H$104" spid="_x0000_s1119"/>
                </a:ext>
              </a:extLst>
            </xdr:cNvPicPr>
          </xdr:nvPicPr>
          <xdr:blipFill>
            <a:blip xmlns:r="http://schemas.openxmlformats.org/officeDocument/2006/relationships" r:embed="rId1"/>
            <a:srcRect/>
            <a:stretch>
              <a:fillRect/>
            </a:stretch>
          </xdr:blipFill>
          <xdr:spPr bwMode="auto">
            <a:xfrm>
              <a:off x="21121688" y="39981188"/>
              <a:ext cx="5067299" cy="39944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476250</xdr:colOff>
          <xdr:row>54</xdr:row>
          <xdr:rowOff>726282</xdr:rowOff>
        </xdr:from>
        <xdr:to>
          <xdr:col>44</xdr:col>
          <xdr:colOff>5141119</xdr:colOff>
          <xdr:row>54</xdr:row>
          <xdr:rowOff>4744790</xdr:rowOff>
        </xdr:to>
        <xdr:pic>
          <xdr:nvPicPr>
            <xdr:cNvPr id="3" name="Imagen 2">
              <a:extLst>
                <a:ext uri="{FF2B5EF4-FFF2-40B4-BE49-F238E27FC236}">
                  <a16:creationId xmlns:a16="http://schemas.microsoft.com/office/drawing/2014/main" id="{00000000-0008-0000-0100-000008000000}"/>
                </a:ext>
              </a:extLst>
            </xdr:cNvPr>
            <xdr:cNvPicPr>
              <a:picLocks noChangeAspect="1" noChangeArrowheads="1"/>
              <a:extLst>
                <a:ext uri="{84589F7E-364E-4C9E-8A38-B11213B215E9}">
                  <a14:cameraTool cellRange="'[4]Usuarios Proceso APP'!$B$1:$H$17" spid="_x0000_s1120"/>
                </a:ext>
              </a:extLst>
            </xdr:cNvPicPr>
          </xdr:nvPicPr>
          <xdr:blipFill>
            <a:blip xmlns:r="http://schemas.openxmlformats.org/officeDocument/2006/relationships" r:embed="rId2">
              <a:lum contrast="20000"/>
            </a:blip>
            <a:srcRect/>
            <a:stretch>
              <a:fillRect/>
            </a:stretch>
          </xdr:blipFill>
          <xdr:spPr bwMode="auto">
            <a:xfrm>
              <a:off x="35135344" y="39909751"/>
              <a:ext cx="4664869" cy="401850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142874</xdr:colOff>
      <xdr:row>0</xdr:row>
      <xdr:rowOff>0</xdr:rowOff>
    </xdr:from>
    <xdr:to>
      <xdr:col>2</xdr:col>
      <xdr:colOff>2714625</xdr:colOff>
      <xdr:row>0</xdr:row>
      <xdr:rowOff>465750</xdr:rowOff>
    </xdr:to>
    <xdr:pic>
      <xdr:nvPicPr>
        <xdr:cNvPr id="4" name="Imagen 3" descr="IMG-20220809-WA0005">
          <a:extLst>
            <a:ext uri="{FF2B5EF4-FFF2-40B4-BE49-F238E27FC236}">
              <a16:creationId xmlns:a16="http://schemas.microsoft.com/office/drawing/2014/main" id="{B0CBECB7-1186-406B-8A13-B103EC6E83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7312" y="0"/>
          <a:ext cx="2571751" cy="46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rchacon/Desktop/MR%20OSI%20IC%20202204%20Usuarios%20Aplicaciones%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uarios Proceso APP"/>
      <sheetName val="MRC MyAg202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incitco-my.sharepoint.com/personal/ccastro_mincit_gov_co/_layouts/15/onedrive.aspx?id=%2Fpersonal%2Fccastro%5Fmincit%5Fgov%5Fco%2FDocuments%2FCRONOGRAMA%20INTEGRIDAD%202022&amp;ga=1" TargetMode="External"/><Relationship Id="rId1" Type="http://schemas.openxmlformats.org/officeDocument/2006/relationships/hyperlink" Target="https://mincitco-my.sharepoint.com/:f:/g/personal/mrchacon_mincit_gov_co/ErcNguVLT71Ftyzh58677isBhUFiQxI8CuZH_Q_mbJBzHA?e=iYDFQI"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T91"/>
  <sheetViews>
    <sheetView showGridLines="0" tabSelected="1" showRuler="0" showWhiteSpace="0" zoomScale="80" zoomScaleNormal="80" zoomScaleSheetLayoutView="110" workbookViewId="0">
      <selection activeCell="AO1" sqref="AO1"/>
    </sheetView>
  </sheetViews>
  <sheetFormatPr baseColWidth="10" defaultColWidth="11.42578125" defaultRowHeight="14.25"/>
  <cols>
    <col min="1" max="1" width="7.7109375" style="2" customWidth="1"/>
    <col min="2" max="2" width="10.5703125" style="2" bestFit="1" customWidth="1"/>
    <col min="3" max="3" width="43.7109375" style="2" bestFit="1" customWidth="1"/>
    <col min="4" max="4" width="24.5703125" style="2" bestFit="1" customWidth="1"/>
    <col min="5" max="5" width="39.28515625" style="2" bestFit="1" customWidth="1"/>
    <col min="6" max="6" width="15.42578125" style="1" customWidth="1"/>
    <col min="7" max="7" width="61" style="2" bestFit="1" customWidth="1"/>
    <col min="8" max="8" width="6.7109375" style="2" bestFit="1" customWidth="1"/>
    <col min="9" max="9" width="55.7109375" style="2" customWidth="1"/>
    <col min="10" max="10" width="28.5703125" style="1" customWidth="1"/>
    <col min="11" max="11" width="47.140625" style="2" customWidth="1"/>
    <col min="12" max="12" width="28.5703125" style="1" customWidth="1"/>
    <col min="13" max="13" width="18.85546875" style="3" customWidth="1"/>
    <col min="14" max="14" width="16.28515625" style="1" customWidth="1"/>
    <col min="15" max="15" width="15.140625" style="151" customWidth="1"/>
    <col min="16" max="16" width="103" style="2" customWidth="1"/>
    <col min="17" max="17" width="16.5703125" style="1" customWidth="1"/>
    <col min="18" max="18" width="68.140625" style="2" customWidth="1"/>
    <col min="19" max="19" width="19.140625" style="2" customWidth="1"/>
    <col min="20" max="20" width="33.42578125" style="2" customWidth="1"/>
    <col min="21" max="21" width="26" style="2" customWidth="1"/>
    <col min="22" max="22" width="8.5703125" style="2" customWidth="1"/>
    <col min="23" max="23" width="5.140625" style="3" customWidth="1"/>
    <col min="24" max="24" width="10.85546875" style="2" customWidth="1"/>
    <col min="25" max="25" width="5.140625" style="3" customWidth="1"/>
    <col min="26" max="26" width="17" style="2" customWidth="1"/>
    <col min="27" max="27" width="68.7109375" style="2" customWidth="1"/>
    <col min="28" max="28" width="15.85546875" style="1" customWidth="1"/>
    <col min="29" max="29" width="59.85546875" style="2" customWidth="1"/>
    <col min="30" max="30" width="28" style="2" customWidth="1"/>
    <col min="31" max="31" width="15.28515625" style="1" customWidth="1"/>
    <col min="32" max="32" width="18.85546875" style="2" customWidth="1"/>
    <col min="33" max="33" width="15.5703125" style="2" customWidth="1"/>
    <col min="34" max="34" width="16.140625" style="2" customWidth="1"/>
    <col min="35" max="35" width="17" style="2" customWidth="1"/>
    <col min="36" max="36" width="39.28515625" style="2" customWidth="1"/>
    <col min="37" max="37" width="17.85546875" style="1" customWidth="1"/>
    <col min="38" max="38" width="19.42578125" style="2" hidden="1" customWidth="1"/>
    <col min="39" max="39" width="26.42578125" style="2" customWidth="1"/>
    <col min="40" max="40" width="89" style="2" customWidth="1"/>
    <col min="41" max="41" width="61.7109375" style="1" customWidth="1"/>
    <col min="42" max="42" width="41.28515625" style="2" bestFit="1" customWidth="1"/>
    <col min="43" max="43" width="9.28515625" style="4" customWidth="1"/>
    <col min="44" max="44" width="7.85546875" style="4" customWidth="1"/>
    <col min="45" max="45" width="84.85546875" style="2" customWidth="1"/>
    <col min="46" max="16384" width="11.42578125" style="2"/>
  </cols>
  <sheetData>
    <row r="1" spans="1:45" ht="43.5" customHeight="1">
      <c r="A1" s="419"/>
      <c r="B1" s="419"/>
      <c r="C1" s="419"/>
      <c r="D1" s="419"/>
      <c r="E1" s="420" t="s">
        <v>0</v>
      </c>
      <c r="F1" s="421"/>
      <c r="G1" s="421"/>
      <c r="H1" s="421"/>
      <c r="I1" s="421"/>
      <c r="J1" s="421"/>
      <c r="K1" s="421"/>
      <c r="L1" s="422"/>
      <c r="M1" s="423" t="s">
        <v>1</v>
      </c>
      <c r="N1" s="424"/>
      <c r="O1" s="424"/>
      <c r="P1" s="425"/>
      <c r="AF1" s="409"/>
      <c r="AG1" s="409"/>
    </row>
    <row r="3" spans="1:45" s="5" customFormat="1" ht="13.5" thickBot="1">
      <c r="D3" s="410"/>
      <c r="E3" s="410"/>
      <c r="F3" s="410"/>
      <c r="G3" s="410"/>
      <c r="H3" s="410"/>
      <c r="I3" s="6"/>
      <c r="J3" s="7"/>
      <c r="K3" s="6"/>
      <c r="L3" s="8"/>
      <c r="M3" s="9"/>
      <c r="N3" s="8"/>
      <c r="O3" s="10"/>
      <c r="Q3" s="8"/>
      <c r="W3" s="9"/>
      <c r="X3" s="411"/>
      <c r="Y3" s="411"/>
      <c r="Z3" s="411"/>
      <c r="AA3" s="411"/>
      <c r="AB3" s="411"/>
      <c r="AC3" s="411"/>
      <c r="AD3" s="411"/>
      <c r="AE3" s="411"/>
      <c r="AF3" s="411"/>
      <c r="AG3" s="411"/>
      <c r="AH3" s="411"/>
      <c r="AI3" s="411"/>
      <c r="AJ3" s="411"/>
      <c r="AK3" s="8"/>
      <c r="AO3" s="8"/>
      <c r="AQ3" s="208"/>
      <c r="AR3" s="208"/>
    </row>
    <row r="4" spans="1:45" s="5" customFormat="1" ht="12.75" customHeight="1" thickBot="1">
      <c r="C4" s="412" t="s">
        <v>2</v>
      </c>
      <c r="D4" s="413" t="s">
        <v>3</v>
      </c>
      <c r="E4" s="413"/>
      <c r="F4" s="11" t="s">
        <v>4</v>
      </c>
      <c r="G4" s="414" t="s">
        <v>5</v>
      </c>
      <c r="H4" s="415"/>
      <c r="I4" s="416"/>
      <c r="J4" s="416"/>
      <c r="K4" s="416"/>
      <c r="L4" s="12"/>
      <c r="M4" s="13"/>
      <c r="N4" s="12"/>
      <c r="O4" s="14"/>
      <c r="P4" s="15"/>
      <c r="Q4" s="12"/>
      <c r="R4" s="15"/>
      <c r="T4" s="15"/>
      <c r="U4" s="15"/>
      <c r="V4" s="16"/>
      <c r="W4" s="17"/>
      <c r="X4" s="18"/>
      <c r="Y4" s="19"/>
      <c r="Z4" s="18"/>
      <c r="AA4" s="18"/>
      <c r="AB4" s="20"/>
      <c r="AC4" s="18"/>
      <c r="AD4" s="18"/>
      <c r="AE4" s="7"/>
      <c r="AF4" s="15"/>
      <c r="AG4" s="15"/>
      <c r="AH4" s="15"/>
      <c r="AI4" s="15"/>
      <c r="AJ4" s="18"/>
      <c r="AK4" s="21"/>
      <c r="AL4" s="21"/>
      <c r="AM4" s="21"/>
      <c r="AN4" s="21"/>
      <c r="AO4" s="21"/>
      <c r="AP4" s="21"/>
      <c r="AQ4" s="21"/>
      <c r="AR4" s="21"/>
      <c r="AS4" s="21"/>
    </row>
    <row r="5" spans="1:45" s="5" customFormat="1" ht="34.5" customHeight="1">
      <c r="C5" s="412"/>
      <c r="D5" s="22"/>
      <c r="E5" s="22"/>
      <c r="F5" s="23"/>
      <c r="G5" s="417" t="s">
        <v>6</v>
      </c>
      <c r="H5" s="417"/>
      <c r="I5" s="418"/>
      <c r="J5" s="418"/>
      <c r="K5" s="418"/>
      <c r="L5" s="418"/>
      <c r="M5" s="418"/>
      <c r="N5" s="418"/>
      <c r="O5" s="418"/>
      <c r="P5" s="418"/>
      <c r="Q5" s="12"/>
      <c r="R5" s="15"/>
      <c r="T5" s="15"/>
      <c r="U5" s="15"/>
      <c r="V5" s="16"/>
      <c r="W5" s="17"/>
      <c r="X5" s="24"/>
      <c r="Y5" s="25"/>
      <c r="Z5" s="24"/>
      <c r="AA5" s="24"/>
      <c r="AB5" s="20"/>
      <c r="AC5" s="24"/>
      <c r="AD5" s="24"/>
      <c r="AE5" s="20"/>
      <c r="AF5" s="24"/>
      <c r="AG5" s="26"/>
      <c r="AH5" s="15"/>
      <c r="AI5" s="15"/>
      <c r="AJ5" s="24"/>
      <c r="AK5" s="21"/>
      <c r="AL5" s="21"/>
      <c r="AM5" s="21"/>
      <c r="AN5" s="21"/>
      <c r="AO5" s="21"/>
      <c r="AP5" s="21"/>
      <c r="AQ5" s="21"/>
      <c r="AR5" s="21"/>
      <c r="AS5" s="21"/>
    </row>
    <row r="6" spans="1:45" s="5" customFormat="1" ht="13.5" thickBot="1">
      <c r="C6" s="412"/>
      <c r="D6" s="22"/>
      <c r="E6" s="22"/>
      <c r="F6" s="23"/>
      <c r="G6" s="18"/>
      <c r="H6" s="27"/>
      <c r="I6" s="7"/>
      <c r="J6" s="7"/>
      <c r="K6" s="15"/>
      <c r="L6" s="12"/>
      <c r="M6" s="13"/>
      <c r="N6" s="12"/>
      <c r="O6" s="14"/>
      <c r="P6" s="15"/>
      <c r="Q6" s="12"/>
      <c r="R6" s="15"/>
      <c r="T6" s="15"/>
      <c r="U6" s="15"/>
      <c r="V6" s="16"/>
      <c r="W6" s="17"/>
      <c r="X6" s="24"/>
      <c r="Y6" s="25"/>
      <c r="Z6" s="24"/>
      <c r="AA6" s="24"/>
      <c r="AB6" s="20"/>
      <c r="AC6" s="24"/>
      <c r="AD6" s="24"/>
      <c r="AE6" s="7"/>
      <c r="AF6" s="15"/>
      <c r="AG6" s="15"/>
      <c r="AH6" s="15"/>
      <c r="AI6" s="15"/>
      <c r="AJ6" s="24"/>
      <c r="AK6" s="21"/>
      <c r="AL6" s="21"/>
      <c r="AM6" s="21"/>
      <c r="AN6" s="21"/>
      <c r="AO6" s="21"/>
      <c r="AP6" s="21"/>
      <c r="AQ6" s="21"/>
      <c r="AR6" s="21"/>
      <c r="AS6" s="21"/>
    </row>
    <row r="7" spans="1:45" s="5" customFormat="1" ht="13.5" thickBot="1">
      <c r="C7" s="412"/>
      <c r="D7" s="413" t="s">
        <v>7</v>
      </c>
      <c r="E7" s="413"/>
      <c r="F7" s="11"/>
      <c r="G7" s="18"/>
      <c r="H7" s="28"/>
      <c r="I7" s="29"/>
      <c r="J7" s="12"/>
      <c r="K7" s="29"/>
      <c r="L7" s="12"/>
      <c r="M7" s="30"/>
      <c r="N7" s="12"/>
      <c r="O7" s="14"/>
      <c r="P7" s="29"/>
      <c r="Q7" s="12"/>
      <c r="R7" s="29"/>
      <c r="T7" s="29"/>
      <c r="U7" s="29"/>
      <c r="V7" s="16"/>
      <c r="W7" s="17"/>
      <c r="X7" s="18"/>
      <c r="Y7" s="19"/>
      <c r="Z7" s="18"/>
      <c r="AA7" s="18"/>
      <c r="AB7" s="20"/>
      <c r="AC7" s="18"/>
      <c r="AD7" s="18"/>
      <c r="AE7" s="20"/>
      <c r="AF7" s="18"/>
      <c r="AG7" s="18"/>
      <c r="AH7" s="18"/>
      <c r="AI7" s="18"/>
      <c r="AJ7" s="18"/>
      <c r="AK7" s="31"/>
      <c r="AL7" s="31"/>
      <c r="AM7" s="31"/>
      <c r="AN7" s="31"/>
      <c r="AO7" s="31"/>
      <c r="AP7" s="31"/>
      <c r="AQ7" s="31"/>
      <c r="AR7" s="31"/>
      <c r="AS7" s="31"/>
    </row>
    <row r="8" spans="1:45" s="5" customFormat="1" ht="13.5" thickBot="1">
      <c r="C8" s="32"/>
      <c r="D8" s="22"/>
      <c r="E8" s="22"/>
      <c r="F8" s="23"/>
      <c r="G8" s="18"/>
      <c r="H8" s="28"/>
      <c r="I8" s="29"/>
      <c r="J8" s="12"/>
      <c r="K8" s="29"/>
      <c r="L8" s="12"/>
      <c r="M8" s="30"/>
      <c r="N8" s="12"/>
      <c r="O8" s="14"/>
      <c r="P8" s="29"/>
      <c r="Q8" s="12"/>
      <c r="R8" s="29"/>
      <c r="T8" s="29"/>
      <c r="U8" s="29"/>
      <c r="V8" s="16"/>
      <c r="W8" s="17"/>
      <c r="X8" s="18"/>
      <c r="Y8" s="19"/>
      <c r="Z8" s="18"/>
      <c r="AA8" s="18"/>
      <c r="AB8" s="20"/>
      <c r="AC8" s="18"/>
      <c r="AD8" s="18"/>
      <c r="AE8" s="20"/>
      <c r="AF8" s="18"/>
      <c r="AG8" s="18"/>
      <c r="AH8" s="18"/>
      <c r="AI8" s="18"/>
      <c r="AJ8" s="18"/>
      <c r="AK8" s="31"/>
      <c r="AL8" s="31"/>
      <c r="AM8" s="31"/>
      <c r="AN8" s="31"/>
      <c r="AO8" s="31"/>
      <c r="AP8" s="31"/>
      <c r="AQ8" s="31"/>
      <c r="AR8" s="31"/>
      <c r="AS8" s="31"/>
    </row>
    <row r="9" spans="1:45" s="5" customFormat="1" ht="13.5" thickBot="1">
      <c r="C9" s="32"/>
      <c r="D9" s="413" t="s">
        <v>8</v>
      </c>
      <c r="E9" s="429"/>
      <c r="F9" s="11" t="s">
        <v>4</v>
      </c>
      <c r="G9" s="33" t="s">
        <v>527</v>
      </c>
      <c r="H9" s="18"/>
      <c r="I9" s="29"/>
      <c r="J9" s="12"/>
      <c r="K9" s="29"/>
      <c r="L9" s="12"/>
      <c r="M9" s="30"/>
      <c r="N9" s="12"/>
      <c r="O9" s="14"/>
      <c r="P9" s="29"/>
      <c r="Q9" s="12"/>
      <c r="R9" s="29"/>
      <c r="T9" s="29"/>
      <c r="U9" s="29"/>
      <c r="V9" s="16"/>
      <c r="W9" s="17"/>
      <c r="X9" s="18"/>
      <c r="Y9" s="19"/>
      <c r="Z9" s="18"/>
      <c r="AA9" s="18"/>
      <c r="AB9" s="20"/>
      <c r="AC9" s="18"/>
      <c r="AD9" s="18"/>
      <c r="AE9" s="20"/>
      <c r="AF9" s="18"/>
      <c r="AG9" s="18"/>
      <c r="AH9" s="18"/>
      <c r="AI9" s="18"/>
      <c r="AJ9" s="18"/>
      <c r="AK9" s="31"/>
      <c r="AL9" s="31"/>
      <c r="AM9" s="31"/>
      <c r="AN9" s="31"/>
      <c r="AO9" s="31"/>
      <c r="AP9" s="31"/>
      <c r="AQ9" s="31"/>
      <c r="AR9" s="31"/>
      <c r="AS9" s="31"/>
    </row>
    <row r="10" spans="1:45" s="5" customFormat="1" ht="15.75" customHeight="1">
      <c r="C10" s="34"/>
      <c r="D10" s="18"/>
      <c r="E10" s="18"/>
      <c r="F10" s="20"/>
      <c r="G10" s="18"/>
      <c r="H10" s="18"/>
      <c r="I10" s="28"/>
      <c r="J10" s="32"/>
      <c r="K10" s="35"/>
      <c r="L10" s="31"/>
      <c r="M10" s="36"/>
      <c r="N10" s="31"/>
      <c r="O10" s="37"/>
      <c r="P10" s="35"/>
      <c r="Q10" s="31"/>
      <c r="R10" s="35"/>
      <c r="S10" s="35"/>
      <c r="T10" s="35"/>
      <c r="U10" s="35"/>
      <c r="V10" s="31"/>
      <c r="W10" s="37"/>
      <c r="X10" s="18"/>
      <c r="Y10" s="19"/>
      <c r="Z10" s="18"/>
      <c r="AA10" s="18"/>
      <c r="AB10" s="20"/>
      <c r="AC10" s="18"/>
      <c r="AD10" s="18"/>
      <c r="AE10" s="31"/>
      <c r="AF10" s="35"/>
      <c r="AG10" s="35"/>
      <c r="AH10" s="35"/>
      <c r="AI10" s="35"/>
      <c r="AJ10" s="18"/>
      <c r="AK10" s="31"/>
      <c r="AL10" s="31"/>
      <c r="AM10" s="31"/>
      <c r="AN10" s="31"/>
      <c r="AO10" s="31"/>
      <c r="AP10" s="31"/>
      <c r="AQ10" s="31"/>
      <c r="AR10" s="31"/>
      <c r="AS10" s="31"/>
    </row>
    <row r="11" spans="1:45" s="5" customFormat="1" ht="12.75" customHeight="1">
      <c r="C11" s="38" t="s">
        <v>9</v>
      </c>
      <c r="D11" s="38"/>
      <c r="E11" s="38"/>
      <c r="F11" s="39">
        <v>44804</v>
      </c>
      <c r="G11" s="430" t="s">
        <v>10</v>
      </c>
      <c r="H11" s="430"/>
      <c r="I11" s="40">
        <v>11</v>
      </c>
      <c r="J11" s="8"/>
      <c r="K11" s="41"/>
      <c r="L11" s="31"/>
      <c r="M11" s="42"/>
      <c r="N11" s="31"/>
      <c r="O11" s="37"/>
      <c r="P11" s="41"/>
      <c r="Q11" s="31"/>
      <c r="R11" s="41"/>
      <c r="S11" s="35"/>
      <c r="T11" s="35"/>
      <c r="U11" s="31"/>
      <c r="V11" s="431"/>
      <c r="W11" s="431"/>
      <c r="X11" s="431"/>
      <c r="Y11" s="431"/>
      <c r="Z11" s="431"/>
      <c r="AA11" s="431"/>
      <c r="AB11" s="431"/>
      <c r="AC11" s="431"/>
      <c r="AD11" s="431"/>
      <c r="AE11" s="431"/>
      <c r="AF11" s="431"/>
      <c r="AG11" s="431"/>
      <c r="AH11" s="431"/>
      <c r="AI11" s="431"/>
      <c r="AJ11" s="31"/>
      <c r="AK11" s="31"/>
      <c r="AL11" s="31"/>
      <c r="AM11" s="31"/>
      <c r="AN11" s="31"/>
      <c r="AO11" s="31"/>
      <c r="AP11" s="31"/>
      <c r="AQ11" s="31"/>
      <c r="AR11" s="31"/>
      <c r="AS11" s="31"/>
    </row>
    <row r="12" spans="1:45" s="5" customFormat="1" ht="12.75">
      <c r="C12" s="38"/>
      <c r="D12" s="43"/>
      <c r="E12" s="31"/>
      <c r="F12" s="31"/>
      <c r="G12" s="31"/>
      <c r="H12" s="31"/>
      <c r="I12" s="31"/>
      <c r="J12" s="31"/>
      <c r="K12" s="31"/>
      <c r="L12" s="31"/>
      <c r="M12" s="37"/>
      <c r="N12" s="31"/>
      <c r="O12" s="37"/>
      <c r="P12" s="31"/>
      <c r="Q12" s="31"/>
      <c r="R12" s="31"/>
      <c r="S12" s="31"/>
      <c r="T12" s="31"/>
      <c r="U12" s="31"/>
      <c r="V12" s="31"/>
      <c r="W12" s="37"/>
      <c r="X12" s="31"/>
      <c r="Y12" s="37"/>
      <c r="Z12" s="31"/>
      <c r="AA12" s="31"/>
      <c r="AB12" s="31"/>
      <c r="AC12" s="31"/>
      <c r="AD12" s="31"/>
      <c r="AE12" s="31"/>
      <c r="AF12" s="31"/>
      <c r="AG12" s="31"/>
      <c r="AH12" s="31"/>
      <c r="AI12" s="31"/>
      <c r="AJ12" s="31"/>
      <c r="AK12" s="31"/>
      <c r="AL12" s="31"/>
      <c r="AM12" s="31"/>
      <c r="AN12" s="31"/>
      <c r="AO12" s="31"/>
      <c r="AP12" s="31"/>
      <c r="AQ12" s="31"/>
      <c r="AR12" s="31"/>
      <c r="AS12" s="31"/>
    </row>
    <row r="13" spans="1:45" ht="31.5" customHeight="1">
      <c r="A13" s="378" t="s">
        <v>11</v>
      </c>
      <c r="B13" s="379"/>
      <c r="C13" s="379"/>
      <c r="D13" s="379"/>
      <c r="E13" s="379"/>
      <c r="F13" s="379"/>
      <c r="G13" s="379"/>
      <c r="H13" s="379"/>
      <c r="I13" s="379"/>
      <c r="J13" s="379"/>
      <c r="K13" s="380"/>
      <c r="L13" s="381" t="s">
        <v>12</v>
      </c>
      <c r="M13" s="382"/>
      <c r="N13" s="382"/>
      <c r="O13" s="382"/>
      <c r="P13" s="382"/>
      <c r="Q13" s="383"/>
      <c r="R13" s="384" t="s">
        <v>13</v>
      </c>
      <c r="S13" s="384"/>
      <c r="T13" s="384"/>
      <c r="U13" s="384"/>
      <c r="V13" s="384"/>
      <c r="W13" s="384"/>
      <c r="X13" s="384"/>
      <c r="Y13" s="384"/>
      <c r="Z13" s="384"/>
      <c r="AA13" s="384"/>
      <c r="AB13" s="384"/>
      <c r="AC13" s="384"/>
      <c r="AD13" s="384"/>
      <c r="AE13" s="385" t="s">
        <v>14</v>
      </c>
      <c r="AF13" s="386"/>
      <c r="AG13" s="386"/>
      <c r="AH13" s="386"/>
      <c r="AI13" s="386"/>
      <c r="AJ13" s="387"/>
      <c r="AK13" s="403" t="s">
        <v>15</v>
      </c>
      <c r="AL13" s="405" t="s">
        <v>16</v>
      </c>
      <c r="AM13" s="432" t="s">
        <v>457</v>
      </c>
      <c r="AN13" s="432"/>
      <c r="AO13" s="432"/>
      <c r="AP13" s="432"/>
      <c r="AQ13" s="432"/>
      <c r="AR13" s="432"/>
      <c r="AS13" s="432"/>
    </row>
    <row r="14" spans="1:45" ht="29.25" customHeight="1">
      <c r="A14" s="426" t="s">
        <v>17</v>
      </c>
      <c r="B14" s="426"/>
      <c r="C14" s="427" t="s">
        <v>18</v>
      </c>
      <c r="D14" s="388" t="s">
        <v>19</v>
      </c>
      <c r="E14" s="388" t="s">
        <v>20</v>
      </c>
      <c r="F14" s="388" t="s">
        <v>21</v>
      </c>
      <c r="G14" s="388" t="s">
        <v>22</v>
      </c>
      <c r="H14" s="390" t="s">
        <v>23</v>
      </c>
      <c r="I14" s="388" t="s">
        <v>24</v>
      </c>
      <c r="J14" s="388" t="s">
        <v>25</v>
      </c>
      <c r="K14" s="388" t="s">
        <v>26</v>
      </c>
      <c r="L14" s="392" t="s">
        <v>27</v>
      </c>
      <c r="M14" s="395" t="s">
        <v>28</v>
      </c>
      <c r="N14" s="392" t="s">
        <v>29</v>
      </c>
      <c r="O14" s="395" t="s">
        <v>30</v>
      </c>
      <c r="P14" s="392" t="s">
        <v>31</v>
      </c>
      <c r="Q14" s="397" t="s">
        <v>32</v>
      </c>
      <c r="R14" s="365" t="s">
        <v>33</v>
      </c>
      <c r="S14" s="407" t="s">
        <v>34</v>
      </c>
      <c r="T14" s="408"/>
      <c r="U14" s="366" t="s">
        <v>35</v>
      </c>
      <c r="V14" s="365" t="s">
        <v>36</v>
      </c>
      <c r="W14" s="365"/>
      <c r="X14" s="365" t="s">
        <v>37</v>
      </c>
      <c r="Y14" s="365"/>
      <c r="Z14" s="365" t="s">
        <v>38</v>
      </c>
      <c r="AA14" s="365"/>
      <c r="AB14" s="365" t="s">
        <v>39</v>
      </c>
      <c r="AC14" s="365"/>
      <c r="AD14" s="365" t="s">
        <v>40</v>
      </c>
      <c r="AE14" s="367" t="s">
        <v>27</v>
      </c>
      <c r="AF14" s="369" t="s">
        <v>28</v>
      </c>
      <c r="AG14" s="367" t="s">
        <v>29</v>
      </c>
      <c r="AH14" s="369" t="s">
        <v>30</v>
      </c>
      <c r="AI14" s="371" t="s">
        <v>41</v>
      </c>
      <c r="AJ14" s="401" t="s">
        <v>42</v>
      </c>
      <c r="AK14" s="403"/>
      <c r="AL14" s="406"/>
      <c r="AM14" s="433" t="s">
        <v>449</v>
      </c>
      <c r="AN14" s="433" t="s">
        <v>450</v>
      </c>
      <c r="AO14" s="433" t="s">
        <v>451</v>
      </c>
      <c r="AP14" s="433" t="s">
        <v>452</v>
      </c>
      <c r="AQ14" s="435" t="s">
        <v>453</v>
      </c>
      <c r="AR14" s="435"/>
      <c r="AS14" s="435"/>
    </row>
    <row r="15" spans="1:45" s="4" customFormat="1" ht="68.25" thickBot="1">
      <c r="A15" s="44" t="s">
        <v>43</v>
      </c>
      <c r="B15" s="44" t="s">
        <v>44</v>
      </c>
      <c r="C15" s="428"/>
      <c r="D15" s="389"/>
      <c r="E15" s="389"/>
      <c r="F15" s="389"/>
      <c r="G15" s="389"/>
      <c r="H15" s="391"/>
      <c r="I15" s="389"/>
      <c r="J15" s="389"/>
      <c r="K15" s="389"/>
      <c r="L15" s="393"/>
      <c r="M15" s="396"/>
      <c r="N15" s="393"/>
      <c r="O15" s="396"/>
      <c r="P15" s="393"/>
      <c r="Q15" s="398"/>
      <c r="R15" s="366"/>
      <c r="S15" s="45" t="s">
        <v>45</v>
      </c>
      <c r="T15" s="45" t="s">
        <v>46</v>
      </c>
      <c r="U15" s="394"/>
      <c r="V15" s="399" t="s">
        <v>47</v>
      </c>
      <c r="W15" s="400"/>
      <c r="X15" s="399" t="s">
        <v>48</v>
      </c>
      <c r="Y15" s="400"/>
      <c r="Z15" s="45" t="s">
        <v>49</v>
      </c>
      <c r="AA15" s="45" t="s">
        <v>50</v>
      </c>
      <c r="AB15" s="45" t="s">
        <v>51</v>
      </c>
      <c r="AC15" s="45" t="s">
        <v>52</v>
      </c>
      <c r="AD15" s="366"/>
      <c r="AE15" s="368"/>
      <c r="AF15" s="370"/>
      <c r="AG15" s="368"/>
      <c r="AH15" s="370"/>
      <c r="AI15" s="372"/>
      <c r="AJ15" s="402"/>
      <c r="AK15" s="404"/>
      <c r="AL15" s="406"/>
      <c r="AM15" s="434"/>
      <c r="AN15" s="434"/>
      <c r="AO15" s="434"/>
      <c r="AP15" s="434"/>
      <c r="AQ15" s="209" t="s">
        <v>454</v>
      </c>
      <c r="AR15" s="209" t="s">
        <v>455</v>
      </c>
      <c r="AS15" s="209" t="s">
        <v>456</v>
      </c>
    </row>
    <row r="16" spans="1:45" ht="77.25" customHeight="1" thickTop="1">
      <c r="A16" s="278" t="s">
        <v>4</v>
      </c>
      <c r="B16" s="269"/>
      <c r="C16" s="340" t="s">
        <v>53</v>
      </c>
      <c r="D16" s="240" t="s">
        <v>54</v>
      </c>
      <c r="E16" s="240" t="s">
        <v>55</v>
      </c>
      <c r="F16" s="46" t="s">
        <v>56</v>
      </c>
      <c r="G16" s="47" t="s">
        <v>57</v>
      </c>
      <c r="H16" s="240" t="s">
        <v>58</v>
      </c>
      <c r="I16" s="336" t="s">
        <v>59</v>
      </c>
      <c r="J16" s="240" t="s">
        <v>60</v>
      </c>
      <c r="K16" s="336" t="s">
        <v>61</v>
      </c>
      <c r="L16" s="240" t="s">
        <v>62</v>
      </c>
      <c r="M16" s="248">
        <f>VLOOKUP(L16,'[2]Datos Validacion'!$C$6:$D$10,2,0)</f>
        <v>0.4</v>
      </c>
      <c r="N16" s="250" t="s">
        <v>63</v>
      </c>
      <c r="O16" s="252">
        <f>VLOOKUP(N16,'[2]Datos Validacion'!$E$6:$F$15,2,0)</f>
        <v>0.8</v>
      </c>
      <c r="P16" s="254" t="s">
        <v>64</v>
      </c>
      <c r="Q16" s="256" t="s">
        <v>65</v>
      </c>
      <c r="R16" s="48" t="s">
        <v>66</v>
      </c>
      <c r="S16" s="49" t="s">
        <v>67</v>
      </c>
      <c r="T16" s="50" t="s">
        <v>55</v>
      </c>
      <c r="U16" s="49" t="s">
        <v>68</v>
      </c>
      <c r="V16" s="49" t="s">
        <v>69</v>
      </c>
      <c r="W16" s="51">
        <f>VLOOKUP(V16,'[2]Datos Validacion'!$K$6:$L$8,2,0)</f>
        <v>0.25</v>
      </c>
      <c r="X16" s="52" t="s">
        <v>70</v>
      </c>
      <c r="Y16" s="51">
        <f>VLOOKUP(X16,'[2]Datos Validacion'!$M$6:$N$7,2,0)</f>
        <v>0.15</v>
      </c>
      <c r="Z16" s="49" t="s">
        <v>71</v>
      </c>
      <c r="AA16" s="53" t="s">
        <v>72</v>
      </c>
      <c r="AB16" s="49" t="s">
        <v>73</v>
      </c>
      <c r="AC16" s="50" t="s">
        <v>74</v>
      </c>
      <c r="AD16" s="54">
        <f t="shared" ref="AD16:AD51" si="0">+W16+Y16</f>
        <v>0.4</v>
      </c>
      <c r="AE16" s="55" t="str">
        <f t="shared" ref="AE16:AE51" si="1">IF(AF16&lt;=20%,"MUY BAJA",IF(AF16&lt;=40%,"BAJA",IF(AF16&lt;=60%,"MEDIA",IF(AF16&lt;=80%,"ALTA","MUY ALTA"))))</f>
        <v>BAJA</v>
      </c>
      <c r="AF16" s="55">
        <f t="shared" ref="AF16:AF50" si="2">IF(OR(V16="prevenir",V16="detectar"),(M16-(M16*AD16)), M16)</f>
        <v>0.24</v>
      </c>
      <c r="AG16" s="258" t="str">
        <f t="shared" ref="AG16:AG50" si="3">IF(AH16&lt;=20%,"LEVE",IF(AH16&lt;=40%,"MENOR",IF(AH16&lt;=60%,"MODERADO",IF(AH16&lt;=80%,"MAYOR","CATASTROFICO"))))</f>
        <v>MAYOR</v>
      </c>
      <c r="AH16" s="258">
        <f t="shared" ref="AH16:AH50" si="4">IF(V16="corregir",(O16-(O16*AD16)), O16)</f>
        <v>0.8</v>
      </c>
      <c r="AI16" s="256" t="s">
        <v>75</v>
      </c>
      <c r="AJ16" s="240" t="s">
        <v>76</v>
      </c>
      <c r="AK16" s="350" t="s">
        <v>77</v>
      </c>
      <c r="AL16" s="244"/>
      <c r="AM16" s="436">
        <v>44803</v>
      </c>
      <c r="AN16" s="439" t="s">
        <v>550</v>
      </c>
      <c r="AO16" s="442" t="s">
        <v>551</v>
      </c>
      <c r="AP16" s="445" t="s">
        <v>552</v>
      </c>
      <c r="AQ16" s="442"/>
      <c r="AR16" s="442" t="s">
        <v>4</v>
      </c>
      <c r="AS16" s="448" t="s">
        <v>553</v>
      </c>
    </row>
    <row r="17" spans="1:45" ht="40.5" customHeight="1">
      <c r="A17" s="283"/>
      <c r="B17" s="270"/>
      <c r="C17" s="360"/>
      <c r="D17" s="277"/>
      <c r="E17" s="277"/>
      <c r="F17" s="56" t="s">
        <v>78</v>
      </c>
      <c r="G17" s="57" t="s">
        <v>79</v>
      </c>
      <c r="H17" s="277"/>
      <c r="I17" s="337"/>
      <c r="J17" s="277"/>
      <c r="K17" s="337"/>
      <c r="L17" s="277"/>
      <c r="M17" s="262"/>
      <c r="N17" s="263"/>
      <c r="O17" s="264"/>
      <c r="P17" s="265"/>
      <c r="Q17" s="266"/>
      <c r="R17" s="363" t="s">
        <v>80</v>
      </c>
      <c r="S17" s="270" t="s">
        <v>67</v>
      </c>
      <c r="T17" s="337" t="s">
        <v>55</v>
      </c>
      <c r="U17" s="270" t="s">
        <v>68</v>
      </c>
      <c r="V17" s="270" t="s">
        <v>69</v>
      </c>
      <c r="W17" s="262">
        <f>VLOOKUP(V17,'[2]Datos Validacion'!$K$6:$L$8,2,0)</f>
        <v>0.25</v>
      </c>
      <c r="X17" s="274" t="s">
        <v>70</v>
      </c>
      <c r="Y17" s="262">
        <f>VLOOKUP(X17,'[2]Datos Validacion'!$M$6:$N$7,2,0)</f>
        <v>0.15</v>
      </c>
      <c r="Z17" s="270" t="s">
        <v>71</v>
      </c>
      <c r="AA17" s="375" t="s">
        <v>81</v>
      </c>
      <c r="AB17" s="270" t="s">
        <v>73</v>
      </c>
      <c r="AC17" s="337" t="s">
        <v>82</v>
      </c>
      <c r="AD17" s="276">
        <f t="shared" si="0"/>
        <v>0.4</v>
      </c>
      <c r="AE17" s="261" t="str">
        <f t="shared" si="1"/>
        <v>MUY BAJA</v>
      </c>
      <c r="AF17" s="373">
        <f>+AF16-(AF16*AD17)</f>
        <v>0.14399999999999999</v>
      </c>
      <c r="AG17" s="261"/>
      <c r="AH17" s="261"/>
      <c r="AI17" s="266"/>
      <c r="AJ17" s="277"/>
      <c r="AK17" s="361"/>
      <c r="AL17" s="260"/>
      <c r="AM17" s="437"/>
      <c r="AN17" s="440"/>
      <c r="AO17" s="443"/>
      <c r="AP17" s="446"/>
      <c r="AQ17" s="443"/>
      <c r="AR17" s="443"/>
      <c r="AS17" s="449"/>
    </row>
    <row r="18" spans="1:45" ht="40.5" customHeight="1" thickBot="1">
      <c r="A18" s="279"/>
      <c r="B18" s="280"/>
      <c r="C18" s="341"/>
      <c r="D18" s="241"/>
      <c r="E18" s="241"/>
      <c r="F18" s="58" t="s">
        <v>56</v>
      </c>
      <c r="G18" s="59" t="s">
        <v>83</v>
      </c>
      <c r="H18" s="241"/>
      <c r="I18" s="338"/>
      <c r="J18" s="241"/>
      <c r="K18" s="338"/>
      <c r="L18" s="241"/>
      <c r="M18" s="249"/>
      <c r="N18" s="251"/>
      <c r="O18" s="253"/>
      <c r="P18" s="255"/>
      <c r="Q18" s="257"/>
      <c r="R18" s="364"/>
      <c r="S18" s="280"/>
      <c r="T18" s="338"/>
      <c r="U18" s="280"/>
      <c r="V18" s="280"/>
      <c r="W18" s="249"/>
      <c r="X18" s="247"/>
      <c r="Y18" s="249"/>
      <c r="Z18" s="280"/>
      <c r="AA18" s="376"/>
      <c r="AB18" s="280"/>
      <c r="AC18" s="338"/>
      <c r="AD18" s="377"/>
      <c r="AE18" s="259"/>
      <c r="AF18" s="374"/>
      <c r="AG18" s="259"/>
      <c r="AH18" s="259"/>
      <c r="AI18" s="257"/>
      <c r="AJ18" s="241"/>
      <c r="AK18" s="362"/>
      <c r="AL18" s="245"/>
      <c r="AM18" s="438"/>
      <c r="AN18" s="441"/>
      <c r="AO18" s="444"/>
      <c r="AP18" s="447"/>
      <c r="AQ18" s="444"/>
      <c r="AR18" s="444"/>
      <c r="AS18" s="450"/>
    </row>
    <row r="19" spans="1:45" ht="136.5" customHeight="1" thickTop="1" thickBot="1">
      <c r="A19" s="278" t="s">
        <v>4</v>
      </c>
      <c r="B19" s="269"/>
      <c r="C19" s="281" t="s">
        <v>84</v>
      </c>
      <c r="D19" s="246" t="s">
        <v>85</v>
      </c>
      <c r="E19" s="246" t="s">
        <v>86</v>
      </c>
      <c r="F19" s="46" t="s">
        <v>56</v>
      </c>
      <c r="G19" s="60" t="s">
        <v>87</v>
      </c>
      <c r="H19" s="240" t="s">
        <v>88</v>
      </c>
      <c r="I19" s="350" t="s">
        <v>89</v>
      </c>
      <c r="J19" s="240" t="s">
        <v>60</v>
      </c>
      <c r="K19" s="240" t="s">
        <v>90</v>
      </c>
      <c r="L19" s="240" t="s">
        <v>91</v>
      </c>
      <c r="M19" s="248">
        <f>VLOOKUP(L19,'[2]Datos Validacion'!$C$6:$D$10,2,0)</f>
        <v>0.6</v>
      </c>
      <c r="N19" s="250" t="s">
        <v>63</v>
      </c>
      <c r="O19" s="252">
        <f>VLOOKUP(N19,'[2]Datos Validacion'!$E$6:$F$15,2,0)</f>
        <v>0.8</v>
      </c>
      <c r="P19" s="254" t="s">
        <v>64</v>
      </c>
      <c r="Q19" s="256" t="s">
        <v>65</v>
      </c>
      <c r="R19" s="61" t="s">
        <v>92</v>
      </c>
      <c r="S19" s="49" t="s">
        <v>67</v>
      </c>
      <c r="T19" s="52" t="s">
        <v>93</v>
      </c>
      <c r="U19" s="49" t="s">
        <v>68</v>
      </c>
      <c r="V19" s="49" t="s">
        <v>69</v>
      </c>
      <c r="W19" s="51">
        <f>VLOOKUP(V19,'[2]Datos Validacion'!$K$6:$L$8,2,0)</f>
        <v>0.25</v>
      </c>
      <c r="X19" s="52" t="s">
        <v>70</v>
      </c>
      <c r="Y19" s="51">
        <f>VLOOKUP(X19,'[2]Datos Validacion'!$M$6:$N$7,2,0)</f>
        <v>0.15</v>
      </c>
      <c r="Z19" s="49" t="s">
        <v>71</v>
      </c>
      <c r="AA19" s="272" t="s">
        <v>94</v>
      </c>
      <c r="AB19" s="49" t="s">
        <v>73</v>
      </c>
      <c r="AC19" s="62" t="s">
        <v>95</v>
      </c>
      <c r="AD19" s="54">
        <f t="shared" si="0"/>
        <v>0.4</v>
      </c>
      <c r="AE19" s="55" t="str">
        <f t="shared" si="1"/>
        <v>BAJA</v>
      </c>
      <c r="AF19" s="55">
        <f t="shared" si="2"/>
        <v>0.36</v>
      </c>
      <c r="AG19" s="258" t="str">
        <f t="shared" si="3"/>
        <v>MAYOR</v>
      </c>
      <c r="AH19" s="258">
        <f t="shared" si="4"/>
        <v>0.8</v>
      </c>
      <c r="AI19" s="256" t="s">
        <v>75</v>
      </c>
      <c r="AJ19" s="240" t="s">
        <v>76</v>
      </c>
      <c r="AK19" s="301" t="s">
        <v>96</v>
      </c>
      <c r="AL19" s="244"/>
      <c r="AM19" s="228">
        <v>44804</v>
      </c>
      <c r="AN19" s="214" t="s">
        <v>525</v>
      </c>
      <c r="AO19" s="214" t="s">
        <v>470</v>
      </c>
      <c r="AP19" s="214" t="s">
        <v>471</v>
      </c>
      <c r="AQ19" s="230"/>
      <c r="AR19" s="230" t="s">
        <v>4</v>
      </c>
      <c r="AS19" s="230"/>
    </row>
    <row r="20" spans="1:45" ht="108.75" customHeight="1" thickTop="1" thickBot="1">
      <c r="A20" s="283"/>
      <c r="B20" s="270"/>
      <c r="C20" s="284"/>
      <c r="D20" s="274"/>
      <c r="E20" s="274"/>
      <c r="F20" s="56" t="s">
        <v>56</v>
      </c>
      <c r="G20" s="63" t="s">
        <v>448</v>
      </c>
      <c r="H20" s="277"/>
      <c r="I20" s="361"/>
      <c r="J20" s="277"/>
      <c r="K20" s="277"/>
      <c r="L20" s="277"/>
      <c r="M20" s="262"/>
      <c r="N20" s="263"/>
      <c r="O20" s="264"/>
      <c r="P20" s="265"/>
      <c r="Q20" s="266"/>
      <c r="R20" s="64" t="s">
        <v>97</v>
      </c>
      <c r="S20" s="65" t="s">
        <v>67</v>
      </c>
      <c r="T20" s="66" t="s">
        <v>98</v>
      </c>
      <c r="U20" s="65" t="s">
        <v>68</v>
      </c>
      <c r="V20" s="65" t="s">
        <v>69</v>
      </c>
      <c r="W20" s="67">
        <f>VLOOKUP(V20,'[2]Datos Validacion'!$K$6:$L$8,2,0)</f>
        <v>0.25</v>
      </c>
      <c r="X20" s="66" t="s">
        <v>70</v>
      </c>
      <c r="Y20" s="67">
        <f>VLOOKUP(X20,'[2]Datos Validacion'!$M$6:$N$7,2,0)</f>
        <v>0.15</v>
      </c>
      <c r="Z20" s="65" t="s">
        <v>71</v>
      </c>
      <c r="AA20" s="273"/>
      <c r="AB20" s="65" t="s">
        <v>73</v>
      </c>
      <c r="AC20" s="68" t="s">
        <v>95</v>
      </c>
      <c r="AD20" s="69">
        <f t="shared" si="0"/>
        <v>0.4</v>
      </c>
      <c r="AE20" s="70" t="str">
        <f t="shared" si="1"/>
        <v>BAJA</v>
      </c>
      <c r="AF20" s="70">
        <f>+AF19-(AF19*AD20)</f>
        <v>0.216</v>
      </c>
      <c r="AG20" s="261"/>
      <c r="AH20" s="261"/>
      <c r="AI20" s="266"/>
      <c r="AJ20" s="277"/>
      <c r="AK20" s="332"/>
      <c r="AL20" s="260"/>
      <c r="AM20" s="228"/>
      <c r="AN20" s="214" t="s">
        <v>472</v>
      </c>
      <c r="AO20" s="214" t="s">
        <v>470</v>
      </c>
      <c r="AP20" s="214" t="s">
        <v>471</v>
      </c>
      <c r="AQ20" s="230"/>
      <c r="AR20" s="230"/>
      <c r="AS20" s="230"/>
    </row>
    <row r="21" spans="1:45" ht="169.5" customHeight="1" thickTop="1" thickBot="1">
      <c r="A21" s="279"/>
      <c r="B21" s="280"/>
      <c r="C21" s="282"/>
      <c r="D21" s="247"/>
      <c r="E21" s="247"/>
      <c r="F21" s="58" t="s">
        <v>56</v>
      </c>
      <c r="G21" s="71" t="s">
        <v>99</v>
      </c>
      <c r="H21" s="241"/>
      <c r="I21" s="362"/>
      <c r="J21" s="241"/>
      <c r="K21" s="241"/>
      <c r="L21" s="241"/>
      <c r="M21" s="249"/>
      <c r="N21" s="251"/>
      <c r="O21" s="253"/>
      <c r="P21" s="255"/>
      <c r="Q21" s="257"/>
      <c r="R21" s="72" t="s">
        <v>100</v>
      </c>
      <c r="S21" s="73" t="s">
        <v>67</v>
      </c>
      <c r="T21" s="74" t="s">
        <v>98</v>
      </c>
      <c r="U21" s="73" t="s">
        <v>68</v>
      </c>
      <c r="V21" s="73" t="s">
        <v>69</v>
      </c>
      <c r="W21" s="75">
        <f>VLOOKUP(V21,'[2]Datos Validacion'!$K$6:$L$8,2,0)</f>
        <v>0.25</v>
      </c>
      <c r="X21" s="74" t="s">
        <v>70</v>
      </c>
      <c r="Y21" s="75">
        <f>VLOOKUP(X21,'[2]Datos Validacion'!$M$6:$N$7,2,0)</f>
        <v>0.15</v>
      </c>
      <c r="Z21" s="73" t="s">
        <v>71</v>
      </c>
      <c r="AA21" s="76" t="s">
        <v>101</v>
      </c>
      <c r="AB21" s="73" t="s">
        <v>73</v>
      </c>
      <c r="AC21" s="77" t="s">
        <v>102</v>
      </c>
      <c r="AD21" s="78">
        <f t="shared" si="0"/>
        <v>0.4</v>
      </c>
      <c r="AE21" s="79" t="str">
        <f t="shared" si="1"/>
        <v>MUY BAJA</v>
      </c>
      <c r="AF21" s="80">
        <f>+AF20-(AF20*AD21)</f>
        <v>0.12959999999999999</v>
      </c>
      <c r="AG21" s="259"/>
      <c r="AH21" s="259"/>
      <c r="AI21" s="257"/>
      <c r="AJ21" s="241"/>
      <c r="AK21" s="302"/>
      <c r="AL21" s="245"/>
      <c r="AM21" s="228"/>
      <c r="AN21" s="212" t="s">
        <v>473</v>
      </c>
      <c r="AO21" s="214" t="s">
        <v>470</v>
      </c>
      <c r="AP21" s="214" t="s">
        <v>474</v>
      </c>
      <c r="AQ21" s="230"/>
      <c r="AR21" s="230"/>
      <c r="AS21" s="230"/>
    </row>
    <row r="22" spans="1:45" ht="52.5" customHeight="1" thickTop="1" thickBot="1">
      <c r="A22" s="278" t="s">
        <v>4</v>
      </c>
      <c r="B22" s="269"/>
      <c r="C22" s="281" t="s">
        <v>84</v>
      </c>
      <c r="D22" s="240" t="s">
        <v>103</v>
      </c>
      <c r="E22" s="240" t="s">
        <v>465</v>
      </c>
      <c r="F22" s="46" t="s">
        <v>56</v>
      </c>
      <c r="G22" s="81" t="s">
        <v>104</v>
      </c>
      <c r="H22" s="240" t="s">
        <v>105</v>
      </c>
      <c r="I22" s="240" t="s">
        <v>106</v>
      </c>
      <c r="J22" s="240" t="s">
        <v>107</v>
      </c>
      <c r="K22" s="240" t="s">
        <v>108</v>
      </c>
      <c r="L22" s="240" t="s">
        <v>109</v>
      </c>
      <c r="M22" s="248">
        <f>VLOOKUP(L22,'[2]Datos Validacion'!$C$6:$D$10,2,0)</f>
        <v>0.8</v>
      </c>
      <c r="N22" s="250" t="s">
        <v>110</v>
      </c>
      <c r="O22" s="252">
        <f>VLOOKUP(N22,'[2]Datos Validacion'!$E$6:$F$15,2,0)</f>
        <v>0.6</v>
      </c>
      <c r="P22" s="254" t="s">
        <v>111</v>
      </c>
      <c r="Q22" s="256" t="s">
        <v>75</v>
      </c>
      <c r="R22" s="53" t="s">
        <v>112</v>
      </c>
      <c r="S22" s="49" t="s">
        <v>67</v>
      </c>
      <c r="T22" s="52" t="s">
        <v>113</v>
      </c>
      <c r="U22" s="49" t="s">
        <v>68</v>
      </c>
      <c r="V22" s="49" t="s">
        <v>69</v>
      </c>
      <c r="W22" s="51">
        <f>VLOOKUP(V22,'[2]Datos Validacion'!$K$6:$L$8,2,0)</f>
        <v>0.25</v>
      </c>
      <c r="X22" s="52" t="s">
        <v>70</v>
      </c>
      <c r="Y22" s="51">
        <f>VLOOKUP(X22,'[2]Datos Validacion'!$M$6:$N$7,2,0)</f>
        <v>0.15</v>
      </c>
      <c r="Z22" s="49" t="s">
        <v>71</v>
      </c>
      <c r="AA22" s="82" t="s">
        <v>114</v>
      </c>
      <c r="AB22" s="49" t="s">
        <v>73</v>
      </c>
      <c r="AC22" s="52" t="s">
        <v>115</v>
      </c>
      <c r="AD22" s="54">
        <f t="shared" si="0"/>
        <v>0.4</v>
      </c>
      <c r="AE22" s="55" t="str">
        <f t="shared" si="1"/>
        <v>MEDIA</v>
      </c>
      <c r="AF22" s="55">
        <f t="shared" si="2"/>
        <v>0.48</v>
      </c>
      <c r="AG22" s="258" t="str">
        <f t="shared" si="3"/>
        <v>MODERADO</v>
      </c>
      <c r="AH22" s="258">
        <f t="shared" si="4"/>
        <v>0.6</v>
      </c>
      <c r="AI22" s="256" t="s">
        <v>116</v>
      </c>
      <c r="AJ22" s="240" t="s">
        <v>117</v>
      </c>
      <c r="AK22" s="242"/>
      <c r="AL22" s="244"/>
      <c r="AM22" s="228">
        <v>44804</v>
      </c>
      <c r="AN22" s="451" t="s">
        <v>461</v>
      </c>
      <c r="AO22" s="230" t="s">
        <v>462</v>
      </c>
      <c r="AP22" s="452" t="s">
        <v>463</v>
      </c>
      <c r="AQ22" s="230"/>
      <c r="AR22" s="230" t="s">
        <v>4</v>
      </c>
      <c r="AS22" s="453" t="s">
        <v>464</v>
      </c>
    </row>
    <row r="23" spans="1:45" ht="51.75" customHeight="1" thickTop="1" thickBot="1">
      <c r="A23" s="283"/>
      <c r="B23" s="270"/>
      <c r="C23" s="284"/>
      <c r="D23" s="277"/>
      <c r="E23" s="277"/>
      <c r="F23" s="56" t="s">
        <v>56</v>
      </c>
      <c r="G23" s="83" t="s">
        <v>118</v>
      </c>
      <c r="H23" s="277"/>
      <c r="I23" s="277"/>
      <c r="J23" s="277"/>
      <c r="K23" s="277"/>
      <c r="L23" s="277"/>
      <c r="M23" s="262"/>
      <c r="N23" s="263"/>
      <c r="O23" s="264"/>
      <c r="P23" s="265"/>
      <c r="Q23" s="266"/>
      <c r="R23" s="84" t="s">
        <v>119</v>
      </c>
      <c r="S23" s="65" t="s">
        <v>67</v>
      </c>
      <c r="T23" s="66" t="s">
        <v>113</v>
      </c>
      <c r="U23" s="65" t="s">
        <v>68</v>
      </c>
      <c r="V23" s="65" t="s">
        <v>120</v>
      </c>
      <c r="W23" s="67">
        <f>VLOOKUP(V23,'[2]Datos Validacion'!$K$6:$L$8,2,0)</f>
        <v>0.15</v>
      </c>
      <c r="X23" s="66" t="s">
        <v>70</v>
      </c>
      <c r="Y23" s="67">
        <f>VLOOKUP(X23,'[2]Datos Validacion'!$M$6:$N$7,2,0)</f>
        <v>0.15</v>
      </c>
      <c r="Z23" s="65" t="s">
        <v>71</v>
      </c>
      <c r="AA23" s="85" t="s">
        <v>114</v>
      </c>
      <c r="AB23" s="65" t="s">
        <v>73</v>
      </c>
      <c r="AC23" s="66" t="s">
        <v>121</v>
      </c>
      <c r="AD23" s="69">
        <f t="shared" si="0"/>
        <v>0.3</v>
      </c>
      <c r="AE23" s="70" t="str">
        <f t="shared" si="1"/>
        <v>BAJA</v>
      </c>
      <c r="AF23" s="70">
        <f>+AF22-(AF22*AD23)</f>
        <v>0.33599999999999997</v>
      </c>
      <c r="AG23" s="261"/>
      <c r="AH23" s="261"/>
      <c r="AI23" s="266"/>
      <c r="AJ23" s="277"/>
      <c r="AK23" s="271"/>
      <c r="AL23" s="260"/>
      <c r="AM23" s="228"/>
      <c r="AN23" s="451"/>
      <c r="AO23" s="230"/>
      <c r="AP23" s="452"/>
      <c r="AQ23" s="230"/>
      <c r="AR23" s="230"/>
      <c r="AS23" s="453"/>
    </row>
    <row r="24" spans="1:45" ht="54.75" customHeight="1" thickTop="1" thickBot="1">
      <c r="A24" s="279"/>
      <c r="B24" s="280"/>
      <c r="C24" s="282"/>
      <c r="D24" s="241"/>
      <c r="E24" s="241"/>
      <c r="F24" s="58" t="s">
        <v>122</v>
      </c>
      <c r="G24" s="71" t="s">
        <v>123</v>
      </c>
      <c r="H24" s="241"/>
      <c r="I24" s="241"/>
      <c r="J24" s="241"/>
      <c r="K24" s="241"/>
      <c r="L24" s="241"/>
      <c r="M24" s="249"/>
      <c r="N24" s="251"/>
      <c r="O24" s="253"/>
      <c r="P24" s="255"/>
      <c r="Q24" s="257"/>
      <c r="R24" s="86" t="s">
        <v>124</v>
      </c>
      <c r="S24" s="73" t="s">
        <v>67</v>
      </c>
      <c r="T24" s="74" t="s">
        <v>113</v>
      </c>
      <c r="U24" s="73" t="s">
        <v>68</v>
      </c>
      <c r="V24" s="73" t="s">
        <v>120</v>
      </c>
      <c r="W24" s="75">
        <f>VLOOKUP(V24,'[2]Datos Validacion'!$K$6:$L$8,2,0)</f>
        <v>0.15</v>
      </c>
      <c r="X24" s="74" t="s">
        <v>70</v>
      </c>
      <c r="Y24" s="75">
        <f>VLOOKUP(X24,'[2]Datos Validacion'!$M$6:$N$7,2,0)</f>
        <v>0.15</v>
      </c>
      <c r="Z24" s="73" t="s">
        <v>71</v>
      </c>
      <c r="AA24" s="76" t="s">
        <v>114</v>
      </c>
      <c r="AB24" s="73" t="s">
        <v>73</v>
      </c>
      <c r="AC24" s="74" t="s">
        <v>125</v>
      </c>
      <c r="AD24" s="78">
        <f t="shared" si="0"/>
        <v>0.3</v>
      </c>
      <c r="AE24" s="79" t="str">
        <f t="shared" si="1"/>
        <v>BAJA</v>
      </c>
      <c r="AF24" s="80">
        <f>+AF23-(AF23*AD24)</f>
        <v>0.23519999999999996</v>
      </c>
      <c r="AG24" s="259"/>
      <c r="AH24" s="259"/>
      <c r="AI24" s="257"/>
      <c r="AJ24" s="241"/>
      <c r="AK24" s="243"/>
      <c r="AL24" s="245"/>
      <c r="AM24" s="228"/>
      <c r="AN24" s="451"/>
      <c r="AO24" s="230"/>
      <c r="AP24" s="452"/>
      <c r="AQ24" s="230"/>
      <c r="AR24" s="230"/>
      <c r="AS24" s="453"/>
    </row>
    <row r="25" spans="1:45" ht="26.25" customHeight="1" thickTop="1" thickBot="1">
      <c r="A25" s="278" t="s">
        <v>4</v>
      </c>
      <c r="B25" s="269"/>
      <c r="C25" s="281" t="s">
        <v>126</v>
      </c>
      <c r="D25" s="240" t="s">
        <v>127</v>
      </c>
      <c r="E25" s="240" t="s">
        <v>128</v>
      </c>
      <c r="F25" s="240" t="s">
        <v>56</v>
      </c>
      <c r="G25" s="354" t="s">
        <v>129</v>
      </c>
      <c r="H25" s="240" t="s">
        <v>130</v>
      </c>
      <c r="I25" s="240" t="s">
        <v>131</v>
      </c>
      <c r="J25" s="240" t="s">
        <v>60</v>
      </c>
      <c r="K25" s="240" t="s">
        <v>132</v>
      </c>
      <c r="L25" s="240" t="s">
        <v>62</v>
      </c>
      <c r="M25" s="248">
        <f>VLOOKUP(L25,'[2]Datos Validacion'!$C$6:$D$10,2,0)</f>
        <v>0.4</v>
      </c>
      <c r="N25" s="250" t="s">
        <v>63</v>
      </c>
      <c r="O25" s="252">
        <f>VLOOKUP(N25,'[2]Datos Validacion'!$E$6:$F$15,2,0)</f>
        <v>0.8</v>
      </c>
      <c r="P25" s="254" t="s">
        <v>64</v>
      </c>
      <c r="Q25" s="256" t="s">
        <v>75</v>
      </c>
      <c r="R25" s="87" t="s">
        <v>133</v>
      </c>
      <c r="S25" s="49" t="s">
        <v>67</v>
      </c>
      <c r="T25" s="52" t="s">
        <v>134</v>
      </c>
      <c r="U25" s="49" t="s">
        <v>68</v>
      </c>
      <c r="V25" s="49" t="s">
        <v>69</v>
      </c>
      <c r="W25" s="51">
        <f>VLOOKUP(V25,'[2]Datos Validacion'!$K$6:$L$8,2,0)</f>
        <v>0.25</v>
      </c>
      <c r="X25" s="52" t="s">
        <v>70</v>
      </c>
      <c r="Y25" s="51">
        <f>VLOOKUP(X25,'[2]Datos Validacion'!$M$6:$N$7,2,0)</f>
        <v>0.15</v>
      </c>
      <c r="Z25" s="49" t="s">
        <v>71</v>
      </c>
      <c r="AA25" s="82" t="s">
        <v>135</v>
      </c>
      <c r="AB25" s="49" t="s">
        <v>73</v>
      </c>
      <c r="AC25" s="60" t="s">
        <v>136</v>
      </c>
      <c r="AD25" s="54">
        <f t="shared" si="0"/>
        <v>0.4</v>
      </c>
      <c r="AE25" s="55" t="str">
        <f t="shared" si="1"/>
        <v>BAJA</v>
      </c>
      <c r="AF25" s="55">
        <f t="shared" si="2"/>
        <v>0.24</v>
      </c>
      <c r="AG25" s="258" t="str">
        <f t="shared" si="3"/>
        <v>MAYOR</v>
      </c>
      <c r="AH25" s="258">
        <f t="shared" si="4"/>
        <v>0.8</v>
      </c>
      <c r="AI25" s="256" t="s">
        <v>75</v>
      </c>
      <c r="AJ25" s="240" t="s">
        <v>76</v>
      </c>
      <c r="AK25" s="350" t="s">
        <v>137</v>
      </c>
      <c r="AL25" s="244"/>
      <c r="AM25" s="228">
        <v>44803</v>
      </c>
      <c r="AN25" s="228" t="s">
        <v>475</v>
      </c>
      <c r="AO25" s="228" t="s">
        <v>476</v>
      </c>
      <c r="AP25" s="228" t="s">
        <v>477</v>
      </c>
      <c r="AQ25" s="228"/>
      <c r="AR25" s="228" t="s">
        <v>4</v>
      </c>
      <c r="AS25" s="228" t="s">
        <v>478</v>
      </c>
    </row>
    <row r="26" spans="1:45" ht="39.75" thickTop="1" thickBot="1">
      <c r="A26" s="283"/>
      <c r="B26" s="270"/>
      <c r="C26" s="284"/>
      <c r="D26" s="277"/>
      <c r="E26" s="277"/>
      <c r="F26" s="277"/>
      <c r="G26" s="348"/>
      <c r="H26" s="277"/>
      <c r="I26" s="277"/>
      <c r="J26" s="277"/>
      <c r="K26" s="277"/>
      <c r="L26" s="277"/>
      <c r="M26" s="262"/>
      <c r="N26" s="263"/>
      <c r="O26" s="264"/>
      <c r="P26" s="265"/>
      <c r="Q26" s="266"/>
      <c r="R26" s="88" t="s">
        <v>138</v>
      </c>
      <c r="S26" s="65" t="s">
        <v>67</v>
      </c>
      <c r="T26" s="66" t="s">
        <v>139</v>
      </c>
      <c r="U26" s="65" t="s">
        <v>68</v>
      </c>
      <c r="V26" s="65" t="s">
        <v>69</v>
      </c>
      <c r="W26" s="67">
        <f>VLOOKUP(V26,'[2]Datos Validacion'!$K$6:$L$8,2,0)</f>
        <v>0.25</v>
      </c>
      <c r="X26" s="66" t="s">
        <v>70</v>
      </c>
      <c r="Y26" s="67">
        <f>VLOOKUP(X26,'[2]Datos Validacion'!$M$6:$N$7,2,0)</f>
        <v>0.15</v>
      </c>
      <c r="Z26" s="65" t="s">
        <v>71</v>
      </c>
      <c r="AA26" s="85" t="s">
        <v>135</v>
      </c>
      <c r="AB26" s="65" t="s">
        <v>73</v>
      </c>
      <c r="AC26" s="89" t="s">
        <v>140</v>
      </c>
      <c r="AD26" s="69">
        <f t="shared" si="0"/>
        <v>0.4</v>
      </c>
      <c r="AE26" s="70" t="str">
        <f t="shared" si="1"/>
        <v>MUY BAJA</v>
      </c>
      <c r="AF26" s="70">
        <f>+AF25-(AF25*AD26)</f>
        <v>0.14399999999999999</v>
      </c>
      <c r="AG26" s="261"/>
      <c r="AH26" s="261"/>
      <c r="AI26" s="266"/>
      <c r="AJ26" s="277"/>
      <c r="AK26" s="351"/>
      <c r="AL26" s="260"/>
      <c r="AM26" s="228"/>
      <c r="AN26" s="228"/>
      <c r="AO26" s="228"/>
      <c r="AP26" s="228"/>
      <c r="AQ26" s="228"/>
      <c r="AR26" s="228"/>
      <c r="AS26" s="228"/>
    </row>
    <row r="27" spans="1:45" ht="27" thickTop="1" thickBot="1">
      <c r="A27" s="283"/>
      <c r="B27" s="270"/>
      <c r="C27" s="284"/>
      <c r="D27" s="277"/>
      <c r="E27" s="277"/>
      <c r="F27" s="277"/>
      <c r="G27" s="348"/>
      <c r="H27" s="277"/>
      <c r="I27" s="277"/>
      <c r="J27" s="277"/>
      <c r="K27" s="277"/>
      <c r="L27" s="277"/>
      <c r="M27" s="262"/>
      <c r="N27" s="263"/>
      <c r="O27" s="264"/>
      <c r="P27" s="265"/>
      <c r="Q27" s="266"/>
      <c r="R27" s="88" t="s">
        <v>141</v>
      </c>
      <c r="S27" s="65" t="s">
        <v>67</v>
      </c>
      <c r="T27" s="66" t="s">
        <v>142</v>
      </c>
      <c r="U27" s="65" t="s">
        <v>68</v>
      </c>
      <c r="V27" s="65" t="s">
        <v>69</v>
      </c>
      <c r="W27" s="67">
        <f>VLOOKUP(V27,'[2]Datos Validacion'!$K$6:$L$8,2,0)</f>
        <v>0.25</v>
      </c>
      <c r="X27" s="66" t="s">
        <v>70</v>
      </c>
      <c r="Y27" s="67">
        <f>VLOOKUP(X27,'[2]Datos Validacion'!$M$6:$N$7,2,0)</f>
        <v>0.15</v>
      </c>
      <c r="Z27" s="65" t="s">
        <v>71</v>
      </c>
      <c r="AA27" s="85" t="s">
        <v>143</v>
      </c>
      <c r="AB27" s="65" t="s">
        <v>73</v>
      </c>
      <c r="AC27" s="63" t="s">
        <v>144</v>
      </c>
      <c r="AD27" s="69">
        <f t="shared" si="0"/>
        <v>0.4</v>
      </c>
      <c r="AE27" s="70" t="str">
        <f t="shared" si="1"/>
        <v>MUY BAJA</v>
      </c>
      <c r="AF27" s="70">
        <f t="shared" ref="AF27:AF30" si="5">+AF26-(AF26*AD27)</f>
        <v>8.6399999999999991E-2</v>
      </c>
      <c r="AG27" s="261"/>
      <c r="AH27" s="261"/>
      <c r="AI27" s="266"/>
      <c r="AJ27" s="277"/>
      <c r="AK27" s="351"/>
      <c r="AL27" s="260"/>
      <c r="AM27" s="228"/>
      <c r="AN27" s="228"/>
      <c r="AO27" s="228"/>
      <c r="AP27" s="228"/>
      <c r="AQ27" s="228"/>
      <c r="AR27" s="228"/>
      <c r="AS27" s="228"/>
    </row>
    <row r="28" spans="1:45" ht="27" thickTop="1" thickBot="1">
      <c r="A28" s="283"/>
      <c r="B28" s="270"/>
      <c r="C28" s="284"/>
      <c r="D28" s="277"/>
      <c r="E28" s="277"/>
      <c r="F28" s="277" t="s">
        <v>56</v>
      </c>
      <c r="G28" s="348" t="s">
        <v>145</v>
      </c>
      <c r="H28" s="277"/>
      <c r="I28" s="277"/>
      <c r="J28" s="277"/>
      <c r="K28" s="277"/>
      <c r="L28" s="277"/>
      <c r="M28" s="262"/>
      <c r="N28" s="263"/>
      <c r="O28" s="264"/>
      <c r="P28" s="265"/>
      <c r="Q28" s="266"/>
      <c r="R28" s="88" t="s">
        <v>146</v>
      </c>
      <c r="S28" s="65" t="s">
        <v>67</v>
      </c>
      <c r="T28" s="66" t="s">
        <v>147</v>
      </c>
      <c r="U28" s="65" t="s">
        <v>68</v>
      </c>
      <c r="V28" s="65" t="s">
        <v>69</v>
      </c>
      <c r="W28" s="67">
        <f>VLOOKUP(V28,'[2]Datos Validacion'!$K$6:$L$8,2,0)</f>
        <v>0.25</v>
      </c>
      <c r="X28" s="66" t="s">
        <v>70</v>
      </c>
      <c r="Y28" s="67">
        <f>VLOOKUP(X28,'[2]Datos Validacion'!$M$6:$N$7,2,0)</f>
        <v>0.15</v>
      </c>
      <c r="Z28" s="65" t="s">
        <v>71</v>
      </c>
      <c r="AA28" s="85" t="s">
        <v>135</v>
      </c>
      <c r="AB28" s="65" t="s">
        <v>73</v>
      </c>
      <c r="AC28" s="89" t="s">
        <v>148</v>
      </c>
      <c r="AD28" s="69">
        <f t="shared" si="0"/>
        <v>0.4</v>
      </c>
      <c r="AE28" s="70" t="str">
        <f t="shared" si="1"/>
        <v>MUY BAJA</v>
      </c>
      <c r="AF28" s="70">
        <f t="shared" si="5"/>
        <v>5.183999999999999E-2</v>
      </c>
      <c r="AG28" s="261"/>
      <c r="AH28" s="261"/>
      <c r="AI28" s="266"/>
      <c r="AJ28" s="277"/>
      <c r="AK28" s="351"/>
      <c r="AL28" s="260"/>
      <c r="AM28" s="228"/>
      <c r="AN28" s="228"/>
      <c r="AO28" s="228"/>
      <c r="AP28" s="228"/>
      <c r="AQ28" s="228"/>
      <c r="AR28" s="228"/>
      <c r="AS28" s="228"/>
    </row>
    <row r="29" spans="1:45" ht="27" thickTop="1" thickBot="1">
      <c r="A29" s="283"/>
      <c r="B29" s="270"/>
      <c r="C29" s="284"/>
      <c r="D29" s="277"/>
      <c r="E29" s="277"/>
      <c r="F29" s="277"/>
      <c r="G29" s="348"/>
      <c r="H29" s="277"/>
      <c r="I29" s="277"/>
      <c r="J29" s="277"/>
      <c r="K29" s="277"/>
      <c r="L29" s="277"/>
      <c r="M29" s="262"/>
      <c r="N29" s="263"/>
      <c r="O29" s="264"/>
      <c r="P29" s="265"/>
      <c r="Q29" s="266"/>
      <c r="R29" s="88" t="s">
        <v>149</v>
      </c>
      <c r="S29" s="65" t="s">
        <v>67</v>
      </c>
      <c r="T29" s="66" t="s">
        <v>142</v>
      </c>
      <c r="U29" s="65" t="s">
        <v>68</v>
      </c>
      <c r="V29" s="65" t="s">
        <v>69</v>
      </c>
      <c r="W29" s="67">
        <f>VLOOKUP(V29,'[2]Datos Validacion'!$K$6:$L$8,2,0)</f>
        <v>0.25</v>
      </c>
      <c r="X29" s="66" t="s">
        <v>70</v>
      </c>
      <c r="Y29" s="67">
        <f>VLOOKUP(X29,'[2]Datos Validacion'!$M$6:$N$7,2,0)</f>
        <v>0.15</v>
      </c>
      <c r="Z29" s="65" t="s">
        <v>71</v>
      </c>
      <c r="AA29" s="85" t="s">
        <v>135</v>
      </c>
      <c r="AB29" s="65" t="s">
        <v>73</v>
      </c>
      <c r="AC29" s="89" t="s">
        <v>150</v>
      </c>
      <c r="AD29" s="69">
        <f t="shared" si="0"/>
        <v>0.4</v>
      </c>
      <c r="AE29" s="70" t="str">
        <f t="shared" si="1"/>
        <v>MUY BAJA</v>
      </c>
      <c r="AF29" s="70">
        <f t="shared" si="5"/>
        <v>3.1103999999999993E-2</v>
      </c>
      <c r="AG29" s="261"/>
      <c r="AH29" s="261"/>
      <c r="AI29" s="266"/>
      <c r="AJ29" s="277"/>
      <c r="AK29" s="351"/>
      <c r="AL29" s="260"/>
      <c r="AM29" s="228"/>
      <c r="AN29" s="228"/>
      <c r="AO29" s="228"/>
      <c r="AP29" s="228"/>
      <c r="AQ29" s="228"/>
      <c r="AR29" s="228"/>
      <c r="AS29" s="228"/>
    </row>
    <row r="30" spans="1:45" ht="27" thickTop="1" thickBot="1">
      <c r="A30" s="279"/>
      <c r="B30" s="280"/>
      <c r="C30" s="282"/>
      <c r="D30" s="241"/>
      <c r="E30" s="241"/>
      <c r="F30" s="241"/>
      <c r="G30" s="349"/>
      <c r="H30" s="241"/>
      <c r="I30" s="241"/>
      <c r="J30" s="241"/>
      <c r="K30" s="241"/>
      <c r="L30" s="241"/>
      <c r="M30" s="249"/>
      <c r="N30" s="251"/>
      <c r="O30" s="253"/>
      <c r="P30" s="255"/>
      <c r="Q30" s="257"/>
      <c r="R30" s="90" t="s">
        <v>151</v>
      </c>
      <c r="S30" s="73" t="s">
        <v>67</v>
      </c>
      <c r="T30" s="74" t="s">
        <v>142</v>
      </c>
      <c r="U30" s="73" t="s">
        <v>68</v>
      </c>
      <c r="V30" s="73" t="s">
        <v>69</v>
      </c>
      <c r="W30" s="75">
        <f>VLOOKUP(V30,'[2]Datos Validacion'!$K$6:$L$8,2,0)</f>
        <v>0.25</v>
      </c>
      <c r="X30" s="74" t="s">
        <v>70</v>
      </c>
      <c r="Y30" s="75">
        <f>VLOOKUP(X30,'[2]Datos Validacion'!$M$6:$N$7,2,0)</f>
        <v>0.15</v>
      </c>
      <c r="Z30" s="73" t="s">
        <v>71</v>
      </c>
      <c r="AA30" s="76" t="s">
        <v>135</v>
      </c>
      <c r="AB30" s="73" t="s">
        <v>73</v>
      </c>
      <c r="AC30" s="91" t="s">
        <v>150</v>
      </c>
      <c r="AD30" s="78">
        <f t="shared" si="0"/>
        <v>0.4</v>
      </c>
      <c r="AE30" s="79" t="str">
        <f t="shared" si="1"/>
        <v>MUY BAJA</v>
      </c>
      <c r="AF30" s="80">
        <f t="shared" si="5"/>
        <v>1.8662399999999996E-2</v>
      </c>
      <c r="AG30" s="259"/>
      <c r="AH30" s="259"/>
      <c r="AI30" s="257"/>
      <c r="AJ30" s="241"/>
      <c r="AK30" s="352"/>
      <c r="AL30" s="245"/>
      <c r="AM30" s="228"/>
      <c r="AN30" s="228"/>
      <c r="AO30" s="228"/>
      <c r="AP30" s="228"/>
      <c r="AQ30" s="228"/>
      <c r="AR30" s="228"/>
      <c r="AS30" s="228"/>
    </row>
    <row r="31" spans="1:45" ht="52.5" thickTop="1" thickBot="1">
      <c r="A31" s="278" t="s">
        <v>4</v>
      </c>
      <c r="B31" s="269"/>
      <c r="C31" s="281" t="s">
        <v>126</v>
      </c>
      <c r="D31" s="240" t="s">
        <v>127</v>
      </c>
      <c r="E31" s="240" t="s">
        <v>128</v>
      </c>
      <c r="F31" s="240" t="s">
        <v>56</v>
      </c>
      <c r="G31" s="246" t="s">
        <v>152</v>
      </c>
      <c r="H31" s="240" t="s">
        <v>153</v>
      </c>
      <c r="I31" s="240" t="s">
        <v>154</v>
      </c>
      <c r="J31" s="240" t="s">
        <v>60</v>
      </c>
      <c r="K31" s="240" t="s">
        <v>155</v>
      </c>
      <c r="L31" s="240" t="s">
        <v>156</v>
      </c>
      <c r="M31" s="248">
        <f>VLOOKUP(L31,'[2]Datos Validacion'!$C$6:$D$10,2,0)</f>
        <v>0.2</v>
      </c>
      <c r="N31" s="250" t="s">
        <v>63</v>
      </c>
      <c r="O31" s="252">
        <f>VLOOKUP(N31,'[2]Datos Validacion'!$E$6:$F$15,2,0)</f>
        <v>0.8</v>
      </c>
      <c r="P31" s="254" t="s">
        <v>64</v>
      </c>
      <c r="Q31" s="256" t="s">
        <v>75</v>
      </c>
      <c r="R31" s="87" t="s">
        <v>157</v>
      </c>
      <c r="S31" s="49" t="s">
        <v>67</v>
      </c>
      <c r="T31" s="49" t="s">
        <v>158</v>
      </c>
      <c r="U31" s="49" t="s">
        <v>68</v>
      </c>
      <c r="V31" s="49" t="s">
        <v>69</v>
      </c>
      <c r="W31" s="51">
        <f>VLOOKUP(V31,'[2]Datos Validacion'!$K$6:$L$8,2,0)</f>
        <v>0.25</v>
      </c>
      <c r="X31" s="52" t="s">
        <v>70</v>
      </c>
      <c r="Y31" s="51">
        <f>VLOOKUP(X31,'[2]Datos Validacion'!$M$6:$N$7,2,0)</f>
        <v>0.15</v>
      </c>
      <c r="Z31" s="49" t="s">
        <v>71</v>
      </c>
      <c r="AA31" s="82" t="s">
        <v>159</v>
      </c>
      <c r="AB31" s="49" t="s">
        <v>73</v>
      </c>
      <c r="AC31" s="60" t="s">
        <v>160</v>
      </c>
      <c r="AD31" s="54">
        <f t="shared" si="0"/>
        <v>0.4</v>
      </c>
      <c r="AE31" s="55" t="str">
        <f t="shared" si="1"/>
        <v>MUY BAJA</v>
      </c>
      <c r="AF31" s="55">
        <f t="shared" si="2"/>
        <v>0.12</v>
      </c>
      <c r="AG31" s="258" t="str">
        <f t="shared" si="3"/>
        <v>MAYOR</v>
      </c>
      <c r="AH31" s="258">
        <f t="shared" si="4"/>
        <v>0.8</v>
      </c>
      <c r="AI31" s="256" t="s">
        <v>75</v>
      </c>
      <c r="AJ31" s="240" t="s">
        <v>76</v>
      </c>
      <c r="AK31" s="291" t="s">
        <v>161</v>
      </c>
      <c r="AL31" s="244"/>
      <c r="AM31" s="228">
        <v>44803</v>
      </c>
      <c r="AN31" s="228" t="s">
        <v>479</v>
      </c>
      <c r="AO31" s="228" t="s">
        <v>480</v>
      </c>
      <c r="AP31" s="228" t="s">
        <v>481</v>
      </c>
      <c r="AQ31" s="228"/>
      <c r="AR31" s="228" t="s">
        <v>4</v>
      </c>
      <c r="AS31" s="228" t="s">
        <v>482</v>
      </c>
    </row>
    <row r="32" spans="1:45" ht="37.5" customHeight="1" thickTop="1" thickBot="1">
      <c r="A32" s="283"/>
      <c r="B32" s="270"/>
      <c r="C32" s="284"/>
      <c r="D32" s="277"/>
      <c r="E32" s="277"/>
      <c r="F32" s="277"/>
      <c r="G32" s="274"/>
      <c r="H32" s="277"/>
      <c r="I32" s="277"/>
      <c r="J32" s="277"/>
      <c r="K32" s="277"/>
      <c r="L32" s="277"/>
      <c r="M32" s="262"/>
      <c r="N32" s="263"/>
      <c r="O32" s="264"/>
      <c r="P32" s="265"/>
      <c r="Q32" s="266"/>
      <c r="R32" s="355" t="s">
        <v>162</v>
      </c>
      <c r="S32" s="270" t="s">
        <v>67</v>
      </c>
      <c r="T32" s="270" t="s">
        <v>158</v>
      </c>
      <c r="U32" s="270" t="s">
        <v>68</v>
      </c>
      <c r="V32" s="270" t="s">
        <v>69</v>
      </c>
      <c r="W32" s="262">
        <f>VLOOKUP(V32,'[2]Datos Validacion'!$K$6:$L$8,2,0)</f>
        <v>0.25</v>
      </c>
      <c r="X32" s="274" t="s">
        <v>70</v>
      </c>
      <c r="Y32" s="262">
        <f>VLOOKUP(X32,'[2]Datos Validacion'!$M$6:$N$7,2,0)</f>
        <v>0.15</v>
      </c>
      <c r="Z32" s="270" t="s">
        <v>71</v>
      </c>
      <c r="AA32" s="273" t="s">
        <v>163</v>
      </c>
      <c r="AB32" s="270" t="s">
        <v>73</v>
      </c>
      <c r="AC32" s="274" t="s">
        <v>160</v>
      </c>
      <c r="AD32" s="69">
        <f t="shared" si="0"/>
        <v>0.4</v>
      </c>
      <c r="AE32" s="70" t="str">
        <f t="shared" si="1"/>
        <v>MUY BAJA</v>
      </c>
      <c r="AF32" s="358">
        <f t="shared" ref="AF32" si="6">+AF31-(AF31*AD32)</f>
        <v>7.1999999999999995E-2</v>
      </c>
      <c r="AG32" s="261"/>
      <c r="AH32" s="261"/>
      <c r="AI32" s="266"/>
      <c r="AJ32" s="277"/>
      <c r="AK32" s="353"/>
      <c r="AL32" s="260"/>
      <c r="AM32" s="228"/>
      <c r="AN32" s="228"/>
      <c r="AO32" s="228"/>
      <c r="AP32" s="228"/>
      <c r="AQ32" s="228"/>
      <c r="AR32" s="228"/>
      <c r="AS32" s="228"/>
    </row>
    <row r="33" spans="1:45" ht="39" customHeight="1" thickTop="1" thickBot="1">
      <c r="A33" s="279"/>
      <c r="B33" s="280"/>
      <c r="C33" s="282"/>
      <c r="D33" s="241"/>
      <c r="E33" s="241"/>
      <c r="F33" s="241"/>
      <c r="G33" s="247"/>
      <c r="H33" s="241"/>
      <c r="I33" s="241"/>
      <c r="J33" s="241"/>
      <c r="K33" s="241"/>
      <c r="L33" s="241"/>
      <c r="M33" s="249"/>
      <c r="N33" s="251"/>
      <c r="O33" s="253"/>
      <c r="P33" s="255"/>
      <c r="Q33" s="257"/>
      <c r="R33" s="356"/>
      <c r="S33" s="280"/>
      <c r="T33" s="280"/>
      <c r="U33" s="280"/>
      <c r="V33" s="280"/>
      <c r="W33" s="249"/>
      <c r="X33" s="247"/>
      <c r="Y33" s="249"/>
      <c r="Z33" s="280"/>
      <c r="AA33" s="357"/>
      <c r="AB33" s="280"/>
      <c r="AC33" s="247"/>
      <c r="AD33" s="78">
        <f t="shared" si="0"/>
        <v>0</v>
      </c>
      <c r="AE33" s="79" t="str">
        <f t="shared" si="1"/>
        <v>MUY BAJA</v>
      </c>
      <c r="AF33" s="359"/>
      <c r="AG33" s="259"/>
      <c r="AH33" s="259"/>
      <c r="AI33" s="257"/>
      <c r="AJ33" s="241"/>
      <c r="AK33" s="292"/>
      <c r="AL33" s="245"/>
      <c r="AM33" s="228"/>
      <c r="AN33" s="228"/>
      <c r="AO33" s="228"/>
      <c r="AP33" s="228"/>
      <c r="AQ33" s="228"/>
      <c r="AR33" s="228"/>
      <c r="AS33" s="228"/>
    </row>
    <row r="34" spans="1:45" ht="98.25" customHeight="1" thickTop="1" thickBot="1">
      <c r="A34" s="278" t="s">
        <v>4</v>
      </c>
      <c r="B34" s="269"/>
      <c r="C34" s="281" t="s">
        <v>126</v>
      </c>
      <c r="D34" s="240" t="s">
        <v>164</v>
      </c>
      <c r="E34" s="240" t="s">
        <v>165</v>
      </c>
      <c r="F34" s="46" t="s">
        <v>56</v>
      </c>
      <c r="G34" s="60" t="s">
        <v>166</v>
      </c>
      <c r="H34" s="240" t="s">
        <v>167</v>
      </c>
      <c r="I34" s="240" t="s">
        <v>168</v>
      </c>
      <c r="J34" s="240" t="s">
        <v>60</v>
      </c>
      <c r="K34" s="240" t="s">
        <v>169</v>
      </c>
      <c r="L34" s="240" t="s">
        <v>62</v>
      </c>
      <c r="M34" s="248">
        <f>VLOOKUP(L34,'[2]Datos Validacion'!$C$6:$D$10,2,0)</f>
        <v>0.4</v>
      </c>
      <c r="N34" s="250" t="s">
        <v>63</v>
      </c>
      <c r="O34" s="252">
        <f>VLOOKUP(N34,'[2]Datos Validacion'!$E$6:$F$15,2,0)</f>
        <v>0.8</v>
      </c>
      <c r="P34" s="254" t="s">
        <v>170</v>
      </c>
      <c r="Q34" s="256" t="s">
        <v>75</v>
      </c>
      <c r="R34" s="94" t="s">
        <v>171</v>
      </c>
      <c r="S34" s="49" t="s">
        <v>67</v>
      </c>
      <c r="T34" s="52" t="s">
        <v>172</v>
      </c>
      <c r="U34" s="49" t="s">
        <v>68</v>
      </c>
      <c r="V34" s="49" t="s">
        <v>69</v>
      </c>
      <c r="W34" s="51">
        <f>VLOOKUP(V34,'[2]Datos Validacion'!$K$6:$L$8,2,0)</f>
        <v>0.25</v>
      </c>
      <c r="X34" s="52" t="s">
        <v>70</v>
      </c>
      <c r="Y34" s="51">
        <f>VLOOKUP(X34,'[2]Datos Validacion'!$M$6:$N$7,2,0)</f>
        <v>0.15</v>
      </c>
      <c r="Z34" s="49" t="s">
        <v>71</v>
      </c>
      <c r="AA34" s="82" t="s">
        <v>173</v>
      </c>
      <c r="AB34" s="49" t="s">
        <v>73</v>
      </c>
      <c r="AC34" s="52" t="s">
        <v>174</v>
      </c>
      <c r="AD34" s="54">
        <f t="shared" si="0"/>
        <v>0.4</v>
      </c>
      <c r="AE34" s="55" t="str">
        <f t="shared" si="1"/>
        <v>BAJA</v>
      </c>
      <c r="AF34" s="55">
        <f t="shared" ref="AF34:AF42" si="7">IF(OR(V34="prevenir",V34="detectar"),(M34-(M34*AD34)), M34)</f>
        <v>0.24</v>
      </c>
      <c r="AG34" s="258" t="str">
        <f t="shared" ref="AG34:AG42" si="8">IF(AH34&lt;=20%,"LEVE",IF(AH34&lt;=40%,"MENOR",IF(AH34&lt;=60%,"MODERADO",IF(AH34&lt;=80%,"MAYOR","CATASTROFICO"))))</f>
        <v>MAYOR</v>
      </c>
      <c r="AH34" s="258">
        <f t="shared" ref="AH34:AH42" si="9">IF(V34="corregir",(O34-(O34*AD34)), O34)</f>
        <v>0.8</v>
      </c>
      <c r="AI34" s="256" t="s">
        <v>75</v>
      </c>
      <c r="AJ34" s="240" t="s">
        <v>76</v>
      </c>
      <c r="AK34" s="350" t="s">
        <v>175</v>
      </c>
      <c r="AL34" s="244"/>
      <c r="AM34" s="228">
        <v>44804</v>
      </c>
      <c r="AN34" s="228" t="s">
        <v>486</v>
      </c>
      <c r="AO34" s="228" t="s">
        <v>375</v>
      </c>
      <c r="AP34" s="228" t="s">
        <v>487</v>
      </c>
      <c r="AQ34" s="436"/>
      <c r="AR34" s="228" t="s">
        <v>4</v>
      </c>
      <c r="AS34" s="228" t="s">
        <v>488</v>
      </c>
    </row>
    <row r="35" spans="1:45" ht="99" customHeight="1" thickTop="1" thickBot="1">
      <c r="A35" s="283"/>
      <c r="B35" s="270"/>
      <c r="C35" s="284"/>
      <c r="D35" s="277"/>
      <c r="E35" s="277"/>
      <c r="F35" s="56" t="s">
        <v>56</v>
      </c>
      <c r="G35" s="63" t="s">
        <v>176</v>
      </c>
      <c r="H35" s="277"/>
      <c r="I35" s="277"/>
      <c r="J35" s="277"/>
      <c r="K35" s="277"/>
      <c r="L35" s="277"/>
      <c r="M35" s="262"/>
      <c r="N35" s="263"/>
      <c r="O35" s="264"/>
      <c r="P35" s="265"/>
      <c r="Q35" s="266"/>
      <c r="R35" s="95" t="s">
        <v>177</v>
      </c>
      <c r="S35" s="65" t="s">
        <v>67</v>
      </c>
      <c r="T35" s="66" t="s">
        <v>178</v>
      </c>
      <c r="U35" s="65" t="s">
        <v>68</v>
      </c>
      <c r="V35" s="65" t="s">
        <v>69</v>
      </c>
      <c r="W35" s="67">
        <f>VLOOKUP(V35,'[2]Datos Validacion'!$K$6:$L$8,2,0)</f>
        <v>0.25</v>
      </c>
      <c r="X35" s="66" t="s">
        <v>70</v>
      </c>
      <c r="Y35" s="67">
        <f>VLOOKUP(X35,'[2]Datos Validacion'!$M$6:$N$7,2,0)</f>
        <v>0.15</v>
      </c>
      <c r="Z35" s="65" t="s">
        <v>71</v>
      </c>
      <c r="AA35" s="85" t="s">
        <v>179</v>
      </c>
      <c r="AB35" s="65" t="s">
        <v>73</v>
      </c>
      <c r="AC35" s="66" t="s">
        <v>180</v>
      </c>
      <c r="AD35" s="69">
        <f t="shared" si="0"/>
        <v>0.4</v>
      </c>
      <c r="AE35" s="70" t="str">
        <f t="shared" si="1"/>
        <v>MUY BAJA</v>
      </c>
      <c r="AF35" s="70">
        <f>+AF34-(AF34*AD35)</f>
        <v>0.14399999999999999</v>
      </c>
      <c r="AG35" s="261"/>
      <c r="AH35" s="261"/>
      <c r="AI35" s="266"/>
      <c r="AJ35" s="277"/>
      <c r="AK35" s="351"/>
      <c r="AL35" s="260"/>
      <c r="AM35" s="228"/>
      <c r="AN35" s="228"/>
      <c r="AO35" s="228"/>
      <c r="AP35" s="228"/>
      <c r="AQ35" s="437"/>
      <c r="AR35" s="228"/>
      <c r="AS35" s="228"/>
    </row>
    <row r="36" spans="1:45" ht="60.75" customHeight="1" thickTop="1" thickBot="1">
      <c r="A36" s="283"/>
      <c r="B36" s="270"/>
      <c r="C36" s="284"/>
      <c r="D36" s="277"/>
      <c r="E36" s="277"/>
      <c r="F36" s="277" t="s">
        <v>56</v>
      </c>
      <c r="G36" s="348" t="s">
        <v>181</v>
      </c>
      <c r="H36" s="277"/>
      <c r="I36" s="277"/>
      <c r="J36" s="277"/>
      <c r="K36" s="277"/>
      <c r="L36" s="277"/>
      <c r="M36" s="262"/>
      <c r="N36" s="263"/>
      <c r="O36" s="264"/>
      <c r="P36" s="265"/>
      <c r="Q36" s="266"/>
      <c r="R36" s="95" t="s">
        <v>182</v>
      </c>
      <c r="S36" s="65" t="s">
        <v>67</v>
      </c>
      <c r="T36" s="66" t="s">
        <v>178</v>
      </c>
      <c r="U36" s="65" t="s">
        <v>68</v>
      </c>
      <c r="V36" s="65" t="s">
        <v>69</v>
      </c>
      <c r="W36" s="67">
        <f>VLOOKUP(V36,'[2]Datos Validacion'!$K$6:$L$8,2,0)</f>
        <v>0.25</v>
      </c>
      <c r="X36" s="66" t="s">
        <v>70</v>
      </c>
      <c r="Y36" s="67">
        <f>VLOOKUP(X36,'[2]Datos Validacion'!$M$6:$N$7,2,0)</f>
        <v>0.15</v>
      </c>
      <c r="Z36" s="65" t="s">
        <v>71</v>
      </c>
      <c r="AA36" s="85" t="s">
        <v>183</v>
      </c>
      <c r="AB36" s="65" t="s">
        <v>73</v>
      </c>
      <c r="AC36" s="66" t="s">
        <v>184</v>
      </c>
      <c r="AD36" s="69">
        <f t="shared" si="0"/>
        <v>0.4</v>
      </c>
      <c r="AE36" s="70" t="str">
        <f t="shared" si="1"/>
        <v>MUY BAJA</v>
      </c>
      <c r="AF36" s="70">
        <f t="shared" ref="AF36:AF38" si="10">+AF35-(AF35*AD36)</f>
        <v>8.6399999999999991E-2</v>
      </c>
      <c r="AG36" s="261"/>
      <c r="AH36" s="261"/>
      <c r="AI36" s="266"/>
      <c r="AJ36" s="277"/>
      <c r="AK36" s="351"/>
      <c r="AL36" s="260"/>
      <c r="AM36" s="228"/>
      <c r="AN36" s="228"/>
      <c r="AO36" s="228"/>
      <c r="AP36" s="228"/>
      <c r="AQ36" s="437"/>
      <c r="AR36" s="228"/>
      <c r="AS36" s="228"/>
    </row>
    <row r="37" spans="1:45" ht="42" customHeight="1" thickTop="1" thickBot="1">
      <c r="A37" s="283"/>
      <c r="B37" s="270"/>
      <c r="C37" s="284"/>
      <c r="D37" s="277"/>
      <c r="E37" s="277"/>
      <c r="F37" s="277"/>
      <c r="G37" s="348"/>
      <c r="H37" s="277"/>
      <c r="I37" s="277"/>
      <c r="J37" s="277"/>
      <c r="K37" s="277"/>
      <c r="L37" s="277"/>
      <c r="M37" s="262"/>
      <c r="N37" s="263"/>
      <c r="O37" s="264"/>
      <c r="P37" s="265"/>
      <c r="Q37" s="266"/>
      <c r="R37" s="95" t="s">
        <v>185</v>
      </c>
      <c r="S37" s="65" t="s">
        <v>67</v>
      </c>
      <c r="T37" s="66" t="s">
        <v>186</v>
      </c>
      <c r="U37" s="65" t="s">
        <v>68</v>
      </c>
      <c r="V37" s="65" t="s">
        <v>69</v>
      </c>
      <c r="W37" s="67">
        <f>VLOOKUP(V37,'[2]Datos Validacion'!$K$6:$L$8,2,0)</f>
        <v>0.25</v>
      </c>
      <c r="X37" s="66" t="s">
        <v>70</v>
      </c>
      <c r="Y37" s="67">
        <f>VLOOKUP(X37,'[2]Datos Validacion'!$M$6:$N$7,2,0)</f>
        <v>0.15</v>
      </c>
      <c r="Z37" s="65" t="s">
        <v>71</v>
      </c>
      <c r="AA37" s="85" t="s">
        <v>187</v>
      </c>
      <c r="AB37" s="65" t="s">
        <v>73</v>
      </c>
      <c r="AC37" s="66" t="s">
        <v>188</v>
      </c>
      <c r="AD37" s="69">
        <f t="shared" si="0"/>
        <v>0.4</v>
      </c>
      <c r="AE37" s="70" t="str">
        <f t="shared" si="1"/>
        <v>MUY BAJA</v>
      </c>
      <c r="AF37" s="70">
        <f t="shared" si="10"/>
        <v>5.183999999999999E-2</v>
      </c>
      <c r="AG37" s="261"/>
      <c r="AH37" s="261"/>
      <c r="AI37" s="266"/>
      <c r="AJ37" s="277"/>
      <c r="AK37" s="351"/>
      <c r="AL37" s="260"/>
      <c r="AM37" s="228"/>
      <c r="AN37" s="228"/>
      <c r="AO37" s="228"/>
      <c r="AP37" s="228"/>
      <c r="AQ37" s="437"/>
      <c r="AR37" s="228"/>
      <c r="AS37" s="228"/>
    </row>
    <row r="38" spans="1:45" ht="34.5" customHeight="1" thickTop="1" thickBot="1">
      <c r="A38" s="279"/>
      <c r="B38" s="280"/>
      <c r="C38" s="282"/>
      <c r="D38" s="241"/>
      <c r="E38" s="241"/>
      <c r="F38" s="241"/>
      <c r="G38" s="349"/>
      <c r="H38" s="241"/>
      <c r="I38" s="241"/>
      <c r="J38" s="241"/>
      <c r="K38" s="241"/>
      <c r="L38" s="241"/>
      <c r="M38" s="249"/>
      <c r="N38" s="251"/>
      <c r="O38" s="253"/>
      <c r="P38" s="255"/>
      <c r="Q38" s="257"/>
      <c r="R38" s="96" t="s">
        <v>189</v>
      </c>
      <c r="S38" s="73" t="s">
        <v>67</v>
      </c>
      <c r="T38" s="74" t="s">
        <v>190</v>
      </c>
      <c r="U38" s="73" t="s">
        <v>68</v>
      </c>
      <c r="V38" s="73" t="s">
        <v>69</v>
      </c>
      <c r="W38" s="75">
        <f>VLOOKUP(V38,'[2]Datos Validacion'!$K$6:$L$8,2,0)</f>
        <v>0.25</v>
      </c>
      <c r="X38" s="74" t="s">
        <v>70</v>
      </c>
      <c r="Y38" s="75">
        <f>VLOOKUP(X38,'[2]Datos Validacion'!$M$6:$N$7,2,0)</f>
        <v>0.15</v>
      </c>
      <c r="Z38" s="73" t="s">
        <v>71</v>
      </c>
      <c r="AA38" s="76" t="s">
        <v>191</v>
      </c>
      <c r="AB38" s="73" t="s">
        <v>73</v>
      </c>
      <c r="AC38" s="74" t="s">
        <v>192</v>
      </c>
      <c r="AD38" s="78">
        <f t="shared" si="0"/>
        <v>0.4</v>
      </c>
      <c r="AE38" s="79" t="str">
        <f t="shared" si="1"/>
        <v>MUY BAJA</v>
      </c>
      <c r="AF38" s="80">
        <f t="shared" si="10"/>
        <v>3.1103999999999993E-2</v>
      </c>
      <c r="AG38" s="259"/>
      <c r="AH38" s="259"/>
      <c r="AI38" s="257"/>
      <c r="AJ38" s="241"/>
      <c r="AK38" s="352"/>
      <c r="AL38" s="245"/>
      <c r="AM38" s="228"/>
      <c r="AN38" s="228"/>
      <c r="AO38" s="228"/>
      <c r="AP38" s="228"/>
      <c r="AQ38" s="438"/>
      <c r="AR38" s="228"/>
      <c r="AS38" s="228"/>
    </row>
    <row r="39" spans="1:45" ht="48" customHeight="1" thickTop="1">
      <c r="A39" s="278" t="s">
        <v>4</v>
      </c>
      <c r="B39" s="269"/>
      <c r="C39" s="281" t="s">
        <v>126</v>
      </c>
      <c r="D39" s="240" t="s">
        <v>193</v>
      </c>
      <c r="E39" s="240" t="s">
        <v>194</v>
      </c>
      <c r="F39" s="46" t="s">
        <v>56</v>
      </c>
      <c r="G39" s="60" t="s">
        <v>195</v>
      </c>
      <c r="H39" s="240" t="s">
        <v>196</v>
      </c>
      <c r="I39" s="240" t="s">
        <v>197</v>
      </c>
      <c r="J39" s="240" t="s">
        <v>60</v>
      </c>
      <c r="K39" s="240" t="s">
        <v>198</v>
      </c>
      <c r="L39" s="240" t="s">
        <v>156</v>
      </c>
      <c r="M39" s="248">
        <f>VLOOKUP(L39,'[2]Datos Validacion'!$C$6:$D$10,2,0)</f>
        <v>0.2</v>
      </c>
      <c r="N39" s="250" t="s">
        <v>110</v>
      </c>
      <c r="O39" s="252">
        <f>VLOOKUP(N39,'[2]Datos Validacion'!$E$6:$F$15,2,0)</f>
        <v>0.6</v>
      </c>
      <c r="P39" s="254" t="s">
        <v>111</v>
      </c>
      <c r="Q39" s="256" t="s">
        <v>116</v>
      </c>
      <c r="R39" s="346" t="s">
        <v>199</v>
      </c>
      <c r="S39" s="269" t="s">
        <v>67</v>
      </c>
      <c r="T39" s="246" t="s">
        <v>200</v>
      </c>
      <c r="U39" s="269" t="s">
        <v>68</v>
      </c>
      <c r="V39" s="269" t="s">
        <v>69</v>
      </c>
      <c r="W39" s="248">
        <f>VLOOKUP(V39,'[2]Datos Validacion'!$K$6:$L$8,2,0)</f>
        <v>0.25</v>
      </c>
      <c r="X39" s="246" t="s">
        <v>70</v>
      </c>
      <c r="Y39" s="248">
        <f>VLOOKUP(X39,'[2]Datos Validacion'!$M$6:$N$7,2,0)</f>
        <v>0.15</v>
      </c>
      <c r="Z39" s="269" t="s">
        <v>71</v>
      </c>
      <c r="AA39" s="272" t="s">
        <v>201</v>
      </c>
      <c r="AB39" s="269" t="s">
        <v>73</v>
      </c>
      <c r="AC39" s="246" t="s">
        <v>202</v>
      </c>
      <c r="AD39" s="275">
        <f t="shared" si="0"/>
        <v>0.4</v>
      </c>
      <c r="AE39" s="258" t="str">
        <f t="shared" si="1"/>
        <v>MUY BAJA</v>
      </c>
      <c r="AF39" s="258">
        <f t="shared" si="7"/>
        <v>0.12</v>
      </c>
      <c r="AG39" s="258" t="str">
        <f t="shared" si="8"/>
        <v>MODERADO</v>
      </c>
      <c r="AH39" s="258">
        <f t="shared" si="9"/>
        <v>0.6</v>
      </c>
      <c r="AI39" s="256" t="s">
        <v>116</v>
      </c>
      <c r="AJ39" s="240" t="s">
        <v>117</v>
      </c>
      <c r="AK39" s="242"/>
      <c r="AL39" s="244"/>
      <c r="AM39" s="454">
        <v>44804</v>
      </c>
      <c r="AN39" s="457">
        <v>0</v>
      </c>
      <c r="AO39" s="457" t="s">
        <v>528</v>
      </c>
      <c r="AP39" s="460" t="s">
        <v>529</v>
      </c>
      <c r="AQ39" s="457"/>
      <c r="AR39" s="457" t="s">
        <v>4</v>
      </c>
      <c r="AS39" s="457" t="s">
        <v>530</v>
      </c>
    </row>
    <row r="40" spans="1:45" ht="33.75" customHeight="1">
      <c r="A40" s="283"/>
      <c r="B40" s="270"/>
      <c r="C40" s="284"/>
      <c r="D40" s="277"/>
      <c r="E40" s="277"/>
      <c r="F40" s="56" t="s">
        <v>56</v>
      </c>
      <c r="G40" s="63" t="s">
        <v>203</v>
      </c>
      <c r="H40" s="277"/>
      <c r="I40" s="277"/>
      <c r="J40" s="277"/>
      <c r="K40" s="277"/>
      <c r="L40" s="277"/>
      <c r="M40" s="262"/>
      <c r="N40" s="263"/>
      <c r="O40" s="264"/>
      <c r="P40" s="265"/>
      <c r="Q40" s="266"/>
      <c r="R40" s="347"/>
      <c r="S40" s="270"/>
      <c r="T40" s="274"/>
      <c r="U40" s="270"/>
      <c r="V40" s="270"/>
      <c r="W40" s="262"/>
      <c r="X40" s="274"/>
      <c r="Y40" s="262"/>
      <c r="Z40" s="270"/>
      <c r="AA40" s="273"/>
      <c r="AB40" s="270"/>
      <c r="AC40" s="274"/>
      <c r="AD40" s="276"/>
      <c r="AE40" s="261"/>
      <c r="AF40" s="261"/>
      <c r="AG40" s="261"/>
      <c r="AH40" s="261"/>
      <c r="AI40" s="266"/>
      <c r="AJ40" s="277"/>
      <c r="AK40" s="271"/>
      <c r="AL40" s="260"/>
      <c r="AM40" s="455"/>
      <c r="AN40" s="458"/>
      <c r="AO40" s="458"/>
      <c r="AP40" s="461"/>
      <c r="AQ40" s="458"/>
      <c r="AR40" s="458"/>
      <c r="AS40" s="458"/>
    </row>
    <row r="41" spans="1:45" ht="47.25" customHeight="1" thickBot="1">
      <c r="A41" s="279"/>
      <c r="B41" s="280"/>
      <c r="C41" s="282"/>
      <c r="D41" s="241"/>
      <c r="E41" s="241"/>
      <c r="F41" s="58" t="s">
        <v>56</v>
      </c>
      <c r="G41" s="97" t="s">
        <v>204</v>
      </c>
      <c r="H41" s="241"/>
      <c r="I41" s="241"/>
      <c r="J41" s="241"/>
      <c r="K41" s="241"/>
      <c r="L41" s="241"/>
      <c r="M41" s="249"/>
      <c r="N41" s="251"/>
      <c r="O41" s="253"/>
      <c r="P41" s="255"/>
      <c r="Q41" s="257"/>
      <c r="R41" s="97" t="s">
        <v>205</v>
      </c>
      <c r="S41" s="73" t="s">
        <v>67</v>
      </c>
      <c r="T41" s="74" t="s">
        <v>206</v>
      </c>
      <c r="U41" s="73" t="s">
        <v>68</v>
      </c>
      <c r="V41" s="73" t="s">
        <v>69</v>
      </c>
      <c r="W41" s="75">
        <f>VLOOKUP(V41,'[2]Datos Validacion'!$K$6:$L$8,2,0)</f>
        <v>0.25</v>
      </c>
      <c r="X41" s="74" t="s">
        <v>70</v>
      </c>
      <c r="Y41" s="75">
        <f>VLOOKUP(X41,'[2]Datos Validacion'!$M$6:$N$7,2,0)</f>
        <v>0.15</v>
      </c>
      <c r="Z41" s="73" t="s">
        <v>71</v>
      </c>
      <c r="AA41" s="76" t="s">
        <v>207</v>
      </c>
      <c r="AB41" s="73" t="s">
        <v>73</v>
      </c>
      <c r="AC41" s="74" t="s">
        <v>208</v>
      </c>
      <c r="AD41" s="78">
        <f t="shared" si="0"/>
        <v>0.4</v>
      </c>
      <c r="AE41" s="79" t="str">
        <f t="shared" si="1"/>
        <v>MUY BAJA</v>
      </c>
      <c r="AF41" s="80">
        <f>+AF39-(AF39*AD41)</f>
        <v>7.1999999999999995E-2</v>
      </c>
      <c r="AG41" s="259"/>
      <c r="AH41" s="259"/>
      <c r="AI41" s="257"/>
      <c r="AJ41" s="241"/>
      <c r="AK41" s="243"/>
      <c r="AL41" s="245"/>
      <c r="AM41" s="456"/>
      <c r="AN41" s="459"/>
      <c r="AO41" s="459"/>
      <c r="AP41" s="462"/>
      <c r="AQ41" s="459"/>
      <c r="AR41" s="459"/>
      <c r="AS41" s="459"/>
    </row>
    <row r="42" spans="1:45" ht="93.75" customHeight="1" thickTop="1" thickBot="1">
      <c r="A42" s="278" t="s">
        <v>4</v>
      </c>
      <c r="B42" s="269"/>
      <c r="C42" s="281" t="s">
        <v>209</v>
      </c>
      <c r="D42" s="240" t="s">
        <v>210</v>
      </c>
      <c r="E42" s="240" t="s">
        <v>211</v>
      </c>
      <c r="F42" s="240" t="s">
        <v>56</v>
      </c>
      <c r="G42" s="246" t="s">
        <v>212</v>
      </c>
      <c r="H42" s="240" t="s">
        <v>213</v>
      </c>
      <c r="I42" s="285" t="s">
        <v>214</v>
      </c>
      <c r="J42" s="240" t="s">
        <v>60</v>
      </c>
      <c r="K42" s="240" t="s">
        <v>215</v>
      </c>
      <c r="L42" s="240" t="s">
        <v>216</v>
      </c>
      <c r="M42" s="248">
        <f>VLOOKUP(L42,'[2]Datos Validacion'!$C$6:$D$10,2,0)</f>
        <v>1</v>
      </c>
      <c r="N42" s="250" t="s">
        <v>110</v>
      </c>
      <c r="O42" s="252">
        <f>VLOOKUP(N42,'[2]Datos Validacion'!$E$6:$F$15,2,0)</f>
        <v>0.6</v>
      </c>
      <c r="P42" s="254" t="s">
        <v>111</v>
      </c>
      <c r="Q42" s="256" t="s">
        <v>65</v>
      </c>
      <c r="R42" s="98" t="s">
        <v>217</v>
      </c>
      <c r="S42" s="49" t="s">
        <v>67</v>
      </c>
      <c r="T42" s="52" t="s">
        <v>211</v>
      </c>
      <c r="U42" s="49" t="s">
        <v>68</v>
      </c>
      <c r="V42" s="49" t="s">
        <v>69</v>
      </c>
      <c r="W42" s="51">
        <f>VLOOKUP(V42,'[2]Datos Validacion'!$K$6:$L$8,2,0)</f>
        <v>0.25</v>
      </c>
      <c r="X42" s="52" t="s">
        <v>70</v>
      </c>
      <c r="Y42" s="51">
        <f>VLOOKUP(X42,'[2]Datos Validacion'!$M$6:$N$7,2,0)</f>
        <v>0.15</v>
      </c>
      <c r="Z42" s="49" t="s">
        <v>71</v>
      </c>
      <c r="AA42" s="82" t="s">
        <v>218</v>
      </c>
      <c r="AB42" s="49" t="s">
        <v>73</v>
      </c>
      <c r="AC42" s="60" t="s">
        <v>219</v>
      </c>
      <c r="AD42" s="54">
        <f t="shared" si="0"/>
        <v>0.4</v>
      </c>
      <c r="AE42" s="55" t="str">
        <f t="shared" si="1"/>
        <v>MEDIA</v>
      </c>
      <c r="AF42" s="55">
        <f t="shared" si="7"/>
        <v>0.6</v>
      </c>
      <c r="AG42" s="258" t="str">
        <f t="shared" si="8"/>
        <v>MODERADO</v>
      </c>
      <c r="AH42" s="258">
        <f t="shared" si="9"/>
        <v>0.6</v>
      </c>
      <c r="AI42" s="256" t="s">
        <v>116</v>
      </c>
      <c r="AJ42" s="240" t="s">
        <v>117</v>
      </c>
      <c r="AK42" s="242"/>
      <c r="AL42" s="244"/>
      <c r="AM42" s="228">
        <v>44804</v>
      </c>
      <c r="AN42" s="228" t="s">
        <v>466</v>
      </c>
      <c r="AO42" s="228" t="s">
        <v>467</v>
      </c>
      <c r="AP42" s="228" t="s">
        <v>468</v>
      </c>
      <c r="AQ42" s="228"/>
      <c r="AR42" s="228" t="s">
        <v>4</v>
      </c>
      <c r="AS42" s="228" t="s">
        <v>469</v>
      </c>
    </row>
    <row r="43" spans="1:45" ht="39.75" thickTop="1" thickBot="1">
      <c r="A43" s="283"/>
      <c r="B43" s="270"/>
      <c r="C43" s="284"/>
      <c r="D43" s="277"/>
      <c r="E43" s="277"/>
      <c r="F43" s="277"/>
      <c r="G43" s="274"/>
      <c r="H43" s="277"/>
      <c r="I43" s="339"/>
      <c r="J43" s="277"/>
      <c r="K43" s="277"/>
      <c r="L43" s="277"/>
      <c r="M43" s="262"/>
      <c r="N43" s="263"/>
      <c r="O43" s="264"/>
      <c r="P43" s="265"/>
      <c r="Q43" s="266"/>
      <c r="R43" s="64" t="s">
        <v>220</v>
      </c>
      <c r="S43" s="65" t="s">
        <v>67</v>
      </c>
      <c r="T43" s="66" t="s">
        <v>211</v>
      </c>
      <c r="U43" s="65" t="s">
        <v>68</v>
      </c>
      <c r="V43" s="65" t="s">
        <v>69</v>
      </c>
      <c r="W43" s="67">
        <f>VLOOKUP(V43,'[2]Datos Validacion'!$K$6:$L$8,2,0)</f>
        <v>0.25</v>
      </c>
      <c r="X43" s="66" t="s">
        <v>70</v>
      </c>
      <c r="Y43" s="67">
        <f>VLOOKUP(X43,'[2]Datos Validacion'!$M$6:$N$7,2,0)</f>
        <v>0.15</v>
      </c>
      <c r="Z43" s="65" t="s">
        <v>71</v>
      </c>
      <c r="AA43" s="85" t="s">
        <v>221</v>
      </c>
      <c r="AB43" s="65" t="s">
        <v>73</v>
      </c>
      <c r="AC43" s="63" t="s">
        <v>222</v>
      </c>
      <c r="AD43" s="69">
        <f t="shared" si="0"/>
        <v>0.4</v>
      </c>
      <c r="AE43" s="70" t="str">
        <f t="shared" si="1"/>
        <v>BAJA</v>
      </c>
      <c r="AF43" s="70">
        <f>+AF42-(AF42*AD43)</f>
        <v>0.36</v>
      </c>
      <c r="AG43" s="261"/>
      <c r="AH43" s="261"/>
      <c r="AI43" s="266"/>
      <c r="AJ43" s="277"/>
      <c r="AK43" s="271"/>
      <c r="AL43" s="260"/>
      <c r="AM43" s="228"/>
      <c r="AN43" s="228"/>
      <c r="AO43" s="228"/>
      <c r="AP43" s="228"/>
      <c r="AQ43" s="228"/>
      <c r="AR43" s="228"/>
      <c r="AS43" s="228"/>
    </row>
    <row r="44" spans="1:45" ht="39.75" thickTop="1" thickBot="1">
      <c r="A44" s="283"/>
      <c r="B44" s="270"/>
      <c r="C44" s="284"/>
      <c r="D44" s="277"/>
      <c r="E44" s="277"/>
      <c r="F44" s="277" t="s">
        <v>56</v>
      </c>
      <c r="G44" s="274" t="s">
        <v>223</v>
      </c>
      <c r="H44" s="277"/>
      <c r="I44" s="339"/>
      <c r="J44" s="277"/>
      <c r="K44" s="277"/>
      <c r="L44" s="277"/>
      <c r="M44" s="262"/>
      <c r="N44" s="263"/>
      <c r="O44" s="264"/>
      <c r="P44" s="265"/>
      <c r="Q44" s="266"/>
      <c r="R44" s="64" t="s">
        <v>224</v>
      </c>
      <c r="S44" s="65" t="s">
        <v>67</v>
      </c>
      <c r="T44" s="66" t="s">
        <v>211</v>
      </c>
      <c r="U44" s="65" t="s">
        <v>68</v>
      </c>
      <c r="V44" s="65" t="s">
        <v>69</v>
      </c>
      <c r="W44" s="67">
        <f>VLOOKUP(V44,'[2]Datos Validacion'!$K$6:$L$8,2,0)</f>
        <v>0.25</v>
      </c>
      <c r="X44" s="66" t="s">
        <v>70</v>
      </c>
      <c r="Y44" s="67">
        <f>VLOOKUP(X44,'[2]Datos Validacion'!$M$6:$N$7,2,0)</f>
        <v>0.15</v>
      </c>
      <c r="Z44" s="65" t="s">
        <v>71</v>
      </c>
      <c r="AA44" s="85" t="s">
        <v>225</v>
      </c>
      <c r="AB44" s="65" t="s">
        <v>73</v>
      </c>
      <c r="AC44" s="63" t="s">
        <v>226</v>
      </c>
      <c r="AD44" s="69">
        <f t="shared" si="0"/>
        <v>0.4</v>
      </c>
      <c r="AE44" s="70" t="str">
        <f t="shared" si="1"/>
        <v>BAJA</v>
      </c>
      <c r="AF44" s="70">
        <f t="shared" ref="AF44:AF45" si="11">+AF43-(AF43*AD44)</f>
        <v>0.216</v>
      </c>
      <c r="AG44" s="261"/>
      <c r="AH44" s="261"/>
      <c r="AI44" s="266"/>
      <c r="AJ44" s="277"/>
      <c r="AK44" s="271"/>
      <c r="AL44" s="260"/>
      <c r="AM44" s="228"/>
      <c r="AN44" s="228"/>
      <c r="AO44" s="228"/>
      <c r="AP44" s="228"/>
      <c r="AQ44" s="228"/>
      <c r="AR44" s="228"/>
      <c r="AS44" s="228"/>
    </row>
    <row r="45" spans="1:45" ht="39.75" thickTop="1" thickBot="1">
      <c r="A45" s="279"/>
      <c r="B45" s="280"/>
      <c r="C45" s="282"/>
      <c r="D45" s="241"/>
      <c r="E45" s="241"/>
      <c r="F45" s="241"/>
      <c r="G45" s="247"/>
      <c r="H45" s="241"/>
      <c r="I45" s="286"/>
      <c r="J45" s="241"/>
      <c r="K45" s="241"/>
      <c r="L45" s="241"/>
      <c r="M45" s="249"/>
      <c r="N45" s="251"/>
      <c r="O45" s="253"/>
      <c r="P45" s="255"/>
      <c r="Q45" s="257"/>
      <c r="R45" s="72" t="s">
        <v>227</v>
      </c>
      <c r="S45" s="73" t="s">
        <v>67</v>
      </c>
      <c r="T45" s="74" t="s">
        <v>211</v>
      </c>
      <c r="U45" s="73" t="s">
        <v>68</v>
      </c>
      <c r="V45" s="73" t="s">
        <v>69</v>
      </c>
      <c r="W45" s="75">
        <f>VLOOKUP(V45,'[2]Datos Validacion'!$K$6:$L$8,2,0)</f>
        <v>0.25</v>
      </c>
      <c r="X45" s="74" t="s">
        <v>70</v>
      </c>
      <c r="Y45" s="75">
        <f>VLOOKUP(X45,'[2]Datos Validacion'!$M$6:$N$7,2,0)</f>
        <v>0.15</v>
      </c>
      <c r="Z45" s="73" t="s">
        <v>71</v>
      </c>
      <c r="AA45" s="76" t="s">
        <v>228</v>
      </c>
      <c r="AB45" s="73" t="s">
        <v>73</v>
      </c>
      <c r="AC45" s="97" t="s">
        <v>229</v>
      </c>
      <c r="AD45" s="78">
        <f t="shared" si="0"/>
        <v>0.4</v>
      </c>
      <c r="AE45" s="79" t="str">
        <f t="shared" si="1"/>
        <v>MUY BAJA</v>
      </c>
      <c r="AF45" s="80">
        <f t="shared" si="11"/>
        <v>0.12959999999999999</v>
      </c>
      <c r="AG45" s="259"/>
      <c r="AH45" s="259"/>
      <c r="AI45" s="257"/>
      <c r="AJ45" s="241"/>
      <c r="AK45" s="243"/>
      <c r="AL45" s="245"/>
      <c r="AM45" s="228"/>
      <c r="AN45" s="228"/>
      <c r="AO45" s="228"/>
      <c r="AP45" s="228"/>
      <c r="AQ45" s="228"/>
      <c r="AR45" s="228"/>
      <c r="AS45" s="228"/>
    </row>
    <row r="46" spans="1:45" ht="131.25" customHeight="1" thickTop="1" thickBot="1">
      <c r="A46" s="278" t="s">
        <v>4</v>
      </c>
      <c r="B46" s="269"/>
      <c r="C46" s="340" t="s">
        <v>230</v>
      </c>
      <c r="D46" s="240" t="s">
        <v>231</v>
      </c>
      <c r="E46" s="240" t="s">
        <v>232</v>
      </c>
      <c r="F46" s="240" t="s">
        <v>56</v>
      </c>
      <c r="G46" s="344" t="s">
        <v>233</v>
      </c>
      <c r="H46" s="240" t="s">
        <v>234</v>
      </c>
      <c r="I46" s="344" t="s">
        <v>235</v>
      </c>
      <c r="J46" s="240" t="s">
        <v>60</v>
      </c>
      <c r="K46" s="344" t="s">
        <v>236</v>
      </c>
      <c r="L46" s="240" t="s">
        <v>62</v>
      </c>
      <c r="M46" s="248">
        <f>VLOOKUP(L46,'[2]Datos Validacion'!$C$6:$D$10,2,0)</f>
        <v>0.4</v>
      </c>
      <c r="N46" s="250" t="s">
        <v>110</v>
      </c>
      <c r="O46" s="252">
        <f>VLOOKUP(N46,'[2]Datos Validacion'!$E$6:$F$15,2,0)</f>
        <v>0.6</v>
      </c>
      <c r="P46" s="254" t="s">
        <v>111</v>
      </c>
      <c r="Q46" s="256" t="s">
        <v>116</v>
      </c>
      <c r="R46" s="99" t="s">
        <v>237</v>
      </c>
      <c r="S46" s="49" t="s">
        <v>67</v>
      </c>
      <c r="T46" s="52" t="s">
        <v>238</v>
      </c>
      <c r="U46" s="49" t="s">
        <v>68</v>
      </c>
      <c r="V46" s="49" t="s">
        <v>69</v>
      </c>
      <c r="W46" s="51">
        <f>VLOOKUP(V46,'[2]Datos Validacion'!$K$6:$L$8,2,0)</f>
        <v>0.25</v>
      </c>
      <c r="X46" s="52" t="s">
        <v>70</v>
      </c>
      <c r="Y46" s="51">
        <f>VLOOKUP(X46,'[2]Datos Validacion'!$M$6:$N$7,2,0)</f>
        <v>0.15</v>
      </c>
      <c r="Z46" s="49" t="s">
        <v>71</v>
      </c>
      <c r="AA46" s="82" t="s">
        <v>239</v>
      </c>
      <c r="AB46" s="49" t="s">
        <v>73</v>
      </c>
      <c r="AC46" s="82" t="s">
        <v>240</v>
      </c>
      <c r="AD46" s="54">
        <f t="shared" si="0"/>
        <v>0.4</v>
      </c>
      <c r="AE46" s="55" t="str">
        <f t="shared" si="1"/>
        <v>BAJA</v>
      </c>
      <c r="AF46" s="55">
        <f t="shared" si="2"/>
        <v>0.24</v>
      </c>
      <c r="AG46" s="258" t="str">
        <f t="shared" si="3"/>
        <v>MODERADO</v>
      </c>
      <c r="AH46" s="258">
        <f t="shared" si="4"/>
        <v>0.6</v>
      </c>
      <c r="AI46" s="256" t="s">
        <v>116</v>
      </c>
      <c r="AJ46" s="240" t="s">
        <v>117</v>
      </c>
      <c r="AK46" s="242"/>
      <c r="AL46" s="244"/>
      <c r="AM46" s="228">
        <v>44803</v>
      </c>
      <c r="AN46" s="230" t="s">
        <v>490</v>
      </c>
      <c r="AO46" s="230" t="s">
        <v>491</v>
      </c>
      <c r="AP46" s="231" t="s">
        <v>492</v>
      </c>
      <c r="AQ46" s="230"/>
      <c r="AR46" s="230" t="s">
        <v>4</v>
      </c>
      <c r="AS46" s="230" t="s">
        <v>493</v>
      </c>
    </row>
    <row r="47" spans="1:45" ht="129.75" customHeight="1" thickTop="1" thickBot="1">
      <c r="A47" s="279"/>
      <c r="B47" s="280"/>
      <c r="C47" s="341"/>
      <c r="D47" s="241"/>
      <c r="E47" s="241"/>
      <c r="F47" s="241"/>
      <c r="G47" s="345"/>
      <c r="H47" s="241"/>
      <c r="I47" s="345"/>
      <c r="J47" s="241"/>
      <c r="K47" s="345"/>
      <c r="L47" s="241"/>
      <c r="M47" s="249"/>
      <c r="N47" s="251"/>
      <c r="O47" s="253"/>
      <c r="P47" s="255"/>
      <c r="Q47" s="257"/>
      <c r="R47" s="93" t="s">
        <v>241</v>
      </c>
      <c r="S47" s="100" t="s">
        <v>67</v>
      </c>
      <c r="T47" s="101" t="s">
        <v>242</v>
      </c>
      <c r="U47" s="100" t="s">
        <v>68</v>
      </c>
      <c r="V47" s="100" t="s">
        <v>120</v>
      </c>
      <c r="W47" s="102">
        <f>VLOOKUP(V47,'[3]Datos Validacion'!$K$6:$L$8,2,0)</f>
        <v>0.15</v>
      </c>
      <c r="X47" s="101" t="s">
        <v>70</v>
      </c>
      <c r="Y47" s="102">
        <f>VLOOKUP(X47,'[3]Datos Validacion'!$M$6:$N$7,2,0)</f>
        <v>0.15</v>
      </c>
      <c r="Z47" s="100" t="s">
        <v>71</v>
      </c>
      <c r="AA47" s="103" t="s">
        <v>243</v>
      </c>
      <c r="AB47" s="100" t="s">
        <v>73</v>
      </c>
      <c r="AC47" s="101" t="s">
        <v>244</v>
      </c>
      <c r="AD47" s="104">
        <f t="shared" si="0"/>
        <v>0.3</v>
      </c>
      <c r="AE47" s="79" t="str">
        <f t="shared" si="1"/>
        <v>MUY BAJA</v>
      </c>
      <c r="AF47" s="105">
        <f>+AF46-(AF46*AD47)</f>
        <v>0.16799999999999998</v>
      </c>
      <c r="AG47" s="259"/>
      <c r="AH47" s="259"/>
      <c r="AI47" s="257"/>
      <c r="AJ47" s="241"/>
      <c r="AK47" s="243"/>
      <c r="AL47" s="245"/>
      <c r="AM47" s="228"/>
      <c r="AN47" s="230"/>
      <c r="AO47" s="230"/>
      <c r="AP47" s="231"/>
      <c r="AQ47" s="230"/>
      <c r="AR47" s="230"/>
      <c r="AS47" s="230"/>
    </row>
    <row r="48" spans="1:45" ht="91.5" customHeight="1" thickTop="1" thickBot="1">
      <c r="A48" s="278" t="s">
        <v>4</v>
      </c>
      <c r="B48" s="269"/>
      <c r="C48" s="340" t="s">
        <v>230</v>
      </c>
      <c r="D48" s="240" t="s">
        <v>245</v>
      </c>
      <c r="E48" s="240" t="s">
        <v>246</v>
      </c>
      <c r="F48" s="46" t="s">
        <v>78</v>
      </c>
      <c r="G48" s="92" t="s">
        <v>247</v>
      </c>
      <c r="H48" s="240" t="s">
        <v>248</v>
      </c>
      <c r="I48" s="342" t="s">
        <v>249</v>
      </c>
      <c r="J48" s="240" t="s">
        <v>60</v>
      </c>
      <c r="K48" s="340" t="s">
        <v>250</v>
      </c>
      <c r="L48" s="240" t="s">
        <v>91</v>
      </c>
      <c r="M48" s="248">
        <f>VLOOKUP(L48,'[2]Datos Validacion'!$C$6:$D$10,2,0)</f>
        <v>0.6</v>
      </c>
      <c r="N48" s="250" t="s">
        <v>110</v>
      </c>
      <c r="O48" s="252">
        <f>VLOOKUP(N48,'[2]Datos Validacion'!$E$6:$F$15,2,0)</f>
        <v>0.6</v>
      </c>
      <c r="P48" s="254" t="s">
        <v>251</v>
      </c>
      <c r="Q48" s="256" t="s">
        <v>116</v>
      </c>
      <c r="R48" s="61" t="s">
        <v>252</v>
      </c>
      <c r="S48" s="49" t="s">
        <v>67</v>
      </c>
      <c r="T48" s="52" t="s">
        <v>253</v>
      </c>
      <c r="U48" s="49" t="s">
        <v>68</v>
      </c>
      <c r="V48" s="49" t="s">
        <v>69</v>
      </c>
      <c r="W48" s="51">
        <f>VLOOKUP(V48,'[2]Datos Validacion'!$K$6:$L$8,2,0)</f>
        <v>0.25</v>
      </c>
      <c r="X48" s="52" t="s">
        <v>254</v>
      </c>
      <c r="Y48" s="51">
        <f>VLOOKUP(X48,'[2]Datos Validacion'!$M$6:$N$7,2,0)</f>
        <v>0.25</v>
      </c>
      <c r="Z48" s="49" t="s">
        <v>71</v>
      </c>
      <c r="AA48" s="82" t="s">
        <v>255</v>
      </c>
      <c r="AB48" s="49" t="s">
        <v>73</v>
      </c>
      <c r="AC48" s="82" t="s">
        <v>256</v>
      </c>
      <c r="AD48" s="54">
        <f t="shared" si="0"/>
        <v>0.5</v>
      </c>
      <c r="AE48" s="55" t="str">
        <f t="shared" si="1"/>
        <v>BAJA</v>
      </c>
      <c r="AF48" s="55">
        <f t="shared" si="2"/>
        <v>0.3</v>
      </c>
      <c r="AG48" s="258" t="str">
        <f t="shared" si="3"/>
        <v>MODERADO</v>
      </c>
      <c r="AH48" s="258">
        <f t="shared" si="4"/>
        <v>0.6</v>
      </c>
      <c r="AI48" s="256" t="s">
        <v>116</v>
      </c>
      <c r="AJ48" s="240" t="s">
        <v>117</v>
      </c>
      <c r="AK48" s="242"/>
      <c r="AL48" s="244"/>
      <c r="AM48" s="228">
        <v>44804</v>
      </c>
      <c r="AN48" s="228" t="s">
        <v>494</v>
      </c>
      <c r="AO48" s="228" t="s">
        <v>495</v>
      </c>
      <c r="AP48" s="228" t="s">
        <v>496</v>
      </c>
      <c r="AQ48" s="228"/>
      <c r="AR48" s="228" t="s">
        <v>4</v>
      </c>
      <c r="AS48" s="228" t="s">
        <v>497</v>
      </c>
    </row>
    <row r="49" spans="1:46" ht="78.75" customHeight="1" thickTop="1" thickBot="1">
      <c r="A49" s="279"/>
      <c r="B49" s="280"/>
      <c r="C49" s="341"/>
      <c r="D49" s="241"/>
      <c r="E49" s="241"/>
      <c r="F49" s="58" t="s">
        <v>78</v>
      </c>
      <c r="G49" s="76" t="s">
        <v>257</v>
      </c>
      <c r="H49" s="241"/>
      <c r="I49" s="343"/>
      <c r="J49" s="241"/>
      <c r="K49" s="341"/>
      <c r="L49" s="241"/>
      <c r="M49" s="249"/>
      <c r="N49" s="251"/>
      <c r="O49" s="253"/>
      <c r="P49" s="255"/>
      <c r="Q49" s="257"/>
      <c r="R49" s="72" t="s">
        <v>258</v>
      </c>
      <c r="S49" s="73" t="s">
        <v>67</v>
      </c>
      <c r="T49" s="207" t="s">
        <v>259</v>
      </c>
      <c r="U49" s="73" t="s">
        <v>68</v>
      </c>
      <c r="V49" s="73" t="s">
        <v>69</v>
      </c>
      <c r="W49" s="75">
        <f>VLOOKUP(V49,'[2]Datos Validacion'!$K$6:$L$8,2,0)</f>
        <v>0.25</v>
      </c>
      <c r="X49" s="74" t="s">
        <v>70</v>
      </c>
      <c r="Y49" s="75">
        <f>VLOOKUP(X49,'[2]Datos Validacion'!$M$6:$N$7,2,0)</f>
        <v>0.15</v>
      </c>
      <c r="Z49" s="73" t="s">
        <v>71</v>
      </c>
      <c r="AA49" s="76" t="s">
        <v>255</v>
      </c>
      <c r="AB49" s="73" t="s">
        <v>73</v>
      </c>
      <c r="AC49" s="76" t="s">
        <v>260</v>
      </c>
      <c r="AD49" s="78">
        <f t="shared" si="0"/>
        <v>0.4</v>
      </c>
      <c r="AE49" s="79" t="str">
        <f t="shared" si="1"/>
        <v>MUY BAJA</v>
      </c>
      <c r="AF49" s="105">
        <f>+AF48-(AF48*AD49)</f>
        <v>0.18</v>
      </c>
      <c r="AG49" s="259"/>
      <c r="AH49" s="259"/>
      <c r="AI49" s="257"/>
      <c r="AJ49" s="241"/>
      <c r="AK49" s="243"/>
      <c r="AL49" s="245"/>
      <c r="AM49" s="228"/>
      <c r="AN49" s="228"/>
      <c r="AO49" s="228"/>
      <c r="AP49" s="228"/>
      <c r="AQ49" s="228"/>
      <c r="AR49" s="228"/>
      <c r="AS49" s="228"/>
    </row>
    <row r="50" spans="1:46" ht="33" customHeight="1" thickTop="1" thickBot="1">
      <c r="A50" s="278" t="s">
        <v>4</v>
      </c>
      <c r="B50" s="269"/>
      <c r="C50" s="281" t="s">
        <v>261</v>
      </c>
      <c r="D50" s="240" t="s">
        <v>262</v>
      </c>
      <c r="E50" s="240" t="s">
        <v>263</v>
      </c>
      <c r="F50" s="46" t="s">
        <v>56</v>
      </c>
      <c r="G50" s="60" t="s">
        <v>264</v>
      </c>
      <c r="H50" s="240" t="s">
        <v>265</v>
      </c>
      <c r="I50" s="285" t="s">
        <v>266</v>
      </c>
      <c r="J50" s="240" t="s">
        <v>60</v>
      </c>
      <c r="K50" s="336" t="s">
        <v>267</v>
      </c>
      <c r="L50" s="240" t="s">
        <v>216</v>
      </c>
      <c r="M50" s="248">
        <f>VLOOKUP(L50,'[2]Datos Validacion'!$C$6:$D$10,2,0)</f>
        <v>1</v>
      </c>
      <c r="N50" s="250" t="s">
        <v>63</v>
      </c>
      <c r="O50" s="252">
        <f>VLOOKUP(N50,'[2]Datos Validacion'!$E$6:$F$15,2,0)</f>
        <v>0.8</v>
      </c>
      <c r="P50" s="254" t="s">
        <v>64</v>
      </c>
      <c r="Q50" s="256" t="s">
        <v>75</v>
      </c>
      <c r="R50" s="202" t="s">
        <v>430</v>
      </c>
      <c r="S50" s="194" t="s">
        <v>67</v>
      </c>
      <c r="T50" s="191" t="s">
        <v>434</v>
      </c>
      <c r="U50" s="194" t="s">
        <v>68</v>
      </c>
      <c r="V50" s="194" t="s">
        <v>120</v>
      </c>
      <c r="W50" s="205">
        <f>VLOOKUP(V50,'[2]Datos Validacion'!$K$6:$L$8,2,0)</f>
        <v>0.15</v>
      </c>
      <c r="X50" s="191" t="s">
        <v>254</v>
      </c>
      <c r="Y50" s="205">
        <f>VLOOKUP(X50,'[2]Datos Validacion'!$M$6:$N$7,2,0)</f>
        <v>0.25</v>
      </c>
      <c r="Z50" s="194" t="s">
        <v>71</v>
      </c>
      <c r="AA50" s="204" t="s">
        <v>436</v>
      </c>
      <c r="AB50" s="194" t="s">
        <v>73</v>
      </c>
      <c r="AC50" s="204" t="s">
        <v>439</v>
      </c>
      <c r="AD50" s="198">
        <f t="shared" si="0"/>
        <v>0.4</v>
      </c>
      <c r="AE50" s="192" t="str">
        <f t="shared" si="1"/>
        <v>MEDIA</v>
      </c>
      <c r="AF50" s="192">
        <f t="shared" si="2"/>
        <v>0.6</v>
      </c>
      <c r="AG50" s="258" t="str">
        <f t="shared" si="3"/>
        <v>MAYOR</v>
      </c>
      <c r="AH50" s="258">
        <f t="shared" si="4"/>
        <v>0.8</v>
      </c>
      <c r="AI50" s="256" t="s">
        <v>75</v>
      </c>
      <c r="AJ50" s="240" t="s">
        <v>76</v>
      </c>
      <c r="AK50" s="301" t="s">
        <v>268</v>
      </c>
      <c r="AL50" s="244"/>
      <c r="AM50" s="228">
        <v>44804</v>
      </c>
      <c r="AN50" s="451" t="s">
        <v>498</v>
      </c>
      <c r="AO50" s="230" t="s">
        <v>499</v>
      </c>
      <c r="AP50" s="229" t="s">
        <v>500</v>
      </c>
      <c r="AQ50" s="230"/>
      <c r="AR50" s="230" t="s">
        <v>4</v>
      </c>
      <c r="AS50" s="451" t="s">
        <v>501</v>
      </c>
      <c r="AT50" s="211"/>
    </row>
    <row r="51" spans="1:46" ht="27" thickTop="1" thickBot="1">
      <c r="A51" s="283"/>
      <c r="B51" s="270"/>
      <c r="C51" s="284"/>
      <c r="D51" s="277"/>
      <c r="E51" s="277"/>
      <c r="F51" s="56" t="s">
        <v>56</v>
      </c>
      <c r="G51" s="63" t="s">
        <v>269</v>
      </c>
      <c r="H51" s="277"/>
      <c r="I51" s="339"/>
      <c r="J51" s="277"/>
      <c r="K51" s="337"/>
      <c r="L51" s="277"/>
      <c r="M51" s="262"/>
      <c r="N51" s="263"/>
      <c r="O51" s="264"/>
      <c r="P51" s="265"/>
      <c r="Q51" s="266"/>
      <c r="R51" s="201" t="s">
        <v>431</v>
      </c>
      <c r="S51" s="196" t="s">
        <v>67</v>
      </c>
      <c r="T51" s="201" t="s">
        <v>434</v>
      </c>
      <c r="U51" s="196" t="s">
        <v>68</v>
      </c>
      <c r="V51" s="196" t="s">
        <v>120</v>
      </c>
      <c r="W51" s="206">
        <v>0.15</v>
      </c>
      <c r="X51" s="195" t="s">
        <v>254</v>
      </c>
      <c r="Y51" s="206">
        <v>0.25</v>
      </c>
      <c r="Z51" s="196" t="s">
        <v>71</v>
      </c>
      <c r="AA51" s="201" t="s">
        <v>436</v>
      </c>
      <c r="AB51" s="196" t="s">
        <v>73</v>
      </c>
      <c r="AC51" s="201" t="s">
        <v>439</v>
      </c>
      <c r="AD51" s="197">
        <f t="shared" si="0"/>
        <v>0.4</v>
      </c>
      <c r="AE51" s="192" t="str">
        <f t="shared" si="1"/>
        <v>BAJA</v>
      </c>
      <c r="AF51" s="193">
        <f>+AF50-(AF50*AD51)</f>
        <v>0.36</v>
      </c>
      <c r="AG51" s="261"/>
      <c r="AH51" s="261"/>
      <c r="AI51" s="266"/>
      <c r="AJ51" s="277"/>
      <c r="AK51" s="332"/>
      <c r="AL51" s="260"/>
      <c r="AM51" s="228"/>
      <c r="AN51" s="451"/>
      <c r="AO51" s="230"/>
      <c r="AP51" s="229"/>
      <c r="AQ51" s="230"/>
      <c r="AR51" s="230"/>
      <c r="AS51" s="451"/>
      <c r="AT51" s="211"/>
    </row>
    <row r="52" spans="1:46" ht="116.25" customHeight="1" thickTop="1" thickBot="1">
      <c r="A52" s="283"/>
      <c r="B52" s="270"/>
      <c r="C52" s="284"/>
      <c r="D52" s="277"/>
      <c r="E52" s="277"/>
      <c r="F52" s="56" t="s">
        <v>56</v>
      </c>
      <c r="G52" s="63" t="s">
        <v>270</v>
      </c>
      <c r="H52" s="277"/>
      <c r="I52" s="339"/>
      <c r="J52" s="277"/>
      <c r="K52" s="337"/>
      <c r="L52" s="277"/>
      <c r="M52" s="262"/>
      <c r="N52" s="263"/>
      <c r="O52" s="264"/>
      <c r="P52" s="265"/>
      <c r="Q52" s="266"/>
      <c r="R52" s="327" t="s">
        <v>432</v>
      </c>
      <c r="S52" s="270" t="s">
        <v>67</v>
      </c>
      <c r="T52" s="333" t="s">
        <v>435</v>
      </c>
      <c r="U52" s="270" t="s">
        <v>68</v>
      </c>
      <c r="V52" s="270" t="s">
        <v>69</v>
      </c>
      <c r="W52" s="262">
        <f>VLOOKUP(V52,'[2]Datos Validacion'!$K$6:$L$8,2,0)</f>
        <v>0.25</v>
      </c>
      <c r="X52" s="274" t="s">
        <v>254</v>
      </c>
      <c r="Y52" s="262">
        <f>VLOOKUP(X52,'[2]Datos Validacion'!$M$6:$N$7,2,0)</f>
        <v>0.25</v>
      </c>
      <c r="Z52" s="270" t="s">
        <v>71</v>
      </c>
      <c r="AA52" s="327" t="s">
        <v>437</v>
      </c>
      <c r="AB52" s="270" t="s">
        <v>73</v>
      </c>
      <c r="AC52" s="327" t="s">
        <v>440</v>
      </c>
      <c r="AD52" s="276">
        <f t="shared" ref="AD52:AD73" si="12">+W52+Y52</f>
        <v>0.5</v>
      </c>
      <c r="AE52" s="261" t="str">
        <f t="shared" ref="AE52:AE73" si="13">IF(AF52&lt;=20%,"MUY BAJA",IF(AF52&lt;=40%,"BAJA",IF(AF52&lt;=60%,"MEDIA",IF(AF52&lt;=80%,"ALTA","MUY ALTA"))))</f>
        <v>MUY BAJA</v>
      </c>
      <c r="AF52" s="261">
        <f>+AF51-(AF51*AD52)</f>
        <v>0.18</v>
      </c>
      <c r="AG52" s="261"/>
      <c r="AH52" s="261"/>
      <c r="AI52" s="266"/>
      <c r="AJ52" s="277"/>
      <c r="AK52" s="332"/>
      <c r="AL52" s="260"/>
      <c r="AM52" s="228"/>
      <c r="AN52" s="451"/>
      <c r="AO52" s="230"/>
      <c r="AP52" s="229"/>
      <c r="AQ52" s="230"/>
      <c r="AR52" s="230"/>
      <c r="AS52" s="451"/>
      <c r="AT52" s="211"/>
    </row>
    <row r="53" spans="1:46" ht="363" customHeight="1" thickTop="1" thickBot="1">
      <c r="A53" s="283"/>
      <c r="B53" s="270"/>
      <c r="C53" s="284"/>
      <c r="D53" s="277"/>
      <c r="E53" s="277"/>
      <c r="F53" s="56" t="s">
        <v>56</v>
      </c>
      <c r="G53" s="63" t="s">
        <v>271</v>
      </c>
      <c r="H53" s="277"/>
      <c r="I53" s="339"/>
      <c r="J53" s="277"/>
      <c r="K53" s="337"/>
      <c r="L53" s="277"/>
      <c r="M53" s="262"/>
      <c r="N53" s="263"/>
      <c r="O53" s="264"/>
      <c r="P53" s="265"/>
      <c r="Q53" s="266"/>
      <c r="R53" s="328"/>
      <c r="S53" s="270"/>
      <c r="T53" s="334"/>
      <c r="U53" s="270"/>
      <c r="V53" s="270"/>
      <c r="W53" s="262"/>
      <c r="X53" s="274"/>
      <c r="Y53" s="262"/>
      <c r="Z53" s="270"/>
      <c r="AA53" s="328"/>
      <c r="AB53" s="270"/>
      <c r="AC53" s="328"/>
      <c r="AD53" s="276"/>
      <c r="AE53" s="261"/>
      <c r="AF53" s="261"/>
      <c r="AG53" s="261"/>
      <c r="AH53" s="261"/>
      <c r="AI53" s="266"/>
      <c r="AJ53" s="277"/>
      <c r="AK53" s="332"/>
      <c r="AL53" s="260"/>
      <c r="AM53" s="228"/>
      <c r="AN53" s="451"/>
      <c r="AO53" s="230"/>
      <c r="AP53" s="229"/>
      <c r="AQ53" s="230"/>
      <c r="AR53" s="230"/>
      <c r="AS53" s="451"/>
      <c r="AT53" s="211"/>
    </row>
    <row r="54" spans="1:46" ht="241.5" customHeight="1" thickTop="1" thickBot="1">
      <c r="A54" s="283"/>
      <c r="B54" s="270"/>
      <c r="C54" s="284"/>
      <c r="D54" s="277"/>
      <c r="E54" s="277"/>
      <c r="F54" s="56" t="s">
        <v>56</v>
      </c>
      <c r="G54" s="63" t="s">
        <v>272</v>
      </c>
      <c r="H54" s="277"/>
      <c r="I54" s="339"/>
      <c r="J54" s="277"/>
      <c r="K54" s="337"/>
      <c r="L54" s="277"/>
      <c r="M54" s="262"/>
      <c r="N54" s="263"/>
      <c r="O54" s="264"/>
      <c r="P54" s="265"/>
      <c r="Q54" s="266"/>
      <c r="R54" s="329"/>
      <c r="S54" s="270"/>
      <c r="T54" s="335"/>
      <c r="U54" s="270"/>
      <c r="V54" s="270"/>
      <c r="W54" s="262"/>
      <c r="X54" s="274"/>
      <c r="Y54" s="262"/>
      <c r="Z54" s="270"/>
      <c r="AA54" s="329"/>
      <c r="AB54" s="270"/>
      <c r="AC54" s="329"/>
      <c r="AD54" s="276"/>
      <c r="AE54" s="261"/>
      <c r="AF54" s="261"/>
      <c r="AG54" s="261"/>
      <c r="AH54" s="261"/>
      <c r="AI54" s="266"/>
      <c r="AJ54" s="277"/>
      <c r="AK54" s="332"/>
      <c r="AL54" s="260"/>
      <c r="AM54" s="228"/>
      <c r="AN54" s="216" t="s">
        <v>502</v>
      </c>
      <c r="AO54" s="230"/>
      <c r="AP54" s="229"/>
      <c r="AQ54" s="212"/>
      <c r="AR54" s="212" t="s">
        <v>4</v>
      </c>
      <c r="AS54" s="216" t="s">
        <v>503</v>
      </c>
      <c r="AT54" s="211"/>
    </row>
    <row r="55" spans="1:46" ht="409.5" customHeight="1" thickTop="1" thickBot="1">
      <c r="A55" s="279"/>
      <c r="B55" s="280"/>
      <c r="C55" s="282"/>
      <c r="D55" s="241"/>
      <c r="E55" s="241"/>
      <c r="F55" s="58" t="s">
        <v>56</v>
      </c>
      <c r="G55" s="97" t="s">
        <v>273</v>
      </c>
      <c r="H55" s="241"/>
      <c r="I55" s="286"/>
      <c r="J55" s="241"/>
      <c r="K55" s="338"/>
      <c r="L55" s="241"/>
      <c r="M55" s="249"/>
      <c r="N55" s="251"/>
      <c r="O55" s="253"/>
      <c r="P55" s="255"/>
      <c r="Q55" s="257"/>
      <c r="R55" s="71" t="s">
        <v>433</v>
      </c>
      <c r="S55" s="73" t="s">
        <v>67</v>
      </c>
      <c r="T55" s="199" t="s">
        <v>435</v>
      </c>
      <c r="U55" s="73" t="s">
        <v>68</v>
      </c>
      <c r="V55" s="73" t="s">
        <v>69</v>
      </c>
      <c r="W55" s="75">
        <f>VLOOKUP(V55,'[2]Datos Validacion'!$K$6:$L$8,2,0)</f>
        <v>0.25</v>
      </c>
      <c r="X55" s="74" t="s">
        <v>254</v>
      </c>
      <c r="Y55" s="75">
        <f>VLOOKUP(X55,'[2]Datos Validacion'!$M$6:$N$7,2,0)</f>
        <v>0.25</v>
      </c>
      <c r="Z55" s="73" t="s">
        <v>71</v>
      </c>
      <c r="AA55" s="200" t="s">
        <v>438</v>
      </c>
      <c r="AB55" s="73" t="s">
        <v>73</v>
      </c>
      <c r="AC55" s="203" t="s">
        <v>441</v>
      </c>
      <c r="AD55" s="78">
        <f t="shared" si="12"/>
        <v>0.5</v>
      </c>
      <c r="AE55" s="79" t="str">
        <f t="shared" si="13"/>
        <v>MUY BAJA</v>
      </c>
      <c r="AF55" s="105">
        <f>AF52-(AF52*AD55)</f>
        <v>0.09</v>
      </c>
      <c r="AG55" s="259"/>
      <c r="AH55" s="259"/>
      <c r="AI55" s="257"/>
      <c r="AJ55" s="241"/>
      <c r="AK55" s="302"/>
      <c r="AL55" s="245"/>
      <c r="AM55" s="228"/>
      <c r="AN55" s="217" t="s">
        <v>504</v>
      </c>
      <c r="AO55" s="230"/>
      <c r="AP55" s="229"/>
      <c r="AQ55" s="212"/>
      <c r="AR55" s="212" t="s">
        <v>4</v>
      </c>
      <c r="AS55" s="218" t="s">
        <v>505</v>
      </c>
      <c r="AT55" s="211"/>
    </row>
    <row r="56" spans="1:46" ht="77.25" customHeight="1" thickTop="1" thickBot="1">
      <c r="A56" s="293" t="s">
        <v>4</v>
      </c>
      <c r="B56" s="295"/>
      <c r="C56" s="325" t="s">
        <v>274</v>
      </c>
      <c r="D56" s="323" t="s">
        <v>275</v>
      </c>
      <c r="E56" s="323" t="s">
        <v>276</v>
      </c>
      <c r="F56" s="291" t="s">
        <v>56</v>
      </c>
      <c r="G56" s="289" t="s">
        <v>277</v>
      </c>
      <c r="H56" s="323" t="s">
        <v>278</v>
      </c>
      <c r="I56" s="291" t="s">
        <v>279</v>
      </c>
      <c r="J56" s="291" t="s">
        <v>60</v>
      </c>
      <c r="K56" s="323" t="s">
        <v>280</v>
      </c>
      <c r="L56" s="291" t="s">
        <v>91</v>
      </c>
      <c r="M56" s="309">
        <f>VLOOKUP(L56,'[2]Datos Validacion'!$C$6:$D$10,2,0)</f>
        <v>0.6</v>
      </c>
      <c r="N56" s="315" t="s">
        <v>281</v>
      </c>
      <c r="O56" s="317">
        <f>VLOOKUP(N56,'[2]Datos Validacion'!$E$6:$F$15,2,0)</f>
        <v>1</v>
      </c>
      <c r="P56" s="330" t="s">
        <v>282</v>
      </c>
      <c r="Q56" s="307" t="s">
        <v>283</v>
      </c>
      <c r="R56" s="291" t="s">
        <v>284</v>
      </c>
      <c r="S56" s="291" t="s">
        <v>67</v>
      </c>
      <c r="T56" s="291" t="s">
        <v>285</v>
      </c>
      <c r="U56" s="291" t="s">
        <v>68</v>
      </c>
      <c r="V56" s="291" t="s">
        <v>69</v>
      </c>
      <c r="W56" s="291">
        <f>VLOOKUP(V56,'[2]Datos Validacion'!$K$6:$L$8,2,0)</f>
        <v>0.25</v>
      </c>
      <c r="X56" s="291" t="s">
        <v>70</v>
      </c>
      <c r="Y56" s="291">
        <f>VLOOKUP(X56,'[2]Datos Validacion'!$M$6:$N$7,2,0)</f>
        <v>0.15</v>
      </c>
      <c r="Z56" s="291" t="s">
        <v>71</v>
      </c>
      <c r="AA56" s="291" t="s">
        <v>286</v>
      </c>
      <c r="AB56" s="291" t="s">
        <v>73</v>
      </c>
      <c r="AC56" s="291" t="s">
        <v>287</v>
      </c>
      <c r="AD56" s="313">
        <f t="shared" si="12"/>
        <v>0.4</v>
      </c>
      <c r="AE56" s="305" t="str">
        <f t="shared" si="13"/>
        <v>BAJA</v>
      </c>
      <c r="AF56" s="305">
        <f t="shared" ref="AF56:AF60" si="14">IF(OR(V56="prevenir",V56="detectar"),(M56-(M56*AD56)), M56)</f>
        <v>0.36</v>
      </c>
      <c r="AG56" s="305" t="str">
        <f t="shared" ref="AG56:AG60" si="15">IF(AH56&lt;=20%,"LEVE",IF(AH56&lt;=40%,"MENOR",IF(AH56&lt;=60%,"MODERADO",IF(AH56&lt;=80%,"MAYOR","CATASTROFICO"))))</f>
        <v>CATASTROFICO</v>
      </c>
      <c r="AH56" s="305">
        <f t="shared" ref="AH56:AH60" si="16">IF(V56="corregir",(O56-(O56*AD56)), O56)</f>
        <v>1</v>
      </c>
      <c r="AI56" s="307" t="s">
        <v>283</v>
      </c>
      <c r="AJ56" s="291" t="s">
        <v>76</v>
      </c>
      <c r="AK56" s="301" t="s">
        <v>288</v>
      </c>
      <c r="AL56" s="303"/>
      <c r="AM56" s="228" t="s">
        <v>506</v>
      </c>
      <c r="AN56" s="228" t="s">
        <v>507</v>
      </c>
      <c r="AO56" s="228" t="s">
        <v>508</v>
      </c>
      <c r="AP56" s="228" t="s">
        <v>509</v>
      </c>
      <c r="AQ56" s="228"/>
      <c r="AR56" s="228" t="s">
        <v>4</v>
      </c>
      <c r="AS56" s="228" t="s">
        <v>510</v>
      </c>
    </row>
    <row r="57" spans="1:46" ht="48.75" customHeight="1" thickTop="1" thickBot="1">
      <c r="A57" s="294"/>
      <c r="B57" s="296"/>
      <c r="C57" s="326"/>
      <c r="D57" s="324"/>
      <c r="E57" s="324"/>
      <c r="F57" s="292"/>
      <c r="G57" s="290"/>
      <c r="H57" s="324"/>
      <c r="I57" s="292"/>
      <c r="J57" s="292"/>
      <c r="K57" s="324"/>
      <c r="L57" s="292"/>
      <c r="M57" s="310"/>
      <c r="N57" s="316"/>
      <c r="O57" s="318"/>
      <c r="P57" s="331"/>
      <c r="Q57" s="308"/>
      <c r="R57" s="292"/>
      <c r="S57" s="292"/>
      <c r="T57" s="292"/>
      <c r="U57" s="292"/>
      <c r="V57" s="292"/>
      <c r="W57" s="292"/>
      <c r="X57" s="292"/>
      <c r="Y57" s="292"/>
      <c r="Z57" s="292"/>
      <c r="AA57" s="292"/>
      <c r="AB57" s="292"/>
      <c r="AC57" s="292"/>
      <c r="AD57" s="314"/>
      <c r="AE57" s="306"/>
      <c r="AF57" s="306"/>
      <c r="AG57" s="306"/>
      <c r="AH57" s="306"/>
      <c r="AI57" s="308"/>
      <c r="AJ57" s="292"/>
      <c r="AK57" s="302"/>
      <c r="AL57" s="304"/>
      <c r="AM57" s="228"/>
      <c r="AN57" s="228" t="s">
        <v>507</v>
      </c>
      <c r="AO57" s="228" t="s">
        <v>508</v>
      </c>
      <c r="AP57" s="228" t="s">
        <v>509</v>
      </c>
      <c r="AQ57" s="228"/>
      <c r="AR57" s="228" t="s">
        <v>4</v>
      </c>
      <c r="AS57" s="228" t="s">
        <v>510</v>
      </c>
    </row>
    <row r="58" spans="1:46" ht="27.75" customHeight="1" thickTop="1" thickBot="1">
      <c r="A58" s="293" t="s">
        <v>4</v>
      </c>
      <c r="B58" s="295"/>
      <c r="C58" s="325" t="s">
        <v>274</v>
      </c>
      <c r="D58" s="323" t="s">
        <v>275</v>
      </c>
      <c r="E58" s="323" t="s">
        <v>276</v>
      </c>
      <c r="F58" s="291" t="s">
        <v>78</v>
      </c>
      <c r="G58" s="289" t="s">
        <v>289</v>
      </c>
      <c r="H58" s="323" t="s">
        <v>290</v>
      </c>
      <c r="I58" s="291" t="s">
        <v>291</v>
      </c>
      <c r="J58" s="291" t="s">
        <v>60</v>
      </c>
      <c r="K58" s="323" t="s">
        <v>292</v>
      </c>
      <c r="L58" s="291" t="s">
        <v>91</v>
      </c>
      <c r="M58" s="309">
        <f>VLOOKUP(L58,'[2]Datos Validacion'!$C$6:$D$10,2,0)</f>
        <v>0.6</v>
      </c>
      <c r="N58" s="315" t="s">
        <v>281</v>
      </c>
      <c r="O58" s="317">
        <f>VLOOKUP(N58,'[2]Datos Validacion'!$E$6:$F$15,2,0)</f>
        <v>1</v>
      </c>
      <c r="P58" s="319" t="s">
        <v>293</v>
      </c>
      <c r="Q58" s="307" t="s">
        <v>283</v>
      </c>
      <c r="R58" s="291" t="s">
        <v>294</v>
      </c>
      <c r="S58" s="291" t="s">
        <v>67</v>
      </c>
      <c r="T58" s="291" t="s">
        <v>295</v>
      </c>
      <c r="U58" s="291" t="s">
        <v>68</v>
      </c>
      <c r="V58" s="291" t="s">
        <v>69</v>
      </c>
      <c r="W58" s="291">
        <f>VLOOKUP(V58,'[2]Datos Validacion'!$K$6:$L$8,2,0)</f>
        <v>0.25</v>
      </c>
      <c r="X58" s="291" t="s">
        <v>70</v>
      </c>
      <c r="Y58" s="291">
        <f>VLOOKUP(X58,'[2]Datos Validacion'!$M$6:$N$7,2,0)</f>
        <v>0.15</v>
      </c>
      <c r="Z58" s="291" t="s">
        <v>71</v>
      </c>
      <c r="AA58" s="291" t="s">
        <v>296</v>
      </c>
      <c r="AB58" s="291" t="s">
        <v>73</v>
      </c>
      <c r="AC58" s="291" t="s">
        <v>297</v>
      </c>
      <c r="AD58" s="291">
        <f t="shared" si="12"/>
        <v>0.4</v>
      </c>
      <c r="AE58" s="305" t="str">
        <f t="shared" si="13"/>
        <v>BAJA</v>
      </c>
      <c r="AF58" s="305">
        <f t="shared" si="14"/>
        <v>0.36</v>
      </c>
      <c r="AG58" s="305" t="str">
        <f t="shared" si="15"/>
        <v>CATASTROFICO</v>
      </c>
      <c r="AH58" s="305">
        <f t="shared" si="16"/>
        <v>1</v>
      </c>
      <c r="AI58" s="307" t="s">
        <v>283</v>
      </c>
      <c r="AJ58" s="321" t="s">
        <v>76</v>
      </c>
      <c r="AK58" s="301" t="s">
        <v>288</v>
      </c>
      <c r="AL58" s="321"/>
      <c r="AM58" s="228" t="s">
        <v>506</v>
      </c>
      <c r="AN58" s="228" t="s">
        <v>511</v>
      </c>
      <c r="AO58" s="228" t="s">
        <v>512</v>
      </c>
      <c r="AP58" s="228" t="s">
        <v>513</v>
      </c>
      <c r="AQ58" s="228"/>
      <c r="AR58" s="228" t="s">
        <v>4</v>
      </c>
      <c r="AS58" s="228" t="s">
        <v>514</v>
      </c>
    </row>
    <row r="59" spans="1:46" ht="81" customHeight="1" thickTop="1" thickBot="1">
      <c r="A59" s="294"/>
      <c r="B59" s="296"/>
      <c r="C59" s="326"/>
      <c r="D59" s="324"/>
      <c r="E59" s="324"/>
      <c r="F59" s="292"/>
      <c r="G59" s="290"/>
      <c r="H59" s="324"/>
      <c r="I59" s="292"/>
      <c r="J59" s="292"/>
      <c r="K59" s="324"/>
      <c r="L59" s="292"/>
      <c r="M59" s="310"/>
      <c r="N59" s="316"/>
      <c r="O59" s="318"/>
      <c r="P59" s="320"/>
      <c r="Q59" s="308"/>
      <c r="R59" s="292"/>
      <c r="S59" s="292"/>
      <c r="T59" s="292"/>
      <c r="U59" s="292"/>
      <c r="V59" s="292"/>
      <c r="W59" s="292"/>
      <c r="X59" s="292"/>
      <c r="Y59" s="292"/>
      <c r="Z59" s="292"/>
      <c r="AA59" s="292"/>
      <c r="AB59" s="292"/>
      <c r="AC59" s="292"/>
      <c r="AD59" s="292"/>
      <c r="AE59" s="306"/>
      <c r="AF59" s="306"/>
      <c r="AG59" s="306"/>
      <c r="AH59" s="306"/>
      <c r="AI59" s="308"/>
      <c r="AJ59" s="322"/>
      <c r="AK59" s="301"/>
      <c r="AL59" s="322"/>
      <c r="AM59" s="228" t="s">
        <v>506</v>
      </c>
      <c r="AN59" s="228" t="s">
        <v>511</v>
      </c>
      <c r="AO59" s="228" t="s">
        <v>512</v>
      </c>
      <c r="AP59" s="228" t="s">
        <v>513</v>
      </c>
      <c r="AQ59" s="228"/>
      <c r="AR59" s="228" t="s">
        <v>4</v>
      </c>
      <c r="AS59" s="228" t="s">
        <v>514</v>
      </c>
    </row>
    <row r="60" spans="1:46" ht="57.75" customHeight="1" thickTop="1" thickBot="1">
      <c r="A60" s="293" t="s">
        <v>4</v>
      </c>
      <c r="B60" s="295"/>
      <c r="C60" s="297" t="s">
        <v>274</v>
      </c>
      <c r="D60" s="291" t="s">
        <v>275</v>
      </c>
      <c r="E60" s="291" t="s">
        <v>276</v>
      </c>
      <c r="F60" s="291" t="s">
        <v>78</v>
      </c>
      <c r="G60" s="299" t="s">
        <v>298</v>
      </c>
      <c r="H60" s="291" t="s">
        <v>299</v>
      </c>
      <c r="I60" s="291" t="s">
        <v>300</v>
      </c>
      <c r="J60" s="291" t="s">
        <v>60</v>
      </c>
      <c r="K60" s="291" t="s">
        <v>301</v>
      </c>
      <c r="L60" s="291" t="s">
        <v>62</v>
      </c>
      <c r="M60" s="309">
        <f>VLOOKUP(L60,'[2]Datos Validacion'!$C$6:$D$10,2,0)</f>
        <v>0.4</v>
      </c>
      <c r="N60" s="315" t="s">
        <v>281</v>
      </c>
      <c r="O60" s="317">
        <f>VLOOKUP(N60,'[2]Datos Validacion'!$E$6:$F$15,2,0)</f>
        <v>1</v>
      </c>
      <c r="P60" s="319" t="s">
        <v>282</v>
      </c>
      <c r="Q60" s="307" t="s">
        <v>283</v>
      </c>
      <c r="R60" s="291" t="s">
        <v>302</v>
      </c>
      <c r="S60" s="287" t="s">
        <v>67</v>
      </c>
      <c r="T60" s="289" t="s">
        <v>303</v>
      </c>
      <c r="U60" s="287" t="s">
        <v>68</v>
      </c>
      <c r="V60" s="287" t="s">
        <v>69</v>
      </c>
      <c r="W60" s="309">
        <f>VLOOKUP(V60,'[2]Datos Validacion'!$K$6:$L$8,2,0)</f>
        <v>0.25</v>
      </c>
      <c r="X60" s="289" t="s">
        <v>70</v>
      </c>
      <c r="Y60" s="309">
        <f>VLOOKUP(X60,'[2]Datos Validacion'!$M$6:$N$7,2,0)</f>
        <v>0.15</v>
      </c>
      <c r="Z60" s="287" t="s">
        <v>71</v>
      </c>
      <c r="AA60" s="311" t="s">
        <v>304</v>
      </c>
      <c r="AB60" s="287" t="s">
        <v>73</v>
      </c>
      <c r="AC60" s="289" t="s">
        <v>305</v>
      </c>
      <c r="AD60" s="313">
        <f t="shared" si="12"/>
        <v>0.4</v>
      </c>
      <c r="AE60" s="305" t="str">
        <f t="shared" si="13"/>
        <v>BAJA</v>
      </c>
      <c r="AF60" s="305">
        <f t="shared" si="14"/>
        <v>0.24</v>
      </c>
      <c r="AG60" s="305" t="str">
        <f t="shared" si="15"/>
        <v>CATASTROFICO</v>
      </c>
      <c r="AH60" s="305">
        <f t="shared" si="16"/>
        <v>1</v>
      </c>
      <c r="AI60" s="307" t="s">
        <v>283</v>
      </c>
      <c r="AJ60" s="291" t="s">
        <v>76</v>
      </c>
      <c r="AK60" s="301" t="s">
        <v>288</v>
      </c>
      <c r="AL60" s="303"/>
      <c r="AM60" s="228" t="s">
        <v>506</v>
      </c>
      <c r="AN60" s="228" t="s">
        <v>515</v>
      </c>
      <c r="AO60" s="228" t="s">
        <v>508</v>
      </c>
      <c r="AP60" s="228" t="s">
        <v>516</v>
      </c>
      <c r="AQ60" s="228"/>
      <c r="AR60" s="228" t="s">
        <v>4</v>
      </c>
      <c r="AS60" s="228" t="s">
        <v>517</v>
      </c>
    </row>
    <row r="61" spans="1:46" ht="60" customHeight="1" thickTop="1" thickBot="1">
      <c r="A61" s="294"/>
      <c r="B61" s="296"/>
      <c r="C61" s="298"/>
      <c r="D61" s="292"/>
      <c r="E61" s="292"/>
      <c r="F61" s="292"/>
      <c r="G61" s="300"/>
      <c r="H61" s="292"/>
      <c r="I61" s="292"/>
      <c r="J61" s="292"/>
      <c r="K61" s="292"/>
      <c r="L61" s="292"/>
      <c r="M61" s="310"/>
      <c r="N61" s="316"/>
      <c r="O61" s="318"/>
      <c r="P61" s="320"/>
      <c r="Q61" s="308"/>
      <c r="R61" s="292"/>
      <c r="S61" s="288"/>
      <c r="T61" s="290"/>
      <c r="U61" s="288"/>
      <c r="V61" s="288"/>
      <c r="W61" s="310"/>
      <c r="X61" s="290"/>
      <c r="Y61" s="310"/>
      <c r="Z61" s="288"/>
      <c r="AA61" s="312"/>
      <c r="AB61" s="288"/>
      <c r="AC61" s="290"/>
      <c r="AD61" s="314"/>
      <c r="AE61" s="306"/>
      <c r="AF61" s="306"/>
      <c r="AG61" s="306"/>
      <c r="AH61" s="306"/>
      <c r="AI61" s="308"/>
      <c r="AJ61" s="292"/>
      <c r="AK61" s="302"/>
      <c r="AL61" s="304"/>
      <c r="AM61" s="228" t="s">
        <v>506</v>
      </c>
      <c r="AN61" s="228" t="s">
        <v>515</v>
      </c>
      <c r="AO61" s="228" t="s">
        <v>508</v>
      </c>
      <c r="AP61" s="228" t="s">
        <v>516</v>
      </c>
      <c r="AQ61" s="228"/>
      <c r="AR61" s="228" t="s">
        <v>4</v>
      </c>
      <c r="AS61" s="228" t="s">
        <v>517</v>
      </c>
    </row>
    <row r="62" spans="1:46" ht="93" customHeight="1" thickTop="1" thickBot="1">
      <c r="A62" s="278" t="s">
        <v>4</v>
      </c>
      <c r="B62" s="269"/>
      <c r="C62" s="281" t="s">
        <v>306</v>
      </c>
      <c r="D62" s="240" t="s">
        <v>307</v>
      </c>
      <c r="E62" s="240" t="s">
        <v>308</v>
      </c>
      <c r="F62" s="46" t="s">
        <v>122</v>
      </c>
      <c r="G62" s="60" t="s">
        <v>309</v>
      </c>
      <c r="H62" s="240" t="s">
        <v>310</v>
      </c>
      <c r="I62" s="240" t="s">
        <v>311</v>
      </c>
      <c r="J62" s="240" t="s">
        <v>107</v>
      </c>
      <c r="K62" s="240" t="s">
        <v>312</v>
      </c>
      <c r="L62" s="240" t="s">
        <v>91</v>
      </c>
      <c r="M62" s="248">
        <f>VLOOKUP(L62,'[2]Datos Validacion'!$C$6:$D$10,2,0)</f>
        <v>0.6</v>
      </c>
      <c r="N62" s="250" t="s">
        <v>110</v>
      </c>
      <c r="O62" s="252">
        <f>VLOOKUP(N62,'[2]Datos Validacion'!$E$6:$F$15,2,0)</f>
        <v>0.6</v>
      </c>
      <c r="P62" s="254" t="s">
        <v>111</v>
      </c>
      <c r="Q62" s="256" t="s">
        <v>116</v>
      </c>
      <c r="R62" s="87" t="s">
        <v>313</v>
      </c>
      <c r="S62" s="49" t="s">
        <v>67</v>
      </c>
      <c r="T62" s="52" t="s">
        <v>314</v>
      </c>
      <c r="U62" s="49" t="s">
        <v>68</v>
      </c>
      <c r="V62" s="49" t="s">
        <v>120</v>
      </c>
      <c r="W62" s="51">
        <f>VLOOKUP(V62,'[2]Datos Validacion'!$K$6:$L$8,2,0)</f>
        <v>0.15</v>
      </c>
      <c r="X62" s="52" t="s">
        <v>70</v>
      </c>
      <c r="Y62" s="51">
        <f>VLOOKUP(X62,'[2]Datos Validacion'!$M$6:$N$7,2,0)</f>
        <v>0.15</v>
      </c>
      <c r="Z62" s="49" t="s">
        <v>71</v>
      </c>
      <c r="AA62" s="82" t="s">
        <v>315</v>
      </c>
      <c r="AB62" s="49" t="s">
        <v>73</v>
      </c>
      <c r="AC62" s="60" t="s">
        <v>316</v>
      </c>
      <c r="AD62" s="54">
        <f t="shared" si="12"/>
        <v>0.3</v>
      </c>
      <c r="AE62" s="55" t="str">
        <f t="shared" si="13"/>
        <v>MEDIA</v>
      </c>
      <c r="AF62" s="55">
        <f t="shared" ref="AF62:AF73" si="17">IF(OR(V62="prevenir",V62="detectar"),(M62-(M62*AD62)), M62)</f>
        <v>0.42</v>
      </c>
      <c r="AG62" s="258" t="str">
        <f t="shared" ref="AG62:AG73" si="18">IF(AH62&lt;=20%,"LEVE",IF(AH62&lt;=40%,"MENOR",IF(AH62&lt;=60%,"MODERADO",IF(AH62&lt;=80%,"MAYOR","CATASTROFICO"))))</f>
        <v>MODERADO</v>
      </c>
      <c r="AH62" s="258">
        <f t="shared" ref="AH62:AH73" si="19">IF(V62="corregir",(O62-(O62*AD62)), O62)</f>
        <v>0.6</v>
      </c>
      <c r="AI62" s="256" t="s">
        <v>116</v>
      </c>
      <c r="AJ62" s="240" t="s">
        <v>117</v>
      </c>
      <c r="AK62" s="242"/>
      <c r="AL62" s="244"/>
      <c r="AM62" s="228">
        <v>44804</v>
      </c>
      <c r="AN62" s="230" t="s">
        <v>526</v>
      </c>
      <c r="AO62" s="230" t="s">
        <v>518</v>
      </c>
      <c r="AP62" s="463" t="s">
        <v>519</v>
      </c>
      <c r="AQ62" s="230"/>
      <c r="AR62" s="230" t="s">
        <v>4</v>
      </c>
      <c r="AS62" s="230" t="s">
        <v>520</v>
      </c>
    </row>
    <row r="63" spans="1:46" ht="177.75" customHeight="1" thickTop="1" thickBot="1">
      <c r="A63" s="283"/>
      <c r="B63" s="270"/>
      <c r="C63" s="284"/>
      <c r="D63" s="277"/>
      <c r="E63" s="277"/>
      <c r="F63" s="56" t="s">
        <v>56</v>
      </c>
      <c r="G63" s="63" t="s">
        <v>317</v>
      </c>
      <c r="H63" s="277"/>
      <c r="I63" s="277"/>
      <c r="J63" s="277"/>
      <c r="K63" s="277"/>
      <c r="L63" s="277"/>
      <c r="M63" s="262"/>
      <c r="N63" s="263"/>
      <c r="O63" s="264"/>
      <c r="P63" s="265"/>
      <c r="Q63" s="266"/>
      <c r="R63" s="88" t="s">
        <v>318</v>
      </c>
      <c r="S63" s="65" t="s">
        <v>67</v>
      </c>
      <c r="T63" s="66" t="s">
        <v>314</v>
      </c>
      <c r="U63" s="65" t="s">
        <v>68</v>
      </c>
      <c r="V63" s="65" t="s">
        <v>69</v>
      </c>
      <c r="W63" s="67">
        <f>VLOOKUP(V63,'[2]Datos Validacion'!$K$6:$L$8,2,0)</f>
        <v>0.25</v>
      </c>
      <c r="X63" s="66" t="s">
        <v>70</v>
      </c>
      <c r="Y63" s="67">
        <f>VLOOKUP(X63,'[2]Datos Validacion'!$M$6:$N$7,2,0)</f>
        <v>0.15</v>
      </c>
      <c r="Z63" s="65" t="s">
        <v>71</v>
      </c>
      <c r="AA63" s="85" t="s">
        <v>319</v>
      </c>
      <c r="AB63" s="65" t="s">
        <v>73</v>
      </c>
      <c r="AC63" s="63" t="s">
        <v>320</v>
      </c>
      <c r="AD63" s="69">
        <f t="shared" si="12"/>
        <v>0.4</v>
      </c>
      <c r="AE63" s="70" t="str">
        <f t="shared" si="13"/>
        <v>BAJA</v>
      </c>
      <c r="AF63" s="70">
        <f>+AF62-(AF62*AD63)</f>
        <v>0.252</v>
      </c>
      <c r="AG63" s="261"/>
      <c r="AH63" s="261"/>
      <c r="AI63" s="266"/>
      <c r="AJ63" s="277"/>
      <c r="AK63" s="271"/>
      <c r="AL63" s="260"/>
      <c r="AM63" s="228"/>
      <c r="AN63" s="230"/>
      <c r="AO63" s="230"/>
      <c r="AP63" s="463"/>
      <c r="AQ63" s="463"/>
      <c r="AR63" s="230"/>
      <c r="AS63" s="230"/>
    </row>
    <row r="64" spans="1:46" ht="247.5" customHeight="1" thickTop="1" thickBot="1">
      <c r="A64" s="279"/>
      <c r="B64" s="280"/>
      <c r="C64" s="282"/>
      <c r="D64" s="241"/>
      <c r="E64" s="241"/>
      <c r="F64" s="58" t="s">
        <v>56</v>
      </c>
      <c r="G64" s="97" t="s">
        <v>321</v>
      </c>
      <c r="H64" s="241"/>
      <c r="I64" s="241"/>
      <c r="J64" s="241"/>
      <c r="K64" s="241"/>
      <c r="L64" s="241"/>
      <c r="M64" s="249"/>
      <c r="N64" s="251"/>
      <c r="O64" s="253"/>
      <c r="P64" s="255"/>
      <c r="Q64" s="257"/>
      <c r="R64" s="91" t="s">
        <v>322</v>
      </c>
      <c r="S64" s="73" t="s">
        <v>67</v>
      </c>
      <c r="T64" s="74" t="s">
        <v>314</v>
      </c>
      <c r="U64" s="73" t="s">
        <v>68</v>
      </c>
      <c r="V64" s="73" t="s">
        <v>69</v>
      </c>
      <c r="W64" s="75">
        <f>VLOOKUP(V64,'[2]Datos Validacion'!$K$6:$L$8,2,0)</f>
        <v>0.25</v>
      </c>
      <c r="X64" s="74" t="s">
        <v>70</v>
      </c>
      <c r="Y64" s="75">
        <f>VLOOKUP(X64,'[2]Datos Validacion'!$M$6:$N$7,2,0)</f>
        <v>0.15</v>
      </c>
      <c r="Z64" s="73" t="s">
        <v>71</v>
      </c>
      <c r="AA64" s="76" t="s">
        <v>323</v>
      </c>
      <c r="AB64" s="73" t="s">
        <v>73</v>
      </c>
      <c r="AC64" s="97" t="s">
        <v>324</v>
      </c>
      <c r="AD64" s="78">
        <f t="shared" si="12"/>
        <v>0.4</v>
      </c>
      <c r="AE64" s="79" t="str">
        <f t="shared" si="13"/>
        <v>MUY BAJA</v>
      </c>
      <c r="AF64" s="80">
        <f>+AF63-(AF63*AD64)</f>
        <v>0.1512</v>
      </c>
      <c r="AG64" s="259"/>
      <c r="AH64" s="259"/>
      <c r="AI64" s="257"/>
      <c r="AJ64" s="241"/>
      <c r="AK64" s="243"/>
      <c r="AL64" s="245"/>
      <c r="AM64" s="228"/>
      <c r="AN64" s="230"/>
      <c r="AO64" s="230"/>
      <c r="AP64" s="463"/>
      <c r="AQ64" s="463"/>
      <c r="AR64" s="230"/>
      <c r="AS64" s="230"/>
    </row>
    <row r="65" spans="1:45" ht="75.75" customHeight="1" thickTop="1" thickBot="1">
      <c r="A65" s="278" t="s">
        <v>4</v>
      </c>
      <c r="B65" s="269"/>
      <c r="C65" s="281" t="s">
        <v>53</v>
      </c>
      <c r="D65" s="240" t="s">
        <v>442</v>
      </c>
      <c r="E65" s="240" t="s">
        <v>443</v>
      </c>
      <c r="F65" s="46" t="s">
        <v>122</v>
      </c>
      <c r="G65" s="60" t="s">
        <v>326</v>
      </c>
      <c r="H65" s="240" t="s">
        <v>327</v>
      </c>
      <c r="I65" s="285" t="s">
        <v>328</v>
      </c>
      <c r="J65" s="240" t="s">
        <v>60</v>
      </c>
      <c r="K65" s="240" t="s">
        <v>329</v>
      </c>
      <c r="L65" s="240" t="s">
        <v>91</v>
      </c>
      <c r="M65" s="248">
        <f>VLOOKUP(L65,'[2]Datos Validacion'!$C$6:$D$10,2,0)</f>
        <v>0.6</v>
      </c>
      <c r="N65" s="250" t="s">
        <v>110</v>
      </c>
      <c r="O65" s="252">
        <f>VLOOKUP(N65,'[2]Datos Validacion'!$E$6:$F$15,2,0)</f>
        <v>0.6</v>
      </c>
      <c r="P65" s="254" t="s">
        <v>111</v>
      </c>
      <c r="Q65" s="256" t="s">
        <v>116</v>
      </c>
      <c r="R65" s="81" t="s">
        <v>330</v>
      </c>
      <c r="S65" s="49" t="s">
        <v>67</v>
      </c>
      <c r="T65" s="52" t="s">
        <v>444</v>
      </c>
      <c r="U65" s="49" t="s">
        <v>68</v>
      </c>
      <c r="V65" s="49" t="s">
        <v>69</v>
      </c>
      <c r="W65" s="51">
        <f>VLOOKUP(V65,'[2]Datos Validacion'!$K$6:$L$8,2,0)</f>
        <v>0.25</v>
      </c>
      <c r="X65" s="52" t="s">
        <v>70</v>
      </c>
      <c r="Y65" s="51">
        <f>VLOOKUP(X65,'[2]Datos Validacion'!$M$6:$N$7,2,0)</f>
        <v>0.15</v>
      </c>
      <c r="Z65" s="49" t="s">
        <v>71</v>
      </c>
      <c r="AA65" s="82" t="s">
        <v>331</v>
      </c>
      <c r="AB65" s="49" t="s">
        <v>73</v>
      </c>
      <c r="AC65" s="60" t="s">
        <v>332</v>
      </c>
      <c r="AD65" s="54">
        <f t="shared" si="12"/>
        <v>0.4</v>
      </c>
      <c r="AE65" s="55" t="str">
        <f t="shared" si="13"/>
        <v>BAJA</v>
      </c>
      <c r="AF65" s="55">
        <f t="shared" si="17"/>
        <v>0.36</v>
      </c>
      <c r="AG65" s="258" t="str">
        <f t="shared" si="18"/>
        <v>MODERADO</v>
      </c>
      <c r="AH65" s="258">
        <f t="shared" si="19"/>
        <v>0.6</v>
      </c>
      <c r="AI65" s="256" t="s">
        <v>116</v>
      </c>
      <c r="AJ65" s="240" t="s">
        <v>117</v>
      </c>
      <c r="AK65" s="242"/>
      <c r="AL65" s="244"/>
      <c r="AM65" s="228">
        <v>44804</v>
      </c>
      <c r="AN65" s="230" t="s">
        <v>521</v>
      </c>
      <c r="AO65" s="230" t="s">
        <v>522</v>
      </c>
      <c r="AP65" s="231" t="s">
        <v>523</v>
      </c>
      <c r="AQ65" s="230"/>
      <c r="AR65" s="230" t="s">
        <v>4</v>
      </c>
      <c r="AS65" s="230" t="s">
        <v>524</v>
      </c>
    </row>
    <row r="66" spans="1:45" ht="71.25" customHeight="1" thickTop="1" thickBot="1">
      <c r="A66" s="279"/>
      <c r="B66" s="280"/>
      <c r="C66" s="282"/>
      <c r="D66" s="241"/>
      <c r="E66" s="241"/>
      <c r="F66" s="58" t="s">
        <v>56</v>
      </c>
      <c r="G66" s="97" t="s">
        <v>333</v>
      </c>
      <c r="H66" s="241"/>
      <c r="I66" s="286"/>
      <c r="J66" s="241"/>
      <c r="K66" s="241"/>
      <c r="L66" s="241"/>
      <c r="M66" s="249"/>
      <c r="N66" s="251"/>
      <c r="O66" s="253"/>
      <c r="P66" s="255"/>
      <c r="Q66" s="257"/>
      <c r="R66" s="71" t="s">
        <v>334</v>
      </c>
      <c r="S66" s="73" t="s">
        <v>67</v>
      </c>
      <c r="T66" s="74" t="s">
        <v>445</v>
      </c>
      <c r="U66" s="73" t="s">
        <v>68</v>
      </c>
      <c r="V66" s="73" t="s">
        <v>69</v>
      </c>
      <c r="W66" s="75">
        <f>VLOOKUP(V66,'[2]Datos Validacion'!$K$6:$L$8,2,0)</f>
        <v>0.25</v>
      </c>
      <c r="X66" s="74" t="s">
        <v>70</v>
      </c>
      <c r="Y66" s="75">
        <f>VLOOKUP(X66,'[2]Datos Validacion'!$M$6:$N$7,2,0)</f>
        <v>0.15</v>
      </c>
      <c r="Z66" s="73" t="s">
        <v>71</v>
      </c>
      <c r="AA66" s="76" t="s">
        <v>335</v>
      </c>
      <c r="AB66" s="73" t="s">
        <v>73</v>
      </c>
      <c r="AC66" s="97" t="s">
        <v>336</v>
      </c>
      <c r="AD66" s="78">
        <f t="shared" si="12"/>
        <v>0.4</v>
      </c>
      <c r="AE66" s="79" t="str">
        <f t="shared" si="13"/>
        <v>BAJA</v>
      </c>
      <c r="AF66" s="105">
        <f>+AF65-(AF65*AD66)</f>
        <v>0.216</v>
      </c>
      <c r="AG66" s="259"/>
      <c r="AH66" s="259"/>
      <c r="AI66" s="257"/>
      <c r="AJ66" s="241"/>
      <c r="AK66" s="243"/>
      <c r="AL66" s="245"/>
      <c r="AM66" s="228"/>
      <c r="AN66" s="230"/>
      <c r="AO66" s="230"/>
      <c r="AP66" s="231"/>
      <c r="AQ66" s="230"/>
      <c r="AR66" s="230"/>
      <c r="AS66" s="230"/>
    </row>
    <row r="67" spans="1:45" ht="348.75" customHeight="1" thickTop="1" thickBot="1">
      <c r="A67" s="106" t="s">
        <v>4</v>
      </c>
      <c r="B67" s="107"/>
      <c r="C67" s="219" t="s">
        <v>126</v>
      </c>
      <c r="D67" s="108" t="s">
        <v>127</v>
      </c>
      <c r="E67" s="108" t="s">
        <v>337</v>
      </c>
      <c r="F67" s="109" t="s">
        <v>56</v>
      </c>
      <c r="G67" s="110" t="s">
        <v>338</v>
      </c>
      <c r="H67" s="109" t="s">
        <v>339</v>
      </c>
      <c r="I67" s="109" t="s">
        <v>340</v>
      </c>
      <c r="J67" s="109" t="s">
        <v>60</v>
      </c>
      <c r="K67" s="109" t="s">
        <v>341</v>
      </c>
      <c r="L67" s="109" t="s">
        <v>91</v>
      </c>
      <c r="M67" s="111">
        <f>VLOOKUP(L67,'[2]Datos Validacion'!$C$6:$D$10,2,0)</f>
        <v>0.6</v>
      </c>
      <c r="N67" s="112" t="s">
        <v>63</v>
      </c>
      <c r="O67" s="113">
        <f>VLOOKUP(N67,'[2]Datos Validacion'!$E$6:$F$15,2,0)</f>
        <v>0.8</v>
      </c>
      <c r="P67" s="114" t="s">
        <v>64</v>
      </c>
      <c r="Q67" s="115" t="s">
        <v>75</v>
      </c>
      <c r="R67" s="116" t="s">
        <v>342</v>
      </c>
      <c r="S67" s="117" t="s">
        <v>67</v>
      </c>
      <c r="T67" s="118" t="s">
        <v>343</v>
      </c>
      <c r="U67" s="117" t="s">
        <v>68</v>
      </c>
      <c r="V67" s="117" t="s">
        <v>69</v>
      </c>
      <c r="W67" s="111">
        <f>VLOOKUP(V67,'[2]Datos Validacion'!$K$6:$L$8,2,0)</f>
        <v>0.25</v>
      </c>
      <c r="X67" s="119" t="s">
        <v>70</v>
      </c>
      <c r="Y67" s="111">
        <f>VLOOKUP(X67,'[2]Datos Validacion'!$M$6:$N$7,2,0)</f>
        <v>0.15</v>
      </c>
      <c r="Z67" s="117" t="s">
        <v>71</v>
      </c>
      <c r="AA67" s="120" t="s">
        <v>344</v>
      </c>
      <c r="AB67" s="117" t="s">
        <v>73</v>
      </c>
      <c r="AC67" s="107" t="s">
        <v>345</v>
      </c>
      <c r="AD67" s="121">
        <f t="shared" si="12"/>
        <v>0.4</v>
      </c>
      <c r="AE67" s="122" t="str">
        <f t="shared" si="13"/>
        <v>BAJA</v>
      </c>
      <c r="AF67" s="122">
        <f t="shared" ref="AF67:AF68" si="20">IF(OR(V67="prevenir",V67="detectar"),(M67-(M67*AD67)), M67)</f>
        <v>0.36</v>
      </c>
      <c r="AG67" s="122" t="str">
        <f t="shared" ref="AG67:AG68" si="21">IF(AH67&lt;=20%,"LEVE",IF(AH67&lt;=40%,"MENOR",IF(AH67&lt;=60%,"MODERADO",IF(AH67&lt;=80%,"MAYOR","CATASTROFICO"))))</f>
        <v>MAYOR</v>
      </c>
      <c r="AH67" s="122">
        <f t="shared" ref="AH67:AH68" si="22">IF(V67="corregir",(O67-(O67*AD67)), O67)</f>
        <v>0.8</v>
      </c>
      <c r="AI67" s="115" t="s">
        <v>75</v>
      </c>
      <c r="AJ67" s="109" t="s">
        <v>76</v>
      </c>
      <c r="AK67" s="123" t="s">
        <v>346</v>
      </c>
      <c r="AL67" s="124"/>
      <c r="AM67" s="210">
        <v>44803</v>
      </c>
      <c r="AN67" s="212" t="s">
        <v>483</v>
      </c>
      <c r="AO67" s="212" t="s">
        <v>484</v>
      </c>
      <c r="AP67" s="213" t="s">
        <v>485</v>
      </c>
      <c r="AQ67" s="212"/>
      <c r="AR67" s="212" t="s">
        <v>4</v>
      </c>
      <c r="AS67" s="212" t="s">
        <v>482</v>
      </c>
    </row>
    <row r="68" spans="1:45" ht="159" customHeight="1" thickTop="1" thickBot="1">
      <c r="A68" s="278" t="s">
        <v>4</v>
      </c>
      <c r="B68" s="269"/>
      <c r="C68" s="281" t="s">
        <v>325</v>
      </c>
      <c r="D68" s="240" t="s">
        <v>347</v>
      </c>
      <c r="E68" s="240" t="s">
        <v>348</v>
      </c>
      <c r="F68" s="46" t="s">
        <v>56</v>
      </c>
      <c r="G68" s="126" t="s">
        <v>349</v>
      </c>
      <c r="H68" s="240" t="s">
        <v>350</v>
      </c>
      <c r="I68" s="240" t="s">
        <v>446</v>
      </c>
      <c r="J68" s="240" t="s">
        <v>60</v>
      </c>
      <c r="K68" s="246" t="s">
        <v>351</v>
      </c>
      <c r="L68" s="240" t="s">
        <v>62</v>
      </c>
      <c r="M68" s="248">
        <f>VLOOKUP(L68,'[2]Datos Validacion'!$C$6:$D$10,2,0)</f>
        <v>0.4</v>
      </c>
      <c r="N68" s="250" t="s">
        <v>110</v>
      </c>
      <c r="O68" s="252">
        <f>VLOOKUP(N68,'[2]Datos Validacion'!$E$6:$F$15,2,0)</f>
        <v>0.6</v>
      </c>
      <c r="P68" s="254" t="s">
        <v>111</v>
      </c>
      <c r="Q68" s="256" t="s">
        <v>352</v>
      </c>
      <c r="R68" s="267" t="s">
        <v>353</v>
      </c>
      <c r="S68" s="269" t="s">
        <v>67</v>
      </c>
      <c r="T68" s="246" t="s">
        <v>354</v>
      </c>
      <c r="U68" s="269" t="s">
        <v>68</v>
      </c>
      <c r="V68" s="269" t="s">
        <v>120</v>
      </c>
      <c r="W68" s="248">
        <f>VLOOKUP(V68,'[2]Datos Validacion'!$K$6:$L$8,2,0)</f>
        <v>0.15</v>
      </c>
      <c r="X68" s="246" t="s">
        <v>70</v>
      </c>
      <c r="Y68" s="248">
        <f>VLOOKUP(X68,'[2]Datos Validacion'!$M$6:$N$7,2,0)</f>
        <v>0.15</v>
      </c>
      <c r="Z68" s="269" t="s">
        <v>71</v>
      </c>
      <c r="AA68" s="272" t="s">
        <v>355</v>
      </c>
      <c r="AB68" s="269" t="s">
        <v>73</v>
      </c>
      <c r="AC68" s="246" t="s">
        <v>356</v>
      </c>
      <c r="AD68" s="275">
        <f t="shared" si="12"/>
        <v>0.3</v>
      </c>
      <c r="AE68" s="258" t="str">
        <f t="shared" si="13"/>
        <v>BAJA</v>
      </c>
      <c r="AF68" s="258">
        <f t="shared" si="20"/>
        <v>0.28000000000000003</v>
      </c>
      <c r="AG68" s="258" t="str">
        <f t="shared" si="21"/>
        <v>MODERADO</v>
      </c>
      <c r="AH68" s="258">
        <f t="shared" si="22"/>
        <v>0.6</v>
      </c>
      <c r="AI68" s="256" t="s">
        <v>116</v>
      </c>
      <c r="AJ68" s="240" t="s">
        <v>117</v>
      </c>
      <c r="AK68" s="242"/>
      <c r="AL68" s="244"/>
      <c r="AM68" s="220">
        <v>44804</v>
      </c>
      <c r="AN68" s="221" t="s">
        <v>531</v>
      </c>
      <c r="AO68" s="221" t="s">
        <v>532</v>
      </c>
      <c r="AP68" s="221" t="s">
        <v>533</v>
      </c>
      <c r="AQ68" s="222"/>
      <c r="AR68" s="222" t="s">
        <v>4</v>
      </c>
      <c r="AS68" s="222" t="s">
        <v>534</v>
      </c>
    </row>
    <row r="69" spans="1:45" ht="53.25" customHeight="1" thickTop="1" thickBot="1">
      <c r="A69" s="283"/>
      <c r="B69" s="270"/>
      <c r="C69" s="284"/>
      <c r="D69" s="277"/>
      <c r="E69" s="277"/>
      <c r="F69" s="56" t="s">
        <v>78</v>
      </c>
      <c r="G69" s="127" t="s">
        <v>357</v>
      </c>
      <c r="H69" s="277"/>
      <c r="I69" s="277"/>
      <c r="J69" s="277"/>
      <c r="K69" s="274"/>
      <c r="L69" s="277"/>
      <c r="M69" s="262"/>
      <c r="N69" s="263"/>
      <c r="O69" s="264"/>
      <c r="P69" s="265"/>
      <c r="Q69" s="266"/>
      <c r="R69" s="268"/>
      <c r="S69" s="270"/>
      <c r="T69" s="274"/>
      <c r="U69" s="270"/>
      <c r="V69" s="270"/>
      <c r="W69" s="262"/>
      <c r="X69" s="274"/>
      <c r="Y69" s="262"/>
      <c r="Z69" s="270"/>
      <c r="AA69" s="273"/>
      <c r="AB69" s="270"/>
      <c r="AC69" s="274"/>
      <c r="AD69" s="276"/>
      <c r="AE69" s="261"/>
      <c r="AF69" s="261"/>
      <c r="AG69" s="261"/>
      <c r="AH69" s="261"/>
      <c r="AI69" s="266"/>
      <c r="AJ69" s="277"/>
      <c r="AK69" s="271"/>
      <c r="AL69" s="260"/>
      <c r="AM69" s="223">
        <v>44804</v>
      </c>
      <c r="AN69" s="227" t="s">
        <v>535</v>
      </c>
      <c r="AO69" s="221" t="s">
        <v>548</v>
      </c>
      <c r="AP69" s="221" t="s">
        <v>549</v>
      </c>
      <c r="AQ69" s="221"/>
      <c r="AR69" s="221" t="s">
        <v>4</v>
      </c>
      <c r="AS69" s="221" t="s">
        <v>534</v>
      </c>
    </row>
    <row r="70" spans="1:45" ht="91.5" customHeight="1" thickTop="1" thickBot="1">
      <c r="A70" s="279"/>
      <c r="B70" s="280"/>
      <c r="C70" s="282"/>
      <c r="D70" s="241"/>
      <c r="E70" s="241"/>
      <c r="F70" s="58" t="s">
        <v>56</v>
      </c>
      <c r="G70" s="128" t="s">
        <v>358</v>
      </c>
      <c r="H70" s="241"/>
      <c r="I70" s="241"/>
      <c r="J70" s="241"/>
      <c r="K70" s="247"/>
      <c r="L70" s="241"/>
      <c r="M70" s="249"/>
      <c r="N70" s="251"/>
      <c r="O70" s="253"/>
      <c r="P70" s="255"/>
      <c r="Q70" s="257"/>
      <c r="R70" s="129" t="s">
        <v>359</v>
      </c>
      <c r="S70" s="73" t="s">
        <v>67</v>
      </c>
      <c r="T70" s="74" t="s">
        <v>360</v>
      </c>
      <c r="U70" s="73" t="s">
        <v>68</v>
      </c>
      <c r="V70" s="73" t="s">
        <v>69</v>
      </c>
      <c r="W70" s="75">
        <f>VLOOKUP(V70,'[2]Datos Validacion'!$K$6:$L$8,2,0)</f>
        <v>0.25</v>
      </c>
      <c r="X70" s="74" t="s">
        <v>70</v>
      </c>
      <c r="Y70" s="75">
        <f>VLOOKUP(X70,'[2]Datos Validacion'!$M$6:$N$7,2,0)</f>
        <v>0.15</v>
      </c>
      <c r="Z70" s="73" t="s">
        <v>71</v>
      </c>
      <c r="AA70" s="76" t="s">
        <v>361</v>
      </c>
      <c r="AB70" s="73" t="s">
        <v>73</v>
      </c>
      <c r="AC70" s="101" t="s">
        <v>362</v>
      </c>
      <c r="AD70" s="78">
        <f t="shared" si="12"/>
        <v>0.4</v>
      </c>
      <c r="AE70" s="79" t="str">
        <f t="shared" si="13"/>
        <v>MUY BAJA</v>
      </c>
      <c r="AF70" s="105">
        <f>+AF68-(AF68*AD70)</f>
        <v>0.16800000000000001</v>
      </c>
      <c r="AG70" s="259"/>
      <c r="AH70" s="259"/>
      <c r="AI70" s="257"/>
      <c r="AJ70" s="241"/>
      <c r="AK70" s="243"/>
      <c r="AL70" s="245"/>
      <c r="AM70" s="223">
        <v>44804</v>
      </c>
      <c r="AN70" s="221" t="s">
        <v>536</v>
      </c>
      <c r="AO70" s="224" t="s">
        <v>537</v>
      </c>
      <c r="AP70" s="225" t="s">
        <v>538</v>
      </c>
      <c r="AQ70" s="221"/>
      <c r="AR70" s="221" t="s">
        <v>539</v>
      </c>
      <c r="AS70" s="226" t="s">
        <v>540</v>
      </c>
    </row>
    <row r="71" spans="1:45" ht="81" customHeight="1" thickTop="1" thickBot="1">
      <c r="A71" s="278" t="s">
        <v>4</v>
      </c>
      <c r="B71" s="269"/>
      <c r="C71" s="281" t="s">
        <v>325</v>
      </c>
      <c r="D71" s="240" t="s">
        <v>347</v>
      </c>
      <c r="E71" s="240" t="s">
        <v>348</v>
      </c>
      <c r="F71" s="46" t="s">
        <v>56</v>
      </c>
      <c r="G71" s="126" t="s">
        <v>363</v>
      </c>
      <c r="H71" s="240" t="s">
        <v>364</v>
      </c>
      <c r="I71" s="240" t="s">
        <v>365</v>
      </c>
      <c r="J71" s="240" t="s">
        <v>107</v>
      </c>
      <c r="K71" s="246" t="s">
        <v>366</v>
      </c>
      <c r="L71" s="240" t="s">
        <v>62</v>
      </c>
      <c r="M71" s="248">
        <f>VLOOKUP(L71,'[2]Datos Validacion'!$C$6:$D$10,2,0)</f>
        <v>0.4</v>
      </c>
      <c r="N71" s="250" t="s">
        <v>110</v>
      </c>
      <c r="O71" s="252">
        <f>VLOOKUP(N71,'[2]Datos Validacion'!$E$6:$F$15,2,0)</f>
        <v>0.6</v>
      </c>
      <c r="P71" s="254" t="s">
        <v>111</v>
      </c>
      <c r="Q71" s="256" t="s">
        <v>116</v>
      </c>
      <c r="R71" s="130" t="s">
        <v>367</v>
      </c>
      <c r="S71" s="49" t="s">
        <v>67</v>
      </c>
      <c r="T71" s="52" t="s">
        <v>368</v>
      </c>
      <c r="U71" s="49" t="s">
        <v>68</v>
      </c>
      <c r="V71" s="49" t="s">
        <v>69</v>
      </c>
      <c r="W71" s="51">
        <f>VLOOKUP(V71,'[2]Datos Validacion'!$K$6:$L$8,2,0)</f>
        <v>0.25</v>
      </c>
      <c r="X71" s="52" t="s">
        <v>70</v>
      </c>
      <c r="Y71" s="51">
        <f>VLOOKUP(X71,'[2]Datos Validacion'!$M$6:$N$7,2,0)</f>
        <v>0.15</v>
      </c>
      <c r="Z71" s="49" t="s">
        <v>71</v>
      </c>
      <c r="AA71" s="82" t="s">
        <v>369</v>
      </c>
      <c r="AB71" s="49" t="s">
        <v>73</v>
      </c>
      <c r="AC71" s="52" t="s">
        <v>370</v>
      </c>
      <c r="AD71" s="54">
        <f t="shared" si="12"/>
        <v>0.4</v>
      </c>
      <c r="AE71" s="55" t="str">
        <f t="shared" si="13"/>
        <v>BAJA</v>
      </c>
      <c r="AF71" s="55">
        <f t="shared" si="17"/>
        <v>0.24</v>
      </c>
      <c r="AG71" s="258" t="str">
        <f t="shared" si="18"/>
        <v>MODERADO</v>
      </c>
      <c r="AH71" s="258">
        <f t="shared" si="19"/>
        <v>0.6</v>
      </c>
      <c r="AI71" s="256" t="s">
        <v>116</v>
      </c>
      <c r="AJ71" s="240" t="s">
        <v>117</v>
      </c>
      <c r="AK71" s="242"/>
      <c r="AL71" s="244"/>
      <c r="AM71" s="223">
        <v>44804</v>
      </c>
      <c r="AN71" s="221" t="s">
        <v>541</v>
      </c>
      <c r="AO71" s="221" t="s">
        <v>542</v>
      </c>
      <c r="AP71" s="221" t="s">
        <v>543</v>
      </c>
      <c r="AQ71" s="221"/>
      <c r="AR71" s="221" t="s">
        <v>4</v>
      </c>
      <c r="AS71" s="221" t="s">
        <v>544</v>
      </c>
    </row>
    <row r="72" spans="1:45" ht="83.25" customHeight="1" thickTop="1" thickBot="1">
      <c r="A72" s="279"/>
      <c r="B72" s="280"/>
      <c r="C72" s="282"/>
      <c r="D72" s="241"/>
      <c r="E72" s="241"/>
      <c r="F72" s="58" t="s">
        <v>78</v>
      </c>
      <c r="G72" s="128" t="s">
        <v>223</v>
      </c>
      <c r="H72" s="241"/>
      <c r="I72" s="241"/>
      <c r="J72" s="241"/>
      <c r="K72" s="247"/>
      <c r="L72" s="241"/>
      <c r="M72" s="249"/>
      <c r="N72" s="251"/>
      <c r="O72" s="253"/>
      <c r="P72" s="255"/>
      <c r="Q72" s="257"/>
      <c r="R72" s="129" t="s">
        <v>371</v>
      </c>
      <c r="S72" s="73" t="s">
        <v>67</v>
      </c>
      <c r="T72" s="74" t="s">
        <v>368</v>
      </c>
      <c r="U72" s="73" t="s">
        <v>68</v>
      </c>
      <c r="V72" s="73" t="s">
        <v>69</v>
      </c>
      <c r="W72" s="75">
        <f>VLOOKUP(V72,'[2]Datos Validacion'!$K$6:$L$8,2,0)</f>
        <v>0.25</v>
      </c>
      <c r="X72" s="74" t="s">
        <v>70</v>
      </c>
      <c r="Y72" s="75">
        <f>VLOOKUP(X72,'[2]Datos Validacion'!$M$6:$N$7,2,0)</f>
        <v>0.15</v>
      </c>
      <c r="Z72" s="73" t="s">
        <v>71</v>
      </c>
      <c r="AA72" s="131"/>
      <c r="AB72" s="73" t="s">
        <v>73</v>
      </c>
      <c r="AC72" s="101" t="s">
        <v>372</v>
      </c>
      <c r="AD72" s="78">
        <f t="shared" si="12"/>
        <v>0.4</v>
      </c>
      <c r="AE72" s="79" t="str">
        <f t="shared" si="13"/>
        <v>MUY BAJA</v>
      </c>
      <c r="AF72" s="105">
        <f>+AF70-(AF70*AD72)</f>
        <v>0.1008</v>
      </c>
      <c r="AG72" s="259"/>
      <c r="AH72" s="259"/>
      <c r="AI72" s="257"/>
      <c r="AJ72" s="241"/>
      <c r="AK72" s="243"/>
      <c r="AL72" s="245"/>
      <c r="AM72" s="223">
        <v>44804</v>
      </c>
      <c r="AN72" s="221" t="s">
        <v>545</v>
      </c>
      <c r="AO72" s="221" t="s">
        <v>542</v>
      </c>
      <c r="AP72" s="221" t="s">
        <v>546</v>
      </c>
      <c r="AQ72" s="221"/>
      <c r="AR72" s="221" t="s">
        <v>4</v>
      </c>
      <c r="AS72" s="221" t="s">
        <v>547</v>
      </c>
    </row>
    <row r="73" spans="1:45" ht="143.25" customHeight="1" thickTop="1" thickBot="1">
      <c r="A73" s="132"/>
      <c r="B73" s="133" t="s">
        <v>4</v>
      </c>
      <c r="C73" s="125" t="s">
        <v>373</v>
      </c>
      <c r="D73" s="125" t="s">
        <v>374</v>
      </c>
      <c r="E73" s="125" t="s">
        <v>375</v>
      </c>
      <c r="F73" s="109" t="s">
        <v>78</v>
      </c>
      <c r="G73" s="134" t="s">
        <v>376</v>
      </c>
      <c r="H73" s="109" t="s">
        <v>377</v>
      </c>
      <c r="I73" s="135" t="s">
        <v>378</v>
      </c>
      <c r="J73" s="109" t="s">
        <v>60</v>
      </c>
      <c r="K73" s="136" t="s">
        <v>379</v>
      </c>
      <c r="L73" s="109" t="s">
        <v>91</v>
      </c>
      <c r="M73" s="111">
        <f>VLOOKUP(L73,'[2]Datos Validacion'!$C$6:$D$10,2,0)</f>
        <v>0.6</v>
      </c>
      <c r="N73" s="112" t="s">
        <v>63</v>
      </c>
      <c r="O73" s="113">
        <f>VLOOKUP(N73,'[2]Datos Validacion'!$E$6:$F$15,2,0)</f>
        <v>0.8</v>
      </c>
      <c r="P73" s="114" t="s">
        <v>380</v>
      </c>
      <c r="Q73" s="115" t="s">
        <v>75</v>
      </c>
      <c r="R73" s="137" t="s">
        <v>381</v>
      </c>
      <c r="S73" s="117" t="s">
        <v>67</v>
      </c>
      <c r="T73" s="117" t="s">
        <v>382</v>
      </c>
      <c r="U73" s="117" t="s">
        <v>68</v>
      </c>
      <c r="V73" s="117" t="s">
        <v>69</v>
      </c>
      <c r="W73" s="111">
        <f>VLOOKUP(V73,'[2]Datos Validacion'!$K$6:$L$8,2,0)</f>
        <v>0.25</v>
      </c>
      <c r="X73" s="119" t="s">
        <v>70</v>
      </c>
      <c r="Y73" s="111">
        <f>VLOOKUP(X73,'[2]Datos Validacion'!$M$6:$N$7,2,0)</f>
        <v>0.15</v>
      </c>
      <c r="Z73" s="117" t="s">
        <v>71</v>
      </c>
      <c r="AA73" s="120"/>
      <c r="AB73" s="117" t="s">
        <v>73</v>
      </c>
      <c r="AC73" s="107" t="s">
        <v>383</v>
      </c>
      <c r="AD73" s="121">
        <f t="shared" si="12"/>
        <v>0.4</v>
      </c>
      <c r="AE73" s="122" t="str">
        <f t="shared" si="13"/>
        <v>BAJA</v>
      </c>
      <c r="AF73" s="122">
        <f t="shared" si="17"/>
        <v>0.36</v>
      </c>
      <c r="AG73" s="122" t="str">
        <f t="shared" si="18"/>
        <v>MAYOR</v>
      </c>
      <c r="AH73" s="122">
        <f t="shared" si="19"/>
        <v>0.8</v>
      </c>
      <c r="AI73" s="115" t="s">
        <v>75</v>
      </c>
      <c r="AJ73" s="109" t="s">
        <v>76</v>
      </c>
      <c r="AK73" s="109" t="s">
        <v>384</v>
      </c>
      <c r="AL73" s="124"/>
      <c r="AM73" s="210">
        <v>44804</v>
      </c>
      <c r="AN73" s="210" t="s">
        <v>489</v>
      </c>
      <c r="AO73" s="210" t="s">
        <v>375</v>
      </c>
      <c r="AP73" s="210" t="s">
        <v>487</v>
      </c>
      <c r="AQ73" s="215"/>
      <c r="AR73" s="215" t="s">
        <v>4</v>
      </c>
      <c r="AS73" s="210" t="s">
        <v>488</v>
      </c>
    </row>
    <row r="74" spans="1:45" ht="16.5" thickTop="1">
      <c r="A74" s="138"/>
      <c r="B74" s="138"/>
      <c r="C74" s="138"/>
      <c r="D74" s="15"/>
      <c r="E74" s="15"/>
      <c r="F74" s="12"/>
      <c r="G74" s="15"/>
      <c r="H74" s="15"/>
      <c r="I74" s="139"/>
      <c r="J74" s="12"/>
      <c r="K74" s="15"/>
      <c r="L74" s="12"/>
      <c r="M74" s="13"/>
      <c r="N74" s="140"/>
      <c r="O74" s="141"/>
      <c r="P74" s="142"/>
      <c r="Q74" s="143"/>
      <c r="R74" s="144"/>
      <c r="S74" s="21"/>
      <c r="T74" s="21"/>
      <c r="U74" s="21"/>
      <c r="V74" s="21"/>
      <c r="W74" s="14"/>
      <c r="X74" s="145"/>
      <c r="Y74" s="14"/>
      <c r="Z74" s="21"/>
      <c r="AA74" s="138"/>
      <c r="AB74" s="21"/>
      <c r="AC74" s="138"/>
      <c r="AD74" s="146"/>
      <c r="AE74" s="12"/>
      <c r="AF74" s="15"/>
      <c r="AG74" s="147"/>
      <c r="AH74" s="142"/>
      <c r="AI74" s="148"/>
      <c r="AJ74" s="15"/>
      <c r="AK74" s="149"/>
      <c r="AL74" s="150"/>
    </row>
    <row r="77" spans="1:45">
      <c r="B77" s="237" t="s">
        <v>385</v>
      </c>
      <c r="C77" s="238"/>
      <c r="D77" s="238"/>
      <c r="E77" s="238"/>
      <c r="F77" s="238"/>
      <c r="G77" s="238"/>
      <c r="H77" s="238"/>
      <c r="I77" s="238"/>
      <c r="J77" s="238"/>
      <c r="K77" s="238"/>
      <c r="L77" s="239"/>
    </row>
    <row r="78" spans="1:45" s="5" customFormat="1" ht="25.5">
      <c r="B78" s="152" t="s">
        <v>386</v>
      </c>
      <c r="C78" s="152" t="s">
        <v>387</v>
      </c>
      <c r="D78" s="237" t="s">
        <v>388</v>
      </c>
      <c r="E78" s="238"/>
      <c r="F78" s="238"/>
      <c r="G78" s="238"/>
      <c r="H78" s="238"/>
      <c r="I78" s="238"/>
      <c r="J78" s="153" t="s">
        <v>389</v>
      </c>
      <c r="K78" s="153" t="s">
        <v>390</v>
      </c>
      <c r="L78" s="153" t="s">
        <v>391</v>
      </c>
      <c r="M78" s="9"/>
      <c r="N78" s="8"/>
      <c r="O78" s="10"/>
      <c r="Q78" s="8"/>
      <c r="W78" s="9"/>
      <c r="Y78" s="9"/>
      <c r="AB78" s="8"/>
      <c r="AE78" s="8"/>
      <c r="AK78" s="8"/>
      <c r="AM78" s="2"/>
      <c r="AN78" s="2"/>
      <c r="AO78" s="1"/>
      <c r="AP78" s="2"/>
      <c r="AQ78" s="4"/>
      <c r="AR78" s="4"/>
      <c r="AS78" s="2"/>
    </row>
    <row r="79" spans="1:45" ht="24">
      <c r="A79" s="4"/>
      <c r="B79" s="154">
        <v>0</v>
      </c>
      <c r="C79" s="155">
        <v>43861</v>
      </c>
      <c r="D79" s="234" t="s">
        <v>392</v>
      </c>
      <c r="E79" s="235"/>
      <c r="F79" s="235"/>
      <c r="G79" s="235"/>
      <c r="H79" s="235"/>
      <c r="I79" s="236"/>
      <c r="J79" s="156" t="s">
        <v>393</v>
      </c>
      <c r="K79" s="156" t="s">
        <v>394</v>
      </c>
      <c r="L79" s="156" t="s">
        <v>394</v>
      </c>
    </row>
    <row r="80" spans="1:45" ht="30" customHeight="1">
      <c r="B80" s="154">
        <v>1</v>
      </c>
      <c r="C80" s="155">
        <v>43916</v>
      </c>
      <c r="D80" s="234" t="s">
        <v>395</v>
      </c>
      <c r="E80" s="235"/>
      <c r="F80" s="235"/>
      <c r="G80" s="235"/>
      <c r="H80" s="235"/>
      <c r="I80" s="236"/>
      <c r="J80" s="156" t="s">
        <v>393</v>
      </c>
      <c r="K80" s="156" t="s">
        <v>394</v>
      </c>
      <c r="L80" s="156" t="s">
        <v>394</v>
      </c>
    </row>
    <row r="81" spans="2:29" ht="29.25" customHeight="1">
      <c r="B81" s="154">
        <v>1</v>
      </c>
      <c r="C81" s="155">
        <v>43951</v>
      </c>
      <c r="D81" s="234" t="s">
        <v>396</v>
      </c>
      <c r="E81" s="235"/>
      <c r="F81" s="235"/>
      <c r="G81" s="235"/>
      <c r="H81" s="235"/>
      <c r="I81" s="236"/>
      <c r="J81" s="156" t="s">
        <v>393</v>
      </c>
      <c r="K81" s="156" t="s">
        <v>394</v>
      </c>
      <c r="L81" s="156" t="s">
        <v>394</v>
      </c>
    </row>
    <row r="82" spans="2:29" ht="24">
      <c r="B82" s="154">
        <v>2</v>
      </c>
      <c r="C82" s="155">
        <v>43951</v>
      </c>
      <c r="D82" s="233" t="s">
        <v>397</v>
      </c>
      <c r="E82" s="233"/>
      <c r="F82" s="233"/>
      <c r="G82" s="233"/>
      <c r="H82" s="233"/>
      <c r="I82" s="233"/>
      <c r="J82" s="156" t="s">
        <v>393</v>
      </c>
      <c r="K82" s="156" t="s">
        <v>394</v>
      </c>
      <c r="L82" s="156" t="s">
        <v>394</v>
      </c>
    </row>
    <row r="83" spans="2:29" ht="24">
      <c r="B83" s="154">
        <v>3</v>
      </c>
      <c r="C83" s="155">
        <v>44073</v>
      </c>
      <c r="D83" s="233" t="s">
        <v>398</v>
      </c>
      <c r="E83" s="233"/>
      <c r="F83" s="233"/>
      <c r="G83" s="233"/>
      <c r="H83" s="233"/>
      <c r="I83" s="233"/>
      <c r="J83" s="156" t="s">
        <v>393</v>
      </c>
      <c r="K83" s="156" t="s">
        <v>394</v>
      </c>
      <c r="L83" s="156" t="s">
        <v>394</v>
      </c>
    </row>
    <row r="84" spans="2:29" ht="24">
      <c r="B84" s="154">
        <v>4</v>
      </c>
      <c r="C84" s="155">
        <v>44196</v>
      </c>
      <c r="D84" s="233" t="s">
        <v>399</v>
      </c>
      <c r="E84" s="233"/>
      <c r="F84" s="233"/>
      <c r="G84" s="233"/>
      <c r="H84" s="233"/>
      <c r="I84" s="233"/>
      <c r="J84" s="156" t="s">
        <v>393</v>
      </c>
      <c r="K84" s="156" t="s">
        <v>394</v>
      </c>
      <c r="L84" s="156" t="s">
        <v>394</v>
      </c>
    </row>
    <row r="85" spans="2:29" ht="24">
      <c r="B85" s="154">
        <v>5</v>
      </c>
      <c r="C85" s="155">
        <v>44316</v>
      </c>
      <c r="D85" s="234" t="s">
        <v>400</v>
      </c>
      <c r="E85" s="235"/>
      <c r="F85" s="235"/>
      <c r="G85" s="235"/>
      <c r="H85" s="235"/>
      <c r="I85" s="236"/>
      <c r="J85" s="156" t="s">
        <v>393</v>
      </c>
      <c r="K85" s="156" t="s">
        <v>394</v>
      </c>
      <c r="L85" s="156" t="s">
        <v>394</v>
      </c>
    </row>
    <row r="86" spans="2:29" ht="24">
      <c r="B86" s="154">
        <v>6</v>
      </c>
      <c r="C86" s="155">
        <v>44439</v>
      </c>
      <c r="D86" s="234" t="s">
        <v>401</v>
      </c>
      <c r="E86" s="235"/>
      <c r="F86" s="235"/>
      <c r="G86" s="235"/>
      <c r="H86" s="235"/>
      <c r="I86" s="236"/>
      <c r="J86" s="156" t="s">
        <v>393</v>
      </c>
      <c r="K86" s="156" t="s">
        <v>394</v>
      </c>
      <c r="L86" s="156" t="s">
        <v>394</v>
      </c>
    </row>
    <row r="87" spans="2:29" ht="163.5" customHeight="1">
      <c r="B87" s="157">
        <v>7</v>
      </c>
      <c r="C87" s="158">
        <v>44524</v>
      </c>
      <c r="D87" s="232" t="s">
        <v>402</v>
      </c>
      <c r="E87" s="232"/>
      <c r="F87" s="232"/>
      <c r="G87" s="232"/>
      <c r="H87" s="232"/>
      <c r="I87" s="232"/>
      <c r="J87" s="156" t="s">
        <v>393</v>
      </c>
      <c r="K87" s="156" t="s">
        <v>394</v>
      </c>
      <c r="L87" s="156" t="s">
        <v>394</v>
      </c>
      <c r="AC87" s="1"/>
    </row>
    <row r="88" spans="2:29" ht="24">
      <c r="B88" s="157">
        <v>8</v>
      </c>
      <c r="C88" s="158">
        <v>44554</v>
      </c>
      <c r="D88" s="232" t="s">
        <v>403</v>
      </c>
      <c r="E88" s="232"/>
      <c r="F88" s="232"/>
      <c r="G88" s="232"/>
      <c r="H88" s="232"/>
      <c r="I88" s="232"/>
      <c r="J88" s="156" t="s">
        <v>393</v>
      </c>
      <c r="K88" s="156" t="s">
        <v>394</v>
      </c>
      <c r="L88" s="156" t="s">
        <v>394</v>
      </c>
      <c r="AC88" s="1"/>
    </row>
    <row r="89" spans="2:29" ht="50.25" customHeight="1">
      <c r="B89" s="157">
        <v>9</v>
      </c>
      <c r="C89" s="158">
        <v>44561</v>
      </c>
      <c r="D89" s="232" t="s">
        <v>429</v>
      </c>
      <c r="E89" s="232"/>
      <c r="F89" s="232"/>
      <c r="G89" s="232"/>
      <c r="H89" s="232"/>
      <c r="I89" s="232"/>
      <c r="J89" s="156" t="s">
        <v>393</v>
      </c>
      <c r="K89" s="156" t="s">
        <v>394</v>
      </c>
      <c r="L89" s="156" t="s">
        <v>394</v>
      </c>
    </row>
    <row r="90" spans="2:29" ht="47.25" customHeight="1">
      <c r="B90" s="157">
        <v>10</v>
      </c>
      <c r="C90" s="158">
        <v>44681</v>
      </c>
      <c r="D90" s="232" t="s">
        <v>428</v>
      </c>
      <c r="E90" s="232"/>
      <c r="F90" s="232"/>
      <c r="G90" s="232"/>
      <c r="H90" s="232"/>
      <c r="I90" s="232"/>
      <c r="J90" s="156" t="s">
        <v>393</v>
      </c>
      <c r="K90" s="156" t="s">
        <v>394</v>
      </c>
      <c r="L90" s="156" t="s">
        <v>394</v>
      </c>
    </row>
    <row r="91" spans="2:29" ht="105" customHeight="1">
      <c r="B91" s="157">
        <v>11</v>
      </c>
      <c r="C91" s="158">
        <v>44804</v>
      </c>
      <c r="D91" s="232" t="s">
        <v>447</v>
      </c>
      <c r="E91" s="232"/>
      <c r="F91" s="232"/>
      <c r="G91" s="232"/>
      <c r="H91" s="232"/>
      <c r="I91" s="232"/>
      <c r="J91" s="156" t="s">
        <v>393</v>
      </c>
      <c r="K91" s="156" t="s">
        <v>394</v>
      </c>
      <c r="L91" s="156" t="s">
        <v>394</v>
      </c>
    </row>
  </sheetData>
  <sheetProtection formatCells="0" insertRows="0" deleteRows="0"/>
  <mergeCells count="701">
    <mergeCell ref="AM60:AM61"/>
    <mergeCell ref="AN60:AN61"/>
    <mergeCell ref="AO60:AO61"/>
    <mergeCell ref="AP60:AP61"/>
    <mergeCell ref="AQ60:AQ61"/>
    <mergeCell ref="AR60:AR61"/>
    <mergeCell ref="AS60:AS61"/>
    <mergeCell ref="AN50:AN53"/>
    <mergeCell ref="AQ50:AQ53"/>
    <mergeCell ref="AR50:AR53"/>
    <mergeCell ref="AS50:AS53"/>
    <mergeCell ref="AO50:AO55"/>
    <mergeCell ref="AM62:AM64"/>
    <mergeCell ref="AN62:AN64"/>
    <mergeCell ref="AO62:AO64"/>
    <mergeCell ref="AP62:AP64"/>
    <mergeCell ref="AQ62:AQ64"/>
    <mergeCell ref="AR62:AR64"/>
    <mergeCell ref="AS62:AS64"/>
    <mergeCell ref="AM65:AM66"/>
    <mergeCell ref="AN65:AN66"/>
    <mergeCell ref="AO65:AO66"/>
    <mergeCell ref="AP65:AP66"/>
    <mergeCell ref="AQ65:AQ66"/>
    <mergeCell ref="AR65:AR66"/>
    <mergeCell ref="AS65:AS66"/>
    <mergeCell ref="AM34:AM38"/>
    <mergeCell ref="AN34:AN38"/>
    <mergeCell ref="AO34:AO38"/>
    <mergeCell ref="AP34:AP38"/>
    <mergeCell ref="AR34:AR38"/>
    <mergeCell ref="AS34:AS38"/>
    <mergeCell ref="AM39:AM41"/>
    <mergeCell ref="AN39:AN41"/>
    <mergeCell ref="AO39:AO41"/>
    <mergeCell ref="AP39:AP41"/>
    <mergeCell ref="AQ39:AQ41"/>
    <mergeCell ref="AR39:AR41"/>
    <mergeCell ref="AS39:AS41"/>
    <mergeCell ref="AQ34:AQ38"/>
    <mergeCell ref="AM25:AM30"/>
    <mergeCell ref="AN25:AN30"/>
    <mergeCell ref="AO25:AO30"/>
    <mergeCell ref="AP25:AP30"/>
    <mergeCell ref="AQ25:AQ30"/>
    <mergeCell ref="AR25:AR30"/>
    <mergeCell ref="AS25:AS30"/>
    <mergeCell ref="AM31:AM33"/>
    <mergeCell ref="AN31:AN33"/>
    <mergeCell ref="AO31:AO33"/>
    <mergeCell ref="AP31:AP33"/>
    <mergeCell ref="AQ31:AQ33"/>
    <mergeCell ref="AR31:AR33"/>
    <mergeCell ref="AS31:AS33"/>
    <mergeCell ref="AM19:AM21"/>
    <mergeCell ref="AQ19:AQ21"/>
    <mergeCell ref="AR19:AR21"/>
    <mergeCell ref="AS19:AS21"/>
    <mergeCell ref="AM22:AM24"/>
    <mergeCell ref="AN22:AN24"/>
    <mergeCell ref="AO22:AO24"/>
    <mergeCell ref="AP22:AP24"/>
    <mergeCell ref="AQ22:AQ24"/>
    <mergeCell ref="AR22:AR24"/>
    <mergeCell ref="AS22:AS24"/>
    <mergeCell ref="AM13:AS13"/>
    <mergeCell ref="AM14:AM15"/>
    <mergeCell ref="AN14:AN15"/>
    <mergeCell ref="AO14:AO15"/>
    <mergeCell ref="AP14:AP15"/>
    <mergeCell ref="AQ14:AS14"/>
    <mergeCell ref="AM16:AM18"/>
    <mergeCell ref="AN16:AN18"/>
    <mergeCell ref="AO16:AO18"/>
    <mergeCell ref="AP16:AP18"/>
    <mergeCell ref="AQ16:AQ18"/>
    <mergeCell ref="AR16:AR18"/>
    <mergeCell ref="AS16:AS18"/>
    <mergeCell ref="AK13:AK15"/>
    <mergeCell ref="AL13:AL15"/>
    <mergeCell ref="S14:T14"/>
    <mergeCell ref="AF1:AG1"/>
    <mergeCell ref="D3:H3"/>
    <mergeCell ref="X3:AJ3"/>
    <mergeCell ref="C4:C7"/>
    <mergeCell ref="D4:E4"/>
    <mergeCell ref="G4:H4"/>
    <mergeCell ref="I4:K4"/>
    <mergeCell ref="G5:H5"/>
    <mergeCell ref="I5:P5"/>
    <mergeCell ref="D7:E7"/>
    <mergeCell ref="A1:D1"/>
    <mergeCell ref="E1:L1"/>
    <mergeCell ref="M1:P1"/>
    <mergeCell ref="A14:B14"/>
    <mergeCell ref="C14:C15"/>
    <mergeCell ref="D14:D15"/>
    <mergeCell ref="E14:E15"/>
    <mergeCell ref="F14:F15"/>
    <mergeCell ref="D9:E9"/>
    <mergeCell ref="G11:H11"/>
    <mergeCell ref="V11:AI11"/>
    <mergeCell ref="A13:K13"/>
    <mergeCell ref="L13:Q13"/>
    <mergeCell ref="R13:AD13"/>
    <mergeCell ref="AE13:AJ13"/>
    <mergeCell ref="G14:G15"/>
    <mergeCell ref="H14:H15"/>
    <mergeCell ref="I14:I15"/>
    <mergeCell ref="J14:J15"/>
    <mergeCell ref="K14:K15"/>
    <mergeCell ref="L14:L15"/>
    <mergeCell ref="U14:U15"/>
    <mergeCell ref="V14:W14"/>
    <mergeCell ref="X14:Y14"/>
    <mergeCell ref="Z14:AA14"/>
    <mergeCell ref="AB14:AC14"/>
    <mergeCell ref="M14:M15"/>
    <mergeCell ref="N14:N15"/>
    <mergeCell ref="O14:O15"/>
    <mergeCell ref="P14:P15"/>
    <mergeCell ref="Q14:Q15"/>
    <mergeCell ref="R14:R15"/>
    <mergeCell ref="V15:W15"/>
    <mergeCell ref="X15:Y15"/>
    <mergeCell ref="AJ14:AJ15"/>
    <mergeCell ref="AD14:AD15"/>
    <mergeCell ref="AE14:AE15"/>
    <mergeCell ref="AF14:AF15"/>
    <mergeCell ref="AG14:AG15"/>
    <mergeCell ref="AH14:AH15"/>
    <mergeCell ref="AI14:AI15"/>
    <mergeCell ref="I16:I18"/>
    <mergeCell ref="J16:J18"/>
    <mergeCell ref="K16:K18"/>
    <mergeCell ref="L16:L18"/>
    <mergeCell ref="M16:M18"/>
    <mergeCell ref="N16:N18"/>
    <mergeCell ref="AE17:AE18"/>
    <mergeCell ref="AF17:AF18"/>
    <mergeCell ref="Z17:Z18"/>
    <mergeCell ref="AA17:AA18"/>
    <mergeCell ref="AB17:AB18"/>
    <mergeCell ref="AC17:AC18"/>
    <mergeCell ref="AD17:AD18"/>
    <mergeCell ref="AJ16:AJ18"/>
    <mergeCell ref="AK16:AK18"/>
    <mergeCell ref="AL16:AL18"/>
    <mergeCell ref="AG16:AG18"/>
    <mergeCell ref="AH16:AH18"/>
    <mergeCell ref="AI16:AI18"/>
    <mergeCell ref="R17:R18"/>
    <mergeCell ref="S17:S18"/>
    <mergeCell ref="T17:T18"/>
    <mergeCell ref="U17:U18"/>
    <mergeCell ref="A19:A21"/>
    <mergeCell ref="B19:B21"/>
    <mergeCell ref="C19:C21"/>
    <mergeCell ref="D19:D21"/>
    <mergeCell ref="E19:E21"/>
    <mergeCell ref="V17:V18"/>
    <mergeCell ref="W17:W18"/>
    <mergeCell ref="X17:X18"/>
    <mergeCell ref="Y17:Y18"/>
    <mergeCell ref="O16:O18"/>
    <mergeCell ref="P16:P18"/>
    <mergeCell ref="Q16:Q18"/>
    <mergeCell ref="A16:A18"/>
    <mergeCell ref="B16:B18"/>
    <mergeCell ref="C16:C18"/>
    <mergeCell ref="D16:D18"/>
    <mergeCell ref="E16:E18"/>
    <mergeCell ref="H16:H18"/>
    <mergeCell ref="H19:H21"/>
    <mergeCell ref="I19:I21"/>
    <mergeCell ref="J19:J21"/>
    <mergeCell ref="K19:K21"/>
    <mergeCell ref="L19:L21"/>
    <mergeCell ref="M19:M21"/>
    <mergeCell ref="AH19:AH21"/>
    <mergeCell ref="AI19:AI21"/>
    <mergeCell ref="AJ19:AJ21"/>
    <mergeCell ref="AK19:AK21"/>
    <mergeCell ref="AL19:AL21"/>
    <mergeCell ref="N19:N21"/>
    <mergeCell ref="O19:O21"/>
    <mergeCell ref="P19:P21"/>
    <mergeCell ref="Q19:Q21"/>
    <mergeCell ref="AA19:AA20"/>
    <mergeCell ref="AG19:AG21"/>
    <mergeCell ref="AL22:AL24"/>
    <mergeCell ref="A22:A24"/>
    <mergeCell ref="B22:B24"/>
    <mergeCell ref="C22:C24"/>
    <mergeCell ref="D22:D24"/>
    <mergeCell ref="E22:E24"/>
    <mergeCell ref="H22:H24"/>
    <mergeCell ref="I22:I24"/>
    <mergeCell ref="J22:J24"/>
    <mergeCell ref="AJ22:AJ24"/>
    <mergeCell ref="AK22:AK24"/>
    <mergeCell ref="K22:K24"/>
    <mergeCell ref="L22:L24"/>
    <mergeCell ref="M22:M24"/>
    <mergeCell ref="N22:N24"/>
    <mergeCell ref="O22:O24"/>
    <mergeCell ref="P22:P24"/>
    <mergeCell ref="A25:A30"/>
    <mergeCell ref="B25:B30"/>
    <mergeCell ref="C25:C30"/>
    <mergeCell ref="D25:D30"/>
    <mergeCell ref="E25:E30"/>
    <mergeCell ref="F25:F27"/>
    <mergeCell ref="H25:H30"/>
    <mergeCell ref="I25:I30"/>
    <mergeCell ref="J25:J30"/>
    <mergeCell ref="K25:K30"/>
    <mergeCell ref="L25:L30"/>
    <mergeCell ref="Q22:Q24"/>
    <mergeCell ref="AG22:AG24"/>
    <mergeCell ref="AH22:AH24"/>
    <mergeCell ref="AI22:AI24"/>
    <mergeCell ref="AH31:AH33"/>
    <mergeCell ref="AI31:AI33"/>
    <mergeCell ref="AJ31:AJ33"/>
    <mergeCell ref="U32:U33"/>
    <mergeCell ref="V32:V33"/>
    <mergeCell ref="W32:W33"/>
    <mergeCell ref="X32:X33"/>
    <mergeCell ref="Y32:Y33"/>
    <mergeCell ref="AG31:AG33"/>
    <mergeCell ref="Z32:Z33"/>
    <mergeCell ref="AA32:AA33"/>
    <mergeCell ref="AB32:AB33"/>
    <mergeCell ref="AC32:AC33"/>
    <mergeCell ref="AF32:AF33"/>
    <mergeCell ref="P31:P33"/>
    <mergeCell ref="Q31:Q33"/>
    <mergeCell ref="L31:L33"/>
    <mergeCell ref="M31:M33"/>
    <mergeCell ref="AK31:AK33"/>
    <mergeCell ref="AL31:AL33"/>
    <mergeCell ref="F28:F30"/>
    <mergeCell ref="G28:G30"/>
    <mergeCell ref="A31:A33"/>
    <mergeCell ref="B31:B33"/>
    <mergeCell ref="C31:C33"/>
    <mergeCell ref="D31:D33"/>
    <mergeCell ref="E31:E33"/>
    <mergeCell ref="AH25:AH30"/>
    <mergeCell ref="AI25:AI30"/>
    <mergeCell ref="AJ25:AJ30"/>
    <mergeCell ref="AK25:AK30"/>
    <mergeCell ref="AL25:AL30"/>
    <mergeCell ref="M25:M30"/>
    <mergeCell ref="N25:N30"/>
    <mergeCell ref="O25:O30"/>
    <mergeCell ref="P25:P30"/>
    <mergeCell ref="Q25:Q30"/>
    <mergeCell ref="AG25:AG30"/>
    <mergeCell ref="G25:G27"/>
    <mergeCell ref="R32:R33"/>
    <mergeCell ref="S32:S33"/>
    <mergeCell ref="T32:T33"/>
    <mergeCell ref="N31:N33"/>
    <mergeCell ref="O31:O33"/>
    <mergeCell ref="F31:F33"/>
    <mergeCell ref="G31:G33"/>
    <mergeCell ref="H31:H33"/>
    <mergeCell ref="I31:I33"/>
    <mergeCell ref="J31:J33"/>
    <mergeCell ref="K31:K33"/>
    <mergeCell ref="AI34:AI38"/>
    <mergeCell ref="AJ34:AJ38"/>
    <mergeCell ref="AK34:AK38"/>
    <mergeCell ref="AL34:AL38"/>
    <mergeCell ref="P34:P38"/>
    <mergeCell ref="Q34:Q38"/>
    <mergeCell ref="AG34:AG38"/>
    <mergeCell ref="AH34:AH38"/>
    <mergeCell ref="H34:H38"/>
    <mergeCell ref="I34:I38"/>
    <mergeCell ref="J34:J38"/>
    <mergeCell ref="K34:K38"/>
    <mergeCell ref="L34:L38"/>
    <mergeCell ref="M34:M38"/>
    <mergeCell ref="N34:N38"/>
    <mergeCell ref="O34:O38"/>
    <mergeCell ref="J39:J41"/>
    <mergeCell ref="K39:K41"/>
    <mergeCell ref="L39:L41"/>
    <mergeCell ref="M39:M41"/>
    <mergeCell ref="N39:N41"/>
    <mergeCell ref="O39:O41"/>
    <mergeCell ref="F36:F38"/>
    <mergeCell ref="G36:G38"/>
    <mergeCell ref="A39:A41"/>
    <mergeCell ref="B39:B41"/>
    <mergeCell ref="C39:C41"/>
    <mergeCell ref="D39:D41"/>
    <mergeCell ref="E39:E41"/>
    <mergeCell ref="H39:H41"/>
    <mergeCell ref="I39:I41"/>
    <mergeCell ref="A34:A38"/>
    <mergeCell ref="B34:B38"/>
    <mergeCell ref="C34:C38"/>
    <mergeCell ref="D34:D38"/>
    <mergeCell ref="E34:E38"/>
    <mergeCell ref="V39:V40"/>
    <mergeCell ref="W39:W40"/>
    <mergeCell ref="X39:X40"/>
    <mergeCell ref="Y39:Y40"/>
    <mergeCell ref="Z39:Z40"/>
    <mergeCell ref="AA39:AA40"/>
    <mergeCell ref="P39:P41"/>
    <mergeCell ref="Q39:Q41"/>
    <mergeCell ref="R39:R40"/>
    <mergeCell ref="S39:S40"/>
    <mergeCell ref="T39:T40"/>
    <mergeCell ref="U39:U40"/>
    <mergeCell ref="AH39:AH41"/>
    <mergeCell ref="AI39:AI41"/>
    <mergeCell ref="AJ39:AJ41"/>
    <mergeCell ref="AK39:AK41"/>
    <mergeCell ref="AL39:AL41"/>
    <mergeCell ref="AB39:AB40"/>
    <mergeCell ref="AC39:AC40"/>
    <mergeCell ref="AD39:AD40"/>
    <mergeCell ref="AE39:AE40"/>
    <mergeCell ref="AF39:AF40"/>
    <mergeCell ref="AG39:AG41"/>
    <mergeCell ref="N42:N45"/>
    <mergeCell ref="A42:A45"/>
    <mergeCell ref="B42:B45"/>
    <mergeCell ref="C42:C45"/>
    <mergeCell ref="D42:D45"/>
    <mergeCell ref="E42:E45"/>
    <mergeCell ref="F42:F43"/>
    <mergeCell ref="G42:G43"/>
    <mergeCell ref="H42:H45"/>
    <mergeCell ref="AJ42:AJ45"/>
    <mergeCell ref="AK42:AK45"/>
    <mergeCell ref="AL42:AL45"/>
    <mergeCell ref="O42:O45"/>
    <mergeCell ref="P42:P45"/>
    <mergeCell ref="Q42:Q45"/>
    <mergeCell ref="AG42:AG45"/>
    <mergeCell ref="AH42:AH45"/>
    <mergeCell ref="AI42:AI45"/>
    <mergeCell ref="H46:H47"/>
    <mergeCell ref="I46:I47"/>
    <mergeCell ref="J46:J47"/>
    <mergeCell ref="K46:K47"/>
    <mergeCell ref="L46:L47"/>
    <mergeCell ref="M46:M47"/>
    <mergeCell ref="F44:F45"/>
    <mergeCell ref="G44:G45"/>
    <mergeCell ref="A46:A47"/>
    <mergeCell ref="B46:B47"/>
    <mergeCell ref="C46:C47"/>
    <mergeCell ref="D46:D47"/>
    <mergeCell ref="E46:E47"/>
    <mergeCell ref="F46:F47"/>
    <mergeCell ref="G46:G47"/>
    <mergeCell ref="I42:I45"/>
    <mergeCell ref="J42:J45"/>
    <mergeCell ref="K42:K45"/>
    <mergeCell ref="L42:L45"/>
    <mergeCell ref="M42:M45"/>
    <mergeCell ref="Y52:Y54"/>
    <mergeCell ref="AI46:AI47"/>
    <mergeCell ref="AJ46:AJ47"/>
    <mergeCell ref="AK46:AK47"/>
    <mergeCell ref="AL46:AL47"/>
    <mergeCell ref="N46:N47"/>
    <mergeCell ref="O46:O47"/>
    <mergeCell ref="P46:P47"/>
    <mergeCell ref="Q46:Q47"/>
    <mergeCell ref="AG46:AG47"/>
    <mergeCell ref="AH46:AH47"/>
    <mergeCell ref="AJ48:AJ49"/>
    <mergeCell ref="AK48:AK49"/>
    <mergeCell ref="AL48:AL49"/>
    <mergeCell ref="AL50:AL55"/>
    <mergeCell ref="AG50:AG55"/>
    <mergeCell ref="AF52:AF54"/>
    <mergeCell ref="AB52:AB54"/>
    <mergeCell ref="AC52:AC54"/>
    <mergeCell ref="AD52:AD54"/>
    <mergeCell ref="AE52:AE54"/>
    <mergeCell ref="AH50:AH55"/>
    <mergeCell ref="AI50:AI55"/>
    <mergeCell ref="AJ50:AJ55"/>
    <mergeCell ref="A48:A49"/>
    <mergeCell ref="B48:B49"/>
    <mergeCell ref="C48:C49"/>
    <mergeCell ref="D48:D49"/>
    <mergeCell ref="E48:E49"/>
    <mergeCell ref="H48:H49"/>
    <mergeCell ref="I48:I49"/>
    <mergeCell ref="J48:J49"/>
    <mergeCell ref="K48:K49"/>
    <mergeCell ref="L48:L49"/>
    <mergeCell ref="M48:M49"/>
    <mergeCell ref="N48:N49"/>
    <mergeCell ref="O48:O49"/>
    <mergeCell ref="P48:P49"/>
    <mergeCell ref="Q48:Q49"/>
    <mergeCell ref="AG48:AG49"/>
    <mergeCell ref="AH48:AH49"/>
    <mergeCell ref="AI48:AI49"/>
    <mergeCell ref="AK50:AK55"/>
    <mergeCell ref="Z52:Z54"/>
    <mergeCell ref="AA52:AA54"/>
    <mergeCell ref="A56:A57"/>
    <mergeCell ref="B56:B57"/>
    <mergeCell ref="C56:C57"/>
    <mergeCell ref="D56:D57"/>
    <mergeCell ref="E56:E57"/>
    <mergeCell ref="F56:F57"/>
    <mergeCell ref="S52:S54"/>
    <mergeCell ref="T52:T54"/>
    <mergeCell ref="P50:P55"/>
    <mergeCell ref="Q50:Q55"/>
    <mergeCell ref="J50:J55"/>
    <mergeCell ref="K50:K55"/>
    <mergeCell ref="L50:L55"/>
    <mergeCell ref="M50:M55"/>
    <mergeCell ref="N50:N55"/>
    <mergeCell ref="O50:O55"/>
    <mergeCell ref="E50:E55"/>
    <mergeCell ref="H50:H55"/>
    <mergeCell ref="I50:I55"/>
    <mergeCell ref="U52:U54"/>
    <mergeCell ref="L56:L57"/>
    <mergeCell ref="S56:S57"/>
    <mergeCell ref="T56:T57"/>
    <mergeCell ref="U56:U57"/>
    <mergeCell ref="V52:V54"/>
    <mergeCell ref="W52:W54"/>
    <mergeCell ref="X56:X57"/>
    <mergeCell ref="M56:M57"/>
    <mergeCell ref="N56:N57"/>
    <mergeCell ref="O56:O57"/>
    <mergeCell ref="P56:P57"/>
    <mergeCell ref="Q56:Q57"/>
    <mergeCell ref="R56:R57"/>
    <mergeCell ref="V56:V57"/>
    <mergeCell ref="W56:W57"/>
    <mergeCell ref="X52:X54"/>
    <mergeCell ref="A50:A55"/>
    <mergeCell ref="B50:B55"/>
    <mergeCell ref="C50:C55"/>
    <mergeCell ref="D50:D55"/>
    <mergeCell ref="R52:R54"/>
    <mergeCell ref="AK56:AK57"/>
    <mergeCell ref="AL56:AL57"/>
    <mergeCell ref="AE56:AE57"/>
    <mergeCell ref="AF56:AF57"/>
    <mergeCell ref="AG56:AG57"/>
    <mergeCell ref="AH56:AH57"/>
    <mergeCell ref="AI56:AI57"/>
    <mergeCell ref="AJ56:AJ57"/>
    <mergeCell ref="Y56:Y57"/>
    <mergeCell ref="Z56:Z57"/>
    <mergeCell ref="AA56:AA57"/>
    <mergeCell ref="AB56:AB57"/>
    <mergeCell ref="AC56:AC57"/>
    <mergeCell ref="AD56:AD57"/>
    <mergeCell ref="G56:G57"/>
    <mergeCell ref="H56:H57"/>
    <mergeCell ref="I56:I57"/>
    <mergeCell ref="J56:J57"/>
    <mergeCell ref="K56:K57"/>
    <mergeCell ref="G58:G59"/>
    <mergeCell ref="H58:H59"/>
    <mergeCell ref="I58:I59"/>
    <mergeCell ref="J58:J59"/>
    <mergeCell ref="K58:K59"/>
    <mergeCell ref="L58:L59"/>
    <mergeCell ref="A58:A59"/>
    <mergeCell ref="B58:B59"/>
    <mergeCell ref="C58:C59"/>
    <mergeCell ref="D58:D59"/>
    <mergeCell ref="E58:E59"/>
    <mergeCell ref="F58:F59"/>
    <mergeCell ref="AK58:AK59"/>
    <mergeCell ref="AL58:AL59"/>
    <mergeCell ref="AE58:AE59"/>
    <mergeCell ref="AF58:AF59"/>
    <mergeCell ref="AG58:AG59"/>
    <mergeCell ref="AH58:AH59"/>
    <mergeCell ref="AI58:AI59"/>
    <mergeCell ref="O58:O59"/>
    <mergeCell ref="P58:P59"/>
    <mergeCell ref="Q58:Q59"/>
    <mergeCell ref="R58:R59"/>
    <mergeCell ref="AJ58:AJ59"/>
    <mergeCell ref="Y58:Y59"/>
    <mergeCell ref="Z58:Z59"/>
    <mergeCell ref="AA58:AA59"/>
    <mergeCell ref="AB58:AB59"/>
    <mergeCell ref="AC58:AC59"/>
    <mergeCell ref="AD58:AD59"/>
    <mergeCell ref="M58:M59"/>
    <mergeCell ref="N58:N59"/>
    <mergeCell ref="V60:V61"/>
    <mergeCell ref="W60:W61"/>
    <mergeCell ref="X60:X61"/>
    <mergeCell ref="M60:M61"/>
    <mergeCell ref="N60:N61"/>
    <mergeCell ref="O60:O61"/>
    <mergeCell ref="P60:P61"/>
    <mergeCell ref="Q60:Q61"/>
    <mergeCell ref="S58:S59"/>
    <mergeCell ref="T58:T59"/>
    <mergeCell ref="U58:U59"/>
    <mergeCell ref="V58:V59"/>
    <mergeCell ref="W58:W59"/>
    <mergeCell ref="X58:X59"/>
    <mergeCell ref="U60:U61"/>
    <mergeCell ref="AL60:AL61"/>
    <mergeCell ref="AE60:AE61"/>
    <mergeCell ref="AF60:AF61"/>
    <mergeCell ref="AG60:AG61"/>
    <mergeCell ref="AH60:AH61"/>
    <mergeCell ref="AI60:AI61"/>
    <mergeCell ref="AJ60:AJ61"/>
    <mergeCell ref="Y60:Y61"/>
    <mergeCell ref="Z60:Z61"/>
    <mergeCell ref="AA60:AA61"/>
    <mergeCell ref="AB60:AB61"/>
    <mergeCell ref="AC60:AC61"/>
    <mergeCell ref="AD60:AD61"/>
    <mergeCell ref="AK65:AK66"/>
    <mergeCell ref="A62:A64"/>
    <mergeCell ref="B62:B64"/>
    <mergeCell ref="C62:C64"/>
    <mergeCell ref="D62:D64"/>
    <mergeCell ref="E62:E64"/>
    <mergeCell ref="H62:H64"/>
    <mergeCell ref="I62:I64"/>
    <mergeCell ref="S60:S61"/>
    <mergeCell ref="T60:T61"/>
    <mergeCell ref="L60:L61"/>
    <mergeCell ref="A60:A61"/>
    <mergeCell ref="B60:B61"/>
    <mergeCell ref="C60:C61"/>
    <mergeCell ref="D60:D61"/>
    <mergeCell ref="E60:E61"/>
    <mergeCell ref="F60:F61"/>
    <mergeCell ref="R60:R61"/>
    <mergeCell ref="G60:G61"/>
    <mergeCell ref="H60:H61"/>
    <mergeCell ref="I60:I61"/>
    <mergeCell ref="J60:J61"/>
    <mergeCell ref="K60:K61"/>
    <mergeCell ref="AK60:AK61"/>
    <mergeCell ref="A65:A66"/>
    <mergeCell ref="B65:B66"/>
    <mergeCell ref="C65:C66"/>
    <mergeCell ref="D65:D66"/>
    <mergeCell ref="E65:E66"/>
    <mergeCell ref="AK62:AK64"/>
    <mergeCell ref="AL62:AL64"/>
    <mergeCell ref="P62:P64"/>
    <mergeCell ref="Q62:Q64"/>
    <mergeCell ref="AG62:AG64"/>
    <mergeCell ref="AH62:AH64"/>
    <mergeCell ref="AI62:AI64"/>
    <mergeCell ref="AJ62:AJ64"/>
    <mergeCell ref="J62:J64"/>
    <mergeCell ref="K62:K64"/>
    <mergeCell ref="L62:L64"/>
    <mergeCell ref="M62:M64"/>
    <mergeCell ref="N62:N64"/>
    <mergeCell ref="O62:O64"/>
    <mergeCell ref="AL65:AL66"/>
    <mergeCell ref="AG65:AG66"/>
    <mergeCell ref="AH65:AH66"/>
    <mergeCell ref="AI65:AI66"/>
    <mergeCell ref="AJ65:AJ66"/>
    <mergeCell ref="N65:N66"/>
    <mergeCell ref="O65:O66"/>
    <mergeCell ref="P65:P66"/>
    <mergeCell ref="Q65:Q66"/>
    <mergeCell ref="H65:H66"/>
    <mergeCell ref="I65:I66"/>
    <mergeCell ref="J65:J66"/>
    <mergeCell ref="K65:K66"/>
    <mergeCell ref="L65:L66"/>
    <mergeCell ref="M65:M66"/>
    <mergeCell ref="A71:A72"/>
    <mergeCell ref="B71:B72"/>
    <mergeCell ref="C71:C72"/>
    <mergeCell ref="D71:D72"/>
    <mergeCell ref="E71:E72"/>
    <mergeCell ref="H71:H72"/>
    <mergeCell ref="T68:T69"/>
    <mergeCell ref="U68:U69"/>
    <mergeCell ref="V68:V69"/>
    <mergeCell ref="A68:A70"/>
    <mergeCell ref="B68:B70"/>
    <mergeCell ref="C68:C70"/>
    <mergeCell ref="D68:D70"/>
    <mergeCell ref="E68:E70"/>
    <mergeCell ref="H68:H70"/>
    <mergeCell ref="I68:I70"/>
    <mergeCell ref="J68:J70"/>
    <mergeCell ref="K68:K70"/>
    <mergeCell ref="L68:L70"/>
    <mergeCell ref="AL68:AL70"/>
    <mergeCell ref="AF68:AF69"/>
    <mergeCell ref="AG68:AG70"/>
    <mergeCell ref="M68:M70"/>
    <mergeCell ref="N68:N70"/>
    <mergeCell ref="O68:O70"/>
    <mergeCell ref="P68:P70"/>
    <mergeCell ref="Q68:Q70"/>
    <mergeCell ref="R68:R69"/>
    <mergeCell ref="S68:S69"/>
    <mergeCell ref="AK68:AK70"/>
    <mergeCell ref="Z68:Z69"/>
    <mergeCell ref="AA68:AA69"/>
    <mergeCell ref="AB68:AB69"/>
    <mergeCell ref="AC68:AC69"/>
    <mergeCell ref="AD68:AD69"/>
    <mergeCell ref="AE68:AE69"/>
    <mergeCell ref="W68:W69"/>
    <mergeCell ref="X68:X69"/>
    <mergeCell ref="Y68:Y69"/>
    <mergeCell ref="AH68:AH70"/>
    <mergeCell ref="AI68:AI70"/>
    <mergeCell ref="AJ68:AJ70"/>
    <mergeCell ref="B77:L77"/>
    <mergeCell ref="D78:I78"/>
    <mergeCell ref="D79:I79"/>
    <mergeCell ref="D80:I80"/>
    <mergeCell ref="D81:I81"/>
    <mergeCell ref="AJ71:AJ72"/>
    <mergeCell ref="AK71:AK72"/>
    <mergeCell ref="AL71:AL72"/>
    <mergeCell ref="I71:I72"/>
    <mergeCell ref="J71:J72"/>
    <mergeCell ref="K71:K72"/>
    <mergeCell ref="L71:L72"/>
    <mergeCell ref="M71:M72"/>
    <mergeCell ref="N71:N72"/>
    <mergeCell ref="O71:O72"/>
    <mergeCell ref="P71:P72"/>
    <mergeCell ref="Q71:Q72"/>
    <mergeCell ref="AG71:AG72"/>
    <mergeCell ref="AH71:AH72"/>
    <mergeCell ref="AI71:AI72"/>
    <mergeCell ref="D91:I91"/>
    <mergeCell ref="D89:I89"/>
    <mergeCell ref="D90:I90"/>
    <mergeCell ref="D88:I88"/>
    <mergeCell ref="D82:I82"/>
    <mergeCell ref="D83:I83"/>
    <mergeCell ref="D84:I84"/>
    <mergeCell ref="D85:I85"/>
    <mergeCell ref="D86:I86"/>
    <mergeCell ref="D87:I87"/>
    <mergeCell ref="AM46:AM47"/>
    <mergeCell ref="AN46:AN47"/>
    <mergeCell ref="AO46:AO47"/>
    <mergeCell ref="AP46:AP47"/>
    <mergeCell ref="AQ46:AQ47"/>
    <mergeCell ref="AR46:AR47"/>
    <mergeCell ref="AS46:AS47"/>
    <mergeCell ref="AM42:AM45"/>
    <mergeCell ref="AN42:AN45"/>
    <mergeCell ref="AO42:AO45"/>
    <mergeCell ref="AP42:AP45"/>
    <mergeCell ref="AQ42:AQ45"/>
    <mergeCell ref="AR42:AR45"/>
    <mergeCell ref="AS42:AS45"/>
    <mergeCell ref="AM48:AM49"/>
    <mergeCell ref="AN48:AN49"/>
    <mergeCell ref="AO48:AO49"/>
    <mergeCell ref="AP48:AP49"/>
    <mergeCell ref="AQ48:AQ49"/>
    <mergeCell ref="AR48:AR49"/>
    <mergeCell ref="AS48:AS49"/>
    <mergeCell ref="AM58:AM59"/>
    <mergeCell ref="AN58:AN59"/>
    <mergeCell ref="AO58:AO59"/>
    <mergeCell ref="AP58:AP59"/>
    <mergeCell ref="AQ58:AQ59"/>
    <mergeCell ref="AR58:AR59"/>
    <mergeCell ref="AS58:AS59"/>
    <mergeCell ref="AM56:AM57"/>
    <mergeCell ref="AN56:AN57"/>
    <mergeCell ref="AO56:AO57"/>
    <mergeCell ref="AP56:AP57"/>
    <mergeCell ref="AP50:AP55"/>
    <mergeCell ref="AQ56:AQ57"/>
    <mergeCell ref="AR56:AR57"/>
    <mergeCell ref="AS56:AS57"/>
    <mergeCell ref="AM50:AM55"/>
  </mergeCells>
  <conditionalFormatting sqref="Q16 Q46 Q19 Q22 Q50 Q74 Q48">
    <cfRule type="cellIs" dxfId="1002" priority="966" operator="equal">
      <formula>#REF!</formula>
    </cfRule>
    <cfRule type="cellIs" dxfId="1001" priority="968" operator="equal">
      <formula>#REF!</formula>
    </cfRule>
    <cfRule type="cellIs" dxfId="1000" priority="969" operator="equal">
      <formula>#REF!</formula>
    </cfRule>
    <cfRule type="cellIs" dxfId="999" priority="970" operator="equal">
      <formula>#REF!</formula>
    </cfRule>
    <cfRule type="cellIs" dxfId="998" priority="971" operator="equal">
      <formula>#REF!</formula>
    </cfRule>
    <cfRule type="cellIs" dxfId="997" priority="972" operator="equal">
      <formula>#REF!</formula>
    </cfRule>
    <cfRule type="cellIs" dxfId="996" priority="973" operator="equal">
      <formula>#REF!</formula>
    </cfRule>
    <cfRule type="cellIs" dxfId="995" priority="974" operator="equal">
      <formula>#REF!</formula>
    </cfRule>
    <cfRule type="cellIs" dxfId="994" priority="975" operator="equal">
      <formula>#REF!</formula>
    </cfRule>
    <cfRule type="cellIs" dxfId="993" priority="976" operator="equal">
      <formula>#REF!</formula>
    </cfRule>
    <cfRule type="cellIs" dxfId="992" priority="977" operator="equal">
      <formula>#REF!</formula>
    </cfRule>
    <cfRule type="cellIs" dxfId="991" priority="978" operator="equal">
      <formula>#REF!</formula>
    </cfRule>
    <cfRule type="cellIs" dxfId="990" priority="979" operator="equal">
      <formula>#REF!</formula>
    </cfRule>
    <cfRule type="cellIs" dxfId="989" priority="980" operator="equal">
      <formula>#REF!</formula>
    </cfRule>
    <cfRule type="cellIs" dxfId="988" priority="981" operator="equal">
      <formula>#REF!</formula>
    </cfRule>
    <cfRule type="cellIs" dxfId="987" priority="982" operator="equal">
      <formula>#REF!</formula>
    </cfRule>
    <cfRule type="cellIs" dxfId="986" priority="983" operator="equal">
      <formula>#REF!</formula>
    </cfRule>
    <cfRule type="cellIs" dxfId="985" priority="984" operator="equal">
      <formula>#REF!</formula>
    </cfRule>
    <cfRule type="cellIs" dxfId="984" priority="985" operator="equal">
      <formula>#REF!</formula>
    </cfRule>
    <cfRule type="cellIs" dxfId="983" priority="986" operator="equal">
      <formula>#REF!</formula>
    </cfRule>
    <cfRule type="cellIs" dxfId="982" priority="987" operator="equal">
      <formula>#REF!</formula>
    </cfRule>
    <cfRule type="cellIs" dxfId="981" priority="988" operator="equal">
      <formula>#REF!</formula>
    </cfRule>
    <cfRule type="cellIs" dxfId="980" priority="989" operator="equal">
      <formula>#REF!</formula>
    </cfRule>
    <cfRule type="cellIs" dxfId="979" priority="990" operator="equal">
      <formula>#REF!</formula>
    </cfRule>
    <cfRule type="cellIs" dxfId="978" priority="991" operator="equal">
      <formula>#REF!</formula>
    </cfRule>
    <cfRule type="cellIs" dxfId="977" priority="992" operator="equal">
      <formula>#REF!</formula>
    </cfRule>
    <cfRule type="cellIs" dxfId="976" priority="993" operator="equal">
      <formula>#REF!</formula>
    </cfRule>
    <cfRule type="cellIs" dxfId="975" priority="994" operator="equal">
      <formula>#REF!</formula>
    </cfRule>
    <cfRule type="cellIs" dxfId="974" priority="995" operator="equal">
      <formula>#REF!</formula>
    </cfRule>
    <cfRule type="cellIs" dxfId="973" priority="996" operator="equal">
      <formula>#REF!</formula>
    </cfRule>
    <cfRule type="cellIs" dxfId="972" priority="997" operator="equal">
      <formula>#REF!</formula>
    </cfRule>
    <cfRule type="cellIs" dxfId="971" priority="998" operator="equal">
      <formula>#REF!</formula>
    </cfRule>
    <cfRule type="cellIs" dxfId="970" priority="999" operator="equal">
      <formula>#REF!</formula>
    </cfRule>
    <cfRule type="cellIs" dxfId="969" priority="1000" operator="equal">
      <formula>#REF!</formula>
    </cfRule>
    <cfRule type="cellIs" dxfId="968" priority="1001" operator="equal">
      <formula>#REF!</formula>
    </cfRule>
    <cfRule type="cellIs" dxfId="967" priority="1002" operator="equal">
      <formula>#REF!</formula>
    </cfRule>
    <cfRule type="cellIs" dxfId="966" priority="1003" operator="equal">
      <formula>#REF!</formula>
    </cfRule>
  </conditionalFormatting>
  <conditionalFormatting sqref="L74 N16 N46 N19 N22 N50 N74 I74 N48">
    <cfRule type="cellIs" dxfId="965" priority="967" operator="equal">
      <formula>#REF!</formula>
    </cfRule>
  </conditionalFormatting>
  <conditionalFormatting sqref="AE74">
    <cfRule type="cellIs" dxfId="964" priority="965" operator="equal">
      <formula>#REF!</formula>
    </cfRule>
  </conditionalFormatting>
  <conditionalFormatting sqref="AG74">
    <cfRule type="cellIs" dxfId="963" priority="964" operator="equal">
      <formula>#REF!</formula>
    </cfRule>
  </conditionalFormatting>
  <conditionalFormatting sqref="L16 L46 L19 L22 L50 L48">
    <cfRule type="cellIs" dxfId="962" priority="959" operator="equal">
      <formula>"ALTA"</formula>
    </cfRule>
    <cfRule type="cellIs" dxfId="961" priority="960" operator="equal">
      <formula>"MUY ALTA"</formula>
    </cfRule>
    <cfRule type="cellIs" dxfId="960" priority="961" operator="equal">
      <formula>"MEDIA"</formula>
    </cfRule>
    <cfRule type="cellIs" dxfId="959" priority="962" operator="equal">
      <formula>"BAJA"</formula>
    </cfRule>
    <cfRule type="cellIs" dxfId="958" priority="963" operator="equal">
      <formula>"MUY BAJA"</formula>
    </cfRule>
  </conditionalFormatting>
  <conditionalFormatting sqref="N16 N46 N19 N22 N50 N48">
    <cfRule type="cellIs" dxfId="957" priority="951" operator="equal">
      <formula>"CATASTRÓFICO (RC-F)"</formula>
    </cfRule>
    <cfRule type="cellIs" dxfId="956" priority="952" operator="equal">
      <formula>"MAYOR (RC-F)"</formula>
    </cfRule>
    <cfRule type="cellIs" dxfId="955" priority="953" operator="equal">
      <formula>"MODERADO (RC-F)"</formula>
    </cfRule>
    <cfRule type="cellIs" dxfId="954" priority="954" operator="equal">
      <formula>"CATASTRÓFICO"</formula>
    </cfRule>
    <cfRule type="cellIs" dxfId="953" priority="955" operator="equal">
      <formula>"MAYOR"</formula>
    </cfRule>
    <cfRule type="cellIs" dxfId="952" priority="956" operator="equal">
      <formula>"MODERADO"</formula>
    </cfRule>
    <cfRule type="cellIs" dxfId="951" priority="957" operator="equal">
      <formula>"MENOR"</formula>
    </cfRule>
    <cfRule type="cellIs" dxfId="950" priority="958" operator="equal">
      <formula>"LEVE"</formula>
    </cfRule>
  </conditionalFormatting>
  <conditionalFormatting sqref="Q16 AI16 AI46 Q46 Q19 AI19 Q22 AI22 Q50 AI50 Q48 AI48">
    <cfRule type="cellIs" dxfId="949" priority="944" operator="equal">
      <formula>"EXTREMO (RC/F)"</formula>
    </cfRule>
    <cfRule type="cellIs" dxfId="948" priority="945" operator="equal">
      <formula>"ALTO (RC/F)"</formula>
    </cfRule>
    <cfRule type="cellIs" dxfId="947" priority="946" operator="equal">
      <formula>"MODERADO (RC/F)"</formula>
    </cfRule>
    <cfRule type="cellIs" dxfId="946" priority="947" operator="equal">
      <formula>"EXTREMO"</formula>
    </cfRule>
    <cfRule type="cellIs" dxfId="945" priority="948" operator="equal">
      <formula>"ALTO"</formula>
    </cfRule>
    <cfRule type="cellIs" dxfId="944" priority="949" operator="equal">
      <formula>"MODERADO"</formula>
    </cfRule>
    <cfRule type="cellIs" dxfId="943" priority="950" operator="equal">
      <formula>"BAJO"</formula>
    </cfRule>
  </conditionalFormatting>
  <conditionalFormatting sqref="AE16:AE17 AE19:AE22 AE43:AE51">
    <cfRule type="cellIs" dxfId="942" priority="939" operator="equal">
      <formula>"MUY ALTA"</formula>
    </cfRule>
    <cfRule type="cellIs" dxfId="941" priority="940" operator="equal">
      <formula>"ALTA"</formula>
    </cfRule>
    <cfRule type="cellIs" dxfId="940" priority="941" operator="equal">
      <formula>"MEDIA"</formula>
    </cfRule>
    <cfRule type="cellIs" dxfId="939" priority="942" operator="equal">
      <formula>"BAJA"</formula>
    </cfRule>
    <cfRule type="cellIs" dxfId="938" priority="943" operator="equal">
      <formula>"MUY BAJA"</formula>
    </cfRule>
  </conditionalFormatting>
  <conditionalFormatting sqref="AG16 AG46 AG19 AG22 AG50 AG48">
    <cfRule type="cellIs" dxfId="937" priority="934" operator="equal">
      <formula>"CATASTROFICO"</formula>
    </cfRule>
    <cfRule type="cellIs" dxfId="936" priority="935" operator="equal">
      <formula>"MAYOR"</formula>
    </cfRule>
    <cfRule type="cellIs" dxfId="935" priority="936" operator="equal">
      <formula>"MODERADO"</formula>
    </cfRule>
    <cfRule type="cellIs" dxfId="934" priority="937" operator="equal">
      <formula>"MENOR"</formula>
    </cfRule>
    <cfRule type="cellIs" dxfId="933" priority="938" operator="equal">
      <formula>"LEVE"</formula>
    </cfRule>
  </conditionalFormatting>
  <conditionalFormatting sqref="AI16 AI46 AI19 AI22 AI50 AI48">
    <cfRule type="cellIs" dxfId="932" priority="897" operator="equal">
      <formula>#REF!</formula>
    </cfRule>
    <cfRule type="cellIs" dxfId="931" priority="898" operator="equal">
      <formula>#REF!</formula>
    </cfRule>
    <cfRule type="cellIs" dxfId="930" priority="899" operator="equal">
      <formula>#REF!</formula>
    </cfRule>
    <cfRule type="cellIs" dxfId="929" priority="900" operator="equal">
      <formula>#REF!</formula>
    </cfRule>
    <cfRule type="cellIs" dxfId="928" priority="901" operator="equal">
      <formula>#REF!</formula>
    </cfRule>
    <cfRule type="cellIs" dxfId="927" priority="902" operator="equal">
      <formula>#REF!</formula>
    </cfRule>
    <cfRule type="cellIs" dxfId="926" priority="903" operator="equal">
      <formula>#REF!</formula>
    </cfRule>
    <cfRule type="cellIs" dxfId="925" priority="904" operator="equal">
      <formula>#REF!</formula>
    </cfRule>
    <cfRule type="cellIs" dxfId="924" priority="905" operator="equal">
      <formula>#REF!</formula>
    </cfRule>
    <cfRule type="cellIs" dxfId="923" priority="906" operator="equal">
      <formula>#REF!</formula>
    </cfRule>
    <cfRule type="cellIs" dxfId="922" priority="907" operator="equal">
      <formula>#REF!</formula>
    </cfRule>
    <cfRule type="cellIs" dxfId="921" priority="908" operator="equal">
      <formula>#REF!</formula>
    </cfRule>
    <cfRule type="cellIs" dxfId="920" priority="909" operator="equal">
      <formula>#REF!</formula>
    </cfRule>
    <cfRule type="cellIs" dxfId="919" priority="910" operator="equal">
      <formula>#REF!</formula>
    </cfRule>
    <cfRule type="cellIs" dxfId="918" priority="911" operator="equal">
      <formula>#REF!</formula>
    </cfRule>
    <cfRule type="cellIs" dxfId="917" priority="912" operator="equal">
      <formula>#REF!</formula>
    </cfRule>
    <cfRule type="cellIs" dxfId="916" priority="913" operator="equal">
      <formula>#REF!</formula>
    </cfRule>
    <cfRule type="cellIs" dxfId="915" priority="914" operator="equal">
      <formula>#REF!</formula>
    </cfRule>
    <cfRule type="cellIs" dxfId="914" priority="915" operator="equal">
      <formula>#REF!</formula>
    </cfRule>
    <cfRule type="cellIs" dxfId="913" priority="916" operator="equal">
      <formula>#REF!</formula>
    </cfRule>
    <cfRule type="cellIs" dxfId="912" priority="917" operator="equal">
      <formula>#REF!</formula>
    </cfRule>
    <cfRule type="cellIs" dxfId="911" priority="918" operator="equal">
      <formula>#REF!</formula>
    </cfRule>
    <cfRule type="cellIs" dxfId="910" priority="919" operator="equal">
      <formula>#REF!</formula>
    </cfRule>
    <cfRule type="cellIs" dxfId="909" priority="920" operator="equal">
      <formula>#REF!</formula>
    </cfRule>
    <cfRule type="cellIs" dxfId="908" priority="921" operator="equal">
      <formula>#REF!</formula>
    </cfRule>
    <cfRule type="cellIs" dxfId="907" priority="922" operator="equal">
      <formula>#REF!</formula>
    </cfRule>
    <cfRule type="cellIs" dxfId="906" priority="923" operator="equal">
      <formula>#REF!</formula>
    </cfRule>
    <cfRule type="cellIs" dxfId="905" priority="924" operator="equal">
      <formula>#REF!</formula>
    </cfRule>
    <cfRule type="cellIs" dxfId="904" priority="925" operator="equal">
      <formula>#REF!</formula>
    </cfRule>
    <cfRule type="cellIs" dxfId="903" priority="926" operator="equal">
      <formula>#REF!</formula>
    </cfRule>
    <cfRule type="cellIs" dxfId="902" priority="927" operator="equal">
      <formula>#REF!</formula>
    </cfRule>
    <cfRule type="cellIs" dxfId="901" priority="928" operator="equal">
      <formula>#REF!</formula>
    </cfRule>
    <cfRule type="cellIs" dxfId="900" priority="929" operator="equal">
      <formula>#REF!</formula>
    </cfRule>
    <cfRule type="cellIs" dxfId="899" priority="930" operator="equal">
      <formula>#REF!</formula>
    </cfRule>
    <cfRule type="cellIs" dxfId="898" priority="931" operator="equal">
      <formula>#REF!</formula>
    </cfRule>
    <cfRule type="cellIs" dxfId="897" priority="932" operator="equal">
      <formula>#REF!</formula>
    </cfRule>
    <cfRule type="cellIs" dxfId="896" priority="933" operator="equal">
      <formula>#REF!</formula>
    </cfRule>
  </conditionalFormatting>
  <conditionalFormatting sqref="Q71 Q73">
    <cfRule type="cellIs" dxfId="895" priority="859" operator="equal">
      <formula>#REF!</formula>
    </cfRule>
    <cfRule type="cellIs" dxfId="894" priority="861" operator="equal">
      <formula>#REF!</formula>
    </cfRule>
    <cfRule type="cellIs" dxfId="893" priority="862" operator="equal">
      <formula>#REF!</formula>
    </cfRule>
    <cfRule type="cellIs" dxfId="892" priority="863" operator="equal">
      <formula>#REF!</formula>
    </cfRule>
    <cfRule type="cellIs" dxfId="891" priority="864" operator="equal">
      <formula>#REF!</formula>
    </cfRule>
    <cfRule type="cellIs" dxfId="890" priority="865" operator="equal">
      <formula>#REF!</formula>
    </cfRule>
    <cfRule type="cellIs" dxfId="889" priority="866" operator="equal">
      <formula>#REF!</formula>
    </cfRule>
    <cfRule type="cellIs" dxfId="888" priority="867" operator="equal">
      <formula>#REF!</formula>
    </cfRule>
    <cfRule type="cellIs" dxfId="887" priority="868" operator="equal">
      <formula>#REF!</formula>
    </cfRule>
    <cfRule type="cellIs" dxfId="886" priority="869" operator="equal">
      <formula>#REF!</formula>
    </cfRule>
    <cfRule type="cellIs" dxfId="885" priority="870" operator="equal">
      <formula>#REF!</formula>
    </cfRule>
    <cfRule type="cellIs" dxfId="884" priority="871" operator="equal">
      <formula>#REF!</formula>
    </cfRule>
    <cfRule type="cellIs" dxfId="883" priority="872" operator="equal">
      <formula>#REF!</formula>
    </cfRule>
    <cfRule type="cellIs" dxfId="882" priority="873" operator="equal">
      <formula>#REF!</formula>
    </cfRule>
    <cfRule type="cellIs" dxfId="881" priority="874" operator="equal">
      <formula>#REF!</formula>
    </cfRule>
    <cfRule type="cellIs" dxfId="880" priority="875" operator="equal">
      <formula>#REF!</formula>
    </cfRule>
    <cfRule type="cellIs" dxfId="879" priority="876" operator="equal">
      <formula>#REF!</formula>
    </cfRule>
    <cfRule type="cellIs" dxfId="878" priority="877" operator="equal">
      <formula>#REF!</formula>
    </cfRule>
    <cfRule type="cellIs" dxfId="877" priority="878" operator="equal">
      <formula>#REF!</formula>
    </cfRule>
    <cfRule type="cellIs" dxfId="876" priority="879" operator="equal">
      <formula>#REF!</formula>
    </cfRule>
    <cfRule type="cellIs" dxfId="875" priority="880" operator="equal">
      <formula>#REF!</formula>
    </cfRule>
    <cfRule type="cellIs" dxfId="874" priority="881" operator="equal">
      <formula>#REF!</formula>
    </cfRule>
    <cfRule type="cellIs" dxfId="873" priority="882" operator="equal">
      <formula>#REF!</formula>
    </cfRule>
    <cfRule type="cellIs" dxfId="872" priority="883" operator="equal">
      <formula>#REF!</formula>
    </cfRule>
    <cfRule type="cellIs" dxfId="871" priority="884" operator="equal">
      <formula>#REF!</formula>
    </cfRule>
    <cfRule type="cellIs" dxfId="870" priority="885" operator="equal">
      <formula>#REF!</formula>
    </cfRule>
    <cfRule type="cellIs" dxfId="869" priority="886" operator="equal">
      <formula>#REF!</formula>
    </cfRule>
    <cfRule type="cellIs" dxfId="868" priority="887" operator="equal">
      <formula>#REF!</formula>
    </cfRule>
    <cfRule type="cellIs" dxfId="867" priority="888" operator="equal">
      <formula>#REF!</formula>
    </cfRule>
    <cfRule type="cellIs" dxfId="866" priority="889" operator="equal">
      <formula>#REF!</formula>
    </cfRule>
    <cfRule type="cellIs" dxfId="865" priority="890" operator="equal">
      <formula>#REF!</formula>
    </cfRule>
    <cfRule type="cellIs" dxfId="864" priority="891" operator="equal">
      <formula>#REF!</formula>
    </cfRule>
    <cfRule type="cellIs" dxfId="863" priority="892" operator="equal">
      <formula>#REF!</formula>
    </cfRule>
    <cfRule type="cellIs" dxfId="862" priority="893" operator="equal">
      <formula>#REF!</formula>
    </cfRule>
    <cfRule type="cellIs" dxfId="861" priority="894" operator="equal">
      <formula>#REF!</formula>
    </cfRule>
    <cfRule type="cellIs" dxfId="860" priority="895" operator="equal">
      <formula>#REF!</formula>
    </cfRule>
    <cfRule type="cellIs" dxfId="859" priority="896" operator="equal">
      <formula>#REF!</formula>
    </cfRule>
  </conditionalFormatting>
  <conditionalFormatting sqref="N71 N73">
    <cfRule type="cellIs" dxfId="858" priority="860" operator="equal">
      <formula>#REF!</formula>
    </cfRule>
  </conditionalFormatting>
  <conditionalFormatting sqref="L71 L73">
    <cfRule type="cellIs" dxfId="857" priority="854" operator="equal">
      <formula>"ALTA"</formula>
    </cfRule>
    <cfRule type="cellIs" dxfId="856" priority="855" operator="equal">
      <formula>"MUY ALTA"</formula>
    </cfRule>
    <cfRule type="cellIs" dxfId="855" priority="856" operator="equal">
      <formula>"MEDIA"</formula>
    </cfRule>
    <cfRule type="cellIs" dxfId="854" priority="857" operator="equal">
      <formula>"BAJA"</formula>
    </cfRule>
    <cfRule type="cellIs" dxfId="853" priority="858" operator="equal">
      <formula>"MUY BAJA"</formula>
    </cfRule>
  </conditionalFormatting>
  <conditionalFormatting sqref="N71 N73">
    <cfRule type="cellIs" dxfId="852" priority="846" operator="equal">
      <formula>"CATASTRÓFICO (RC-F)"</formula>
    </cfRule>
    <cfRule type="cellIs" dxfId="851" priority="847" operator="equal">
      <formula>"MAYOR (RC-F)"</formula>
    </cfRule>
    <cfRule type="cellIs" dxfId="850" priority="848" operator="equal">
      <formula>"MODERADO (RC-F)"</formula>
    </cfRule>
    <cfRule type="cellIs" dxfId="849" priority="849" operator="equal">
      <formula>"CATASTRÓFICO"</formula>
    </cfRule>
    <cfRule type="cellIs" dxfId="848" priority="850" operator="equal">
      <formula>"MAYOR"</formula>
    </cfRule>
    <cfRule type="cellIs" dxfId="847" priority="851" operator="equal">
      <formula>"MODERADO"</formula>
    </cfRule>
    <cfRule type="cellIs" dxfId="846" priority="852" operator="equal">
      <formula>"MENOR"</formula>
    </cfRule>
    <cfRule type="cellIs" dxfId="845" priority="853" operator="equal">
      <formula>"LEVE"</formula>
    </cfRule>
  </conditionalFormatting>
  <conditionalFormatting sqref="AI71 Q71 Q73 AI73">
    <cfRule type="cellIs" dxfId="844" priority="839" operator="equal">
      <formula>"EXTREMO (RC/F)"</formula>
    </cfRule>
    <cfRule type="cellIs" dxfId="843" priority="840" operator="equal">
      <formula>"ALTO (RC/F)"</formula>
    </cfRule>
    <cfRule type="cellIs" dxfId="842" priority="841" operator="equal">
      <formula>"MODERADO (RC/F)"</formula>
    </cfRule>
    <cfRule type="cellIs" dxfId="841" priority="842" operator="equal">
      <formula>"EXTREMO"</formula>
    </cfRule>
    <cfRule type="cellIs" dxfId="840" priority="843" operator="equal">
      <formula>"ALTO"</formula>
    </cfRule>
    <cfRule type="cellIs" dxfId="839" priority="844" operator="equal">
      <formula>"MODERADO"</formula>
    </cfRule>
    <cfRule type="cellIs" dxfId="838" priority="845" operator="equal">
      <formula>"BAJO"</formula>
    </cfRule>
  </conditionalFormatting>
  <conditionalFormatting sqref="AE52 AE70:AE73 AE55">
    <cfRule type="cellIs" dxfId="837" priority="834" operator="equal">
      <formula>"MUY ALTA"</formula>
    </cfRule>
    <cfRule type="cellIs" dxfId="836" priority="835" operator="equal">
      <formula>"ALTA"</formula>
    </cfRule>
    <cfRule type="cellIs" dxfId="835" priority="836" operator="equal">
      <formula>"MEDIA"</formula>
    </cfRule>
    <cfRule type="cellIs" dxfId="834" priority="837" operator="equal">
      <formula>"BAJA"</formula>
    </cfRule>
    <cfRule type="cellIs" dxfId="833" priority="838" operator="equal">
      <formula>"MUY BAJA"</formula>
    </cfRule>
  </conditionalFormatting>
  <conditionalFormatting sqref="AG71 AG73">
    <cfRule type="cellIs" dxfId="832" priority="829" operator="equal">
      <formula>"CATASTROFICO"</formula>
    </cfRule>
    <cfRule type="cellIs" dxfId="831" priority="830" operator="equal">
      <formula>"MAYOR"</formula>
    </cfRule>
    <cfRule type="cellIs" dxfId="830" priority="831" operator="equal">
      <formula>"MODERADO"</formula>
    </cfRule>
    <cfRule type="cellIs" dxfId="829" priority="832" operator="equal">
      <formula>"MENOR"</formula>
    </cfRule>
    <cfRule type="cellIs" dxfId="828" priority="833" operator="equal">
      <formula>"LEVE"</formula>
    </cfRule>
  </conditionalFormatting>
  <conditionalFormatting sqref="AI71 AI73">
    <cfRule type="cellIs" dxfId="827" priority="792" operator="equal">
      <formula>#REF!</formula>
    </cfRule>
    <cfRule type="cellIs" dxfId="826" priority="793" operator="equal">
      <formula>#REF!</formula>
    </cfRule>
    <cfRule type="cellIs" dxfId="825" priority="794" operator="equal">
      <formula>#REF!</formula>
    </cfRule>
    <cfRule type="cellIs" dxfId="824" priority="795" operator="equal">
      <formula>#REF!</formula>
    </cfRule>
    <cfRule type="cellIs" dxfId="823" priority="796" operator="equal">
      <formula>#REF!</formula>
    </cfRule>
    <cfRule type="cellIs" dxfId="822" priority="797" operator="equal">
      <formula>#REF!</formula>
    </cfRule>
    <cfRule type="cellIs" dxfId="821" priority="798" operator="equal">
      <formula>#REF!</formula>
    </cfRule>
    <cfRule type="cellIs" dxfId="820" priority="799" operator="equal">
      <formula>#REF!</formula>
    </cfRule>
    <cfRule type="cellIs" dxfId="819" priority="800" operator="equal">
      <formula>#REF!</formula>
    </cfRule>
    <cfRule type="cellIs" dxfId="818" priority="801" operator="equal">
      <formula>#REF!</formula>
    </cfRule>
    <cfRule type="cellIs" dxfId="817" priority="802" operator="equal">
      <formula>#REF!</formula>
    </cfRule>
    <cfRule type="cellIs" dxfId="816" priority="803" operator="equal">
      <formula>#REF!</formula>
    </cfRule>
    <cfRule type="cellIs" dxfId="815" priority="804" operator="equal">
      <formula>#REF!</formula>
    </cfRule>
    <cfRule type="cellIs" dxfId="814" priority="805" operator="equal">
      <formula>#REF!</formula>
    </cfRule>
    <cfRule type="cellIs" dxfId="813" priority="806" operator="equal">
      <formula>#REF!</formula>
    </cfRule>
    <cfRule type="cellIs" dxfId="812" priority="807" operator="equal">
      <formula>#REF!</formula>
    </cfRule>
    <cfRule type="cellIs" dxfId="811" priority="808" operator="equal">
      <formula>#REF!</formula>
    </cfRule>
    <cfRule type="cellIs" dxfId="810" priority="809" operator="equal">
      <formula>#REF!</formula>
    </cfRule>
    <cfRule type="cellIs" dxfId="809" priority="810" operator="equal">
      <formula>#REF!</formula>
    </cfRule>
    <cfRule type="cellIs" dxfId="808" priority="811" operator="equal">
      <formula>#REF!</formula>
    </cfRule>
    <cfRule type="cellIs" dxfId="807" priority="812" operator="equal">
      <formula>#REF!</formula>
    </cfRule>
    <cfRule type="cellIs" dxfId="806" priority="813" operator="equal">
      <formula>#REF!</formula>
    </cfRule>
    <cfRule type="cellIs" dxfId="805" priority="814" operator="equal">
      <formula>#REF!</formula>
    </cfRule>
    <cfRule type="cellIs" dxfId="804" priority="815" operator="equal">
      <formula>#REF!</formula>
    </cfRule>
    <cfRule type="cellIs" dxfId="803" priority="816" operator="equal">
      <formula>#REF!</formula>
    </cfRule>
    <cfRule type="cellIs" dxfId="802" priority="817" operator="equal">
      <formula>#REF!</formula>
    </cfRule>
    <cfRule type="cellIs" dxfId="801" priority="818" operator="equal">
      <formula>#REF!</formula>
    </cfRule>
    <cfRule type="cellIs" dxfId="800" priority="819" operator="equal">
      <formula>#REF!</formula>
    </cfRule>
    <cfRule type="cellIs" dxfId="799" priority="820" operator="equal">
      <formula>#REF!</formula>
    </cfRule>
    <cfRule type="cellIs" dxfId="798" priority="821" operator="equal">
      <formula>#REF!</formula>
    </cfRule>
    <cfRule type="cellIs" dxfId="797" priority="822" operator="equal">
      <formula>#REF!</formula>
    </cfRule>
    <cfRule type="cellIs" dxfId="796" priority="823" operator="equal">
      <formula>#REF!</formula>
    </cfRule>
    <cfRule type="cellIs" dxfId="795" priority="824" operator="equal">
      <formula>#REF!</formula>
    </cfRule>
    <cfRule type="cellIs" dxfId="794" priority="825" operator="equal">
      <formula>#REF!</formula>
    </cfRule>
    <cfRule type="cellIs" dxfId="793" priority="826" operator="equal">
      <formula>#REF!</formula>
    </cfRule>
    <cfRule type="cellIs" dxfId="792" priority="827" operator="equal">
      <formula>#REF!</formula>
    </cfRule>
    <cfRule type="cellIs" dxfId="791" priority="828" operator="equal">
      <formula>#REF!</formula>
    </cfRule>
  </conditionalFormatting>
  <conditionalFormatting sqref="Q34">
    <cfRule type="cellIs" dxfId="790" priority="754" operator="equal">
      <formula>#REF!</formula>
    </cfRule>
    <cfRule type="cellIs" dxfId="789" priority="756" operator="equal">
      <formula>#REF!</formula>
    </cfRule>
    <cfRule type="cellIs" dxfId="788" priority="757" operator="equal">
      <formula>#REF!</formula>
    </cfRule>
    <cfRule type="cellIs" dxfId="787" priority="758" operator="equal">
      <formula>#REF!</formula>
    </cfRule>
    <cfRule type="cellIs" dxfId="786" priority="759" operator="equal">
      <formula>#REF!</formula>
    </cfRule>
    <cfRule type="cellIs" dxfId="785" priority="760" operator="equal">
      <formula>#REF!</formula>
    </cfRule>
    <cfRule type="cellIs" dxfId="784" priority="761" operator="equal">
      <formula>#REF!</formula>
    </cfRule>
    <cfRule type="cellIs" dxfId="783" priority="762" operator="equal">
      <formula>#REF!</formula>
    </cfRule>
    <cfRule type="cellIs" dxfId="782" priority="763" operator="equal">
      <formula>#REF!</formula>
    </cfRule>
    <cfRule type="cellIs" dxfId="781" priority="764" operator="equal">
      <formula>#REF!</formula>
    </cfRule>
    <cfRule type="cellIs" dxfId="780" priority="765" operator="equal">
      <formula>#REF!</formula>
    </cfRule>
    <cfRule type="cellIs" dxfId="779" priority="766" operator="equal">
      <formula>#REF!</formula>
    </cfRule>
    <cfRule type="cellIs" dxfId="778" priority="767" operator="equal">
      <formula>#REF!</formula>
    </cfRule>
    <cfRule type="cellIs" dxfId="777" priority="768" operator="equal">
      <formula>#REF!</formula>
    </cfRule>
    <cfRule type="cellIs" dxfId="776" priority="769" operator="equal">
      <formula>#REF!</formula>
    </cfRule>
    <cfRule type="cellIs" dxfId="775" priority="770" operator="equal">
      <formula>#REF!</formula>
    </cfRule>
    <cfRule type="cellIs" dxfId="774" priority="771" operator="equal">
      <formula>#REF!</formula>
    </cfRule>
    <cfRule type="cellIs" dxfId="773" priority="772" operator="equal">
      <formula>#REF!</formula>
    </cfRule>
    <cfRule type="cellIs" dxfId="772" priority="773" operator="equal">
      <formula>#REF!</formula>
    </cfRule>
    <cfRule type="cellIs" dxfId="771" priority="774" operator="equal">
      <formula>#REF!</formula>
    </cfRule>
    <cfRule type="cellIs" dxfId="770" priority="775" operator="equal">
      <formula>#REF!</formula>
    </cfRule>
    <cfRule type="cellIs" dxfId="769" priority="776" operator="equal">
      <formula>#REF!</formula>
    </cfRule>
    <cfRule type="cellIs" dxfId="768" priority="777" operator="equal">
      <formula>#REF!</formula>
    </cfRule>
    <cfRule type="cellIs" dxfId="767" priority="778" operator="equal">
      <formula>#REF!</formula>
    </cfRule>
    <cfRule type="cellIs" dxfId="766" priority="779" operator="equal">
      <formula>#REF!</formula>
    </cfRule>
    <cfRule type="cellIs" dxfId="765" priority="780" operator="equal">
      <formula>#REF!</formula>
    </cfRule>
    <cfRule type="cellIs" dxfId="764" priority="781" operator="equal">
      <formula>#REF!</formula>
    </cfRule>
    <cfRule type="cellIs" dxfId="763" priority="782" operator="equal">
      <formula>#REF!</formula>
    </cfRule>
    <cfRule type="cellIs" dxfId="762" priority="783" operator="equal">
      <formula>#REF!</formula>
    </cfRule>
    <cfRule type="cellIs" dxfId="761" priority="784" operator="equal">
      <formula>#REF!</formula>
    </cfRule>
    <cfRule type="cellIs" dxfId="760" priority="785" operator="equal">
      <formula>#REF!</formula>
    </cfRule>
    <cfRule type="cellIs" dxfId="759" priority="786" operator="equal">
      <formula>#REF!</formula>
    </cfRule>
    <cfRule type="cellIs" dxfId="758" priority="787" operator="equal">
      <formula>#REF!</formula>
    </cfRule>
    <cfRule type="cellIs" dxfId="757" priority="788" operator="equal">
      <formula>#REF!</formula>
    </cfRule>
    <cfRule type="cellIs" dxfId="756" priority="789" operator="equal">
      <formula>#REF!</formula>
    </cfRule>
    <cfRule type="cellIs" dxfId="755" priority="790" operator="equal">
      <formula>#REF!</formula>
    </cfRule>
    <cfRule type="cellIs" dxfId="754" priority="791" operator="equal">
      <formula>#REF!</formula>
    </cfRule>
  </conditionalFormatting>
  <conditionalFormatting sqref="N34 N39">
    <cfRule type="cellIs" dxfId="753" priority="755" operator="equal">
      <formula>#REF!</formula>
    </cfRule>
  </conditionalFormatting>
  <conditionalFormatting sqref="L34 L39">
    <cfRule type="cellIs" dxfId="752" priority="749" operator="equal">
      <formula>"ALTA"</formula>
    </cfRule>
    <cfRule type="cellIs" dxfId="751" priority="750" operator="equal">
      <formula>"MUY ALTA"</formula>
    </cfRule>
    <cfRule type="cellIs" dxfId="750" priority="751" operator="equal">
      <formula>"MEDIA"</formula>
    </cfRule>
    <cfRule type="cellIs" dxfId="749" priority="752" operator="equal">
      <formula>"BAJA"</formula>
    </cfRule>
    <cfRule type="cellIs" dxfId="748" priority="753" operator="equal">
      <formula>"MUY BAJA"</formula>
    </cfRule>
  </conditionalFormatting>
  <conditionalFormatting sqref="N34 N39">
    <cfRule type="cellIs" dxfId="747" priority="741" operator="equal">
      <formula>"CATASTRÓFICO (RC-F)"</formula>
    </cfRule>
    <cfRule type="cellIs" dxfId="746" priority="742" operator="equal">
      <formula>"MAYOR (RC-F)"</formula>
    </cfRule>
    <cfRule type="cellIs" dxfId="745" priority="743" operator="equal">
      <formula>"MODERADO (RC-F)"</formula>
    </cfRule>
    <cfRule type="cellIs" dxfId="744" priority="744" operator="equal">
      <formula>"CATASTRÓFICO"</formula>
    </cfRule>
    <cfRule type="cellIs" dxfId="743" priority="745" operator="equal">
      <formula>"MAYOR"</formula>
    </cfRule>
    <cfRule type="cellIs" dxfId="742" priority="746" operator="equal">
      <formula>"MODERADO"</formula>
    </cfRule>
    <cfRule type="cellIs" dxfId="741" priority="747" operator="equal">
      <formula>"MENOR"</formula>
    </cfRule>
    <cfRule type="cellIs" dxfId="740" priority="748" operator="equal">
      <formula>"LEVE"</formula>
    </cfRule>
  </conditionalFormatting>
  <conditionalFormatting sqref="AI34 Q34 AI39">
    <cfRule type="cellIs" dxfId="739" priority="734" operator="equal">
      <formula>"EXTREMO (RC/F)"</formula>
    </cfRule>
    <cfRule type="cellIs" dxfId="738" priority="735" operator="equal">
      <formula>"ALTO (RC/F)"</formula>
    </cfRule>
    <cfRule type="cellIs" dxfId="737" priority="736" operator="equal">
      <formula>"MODERADO (RC/F)"</formula>
    </cfRule>
    <cfRule type="cellIs" dxfId="736" priority="737" operator="equal">
      <formula>"EXTREMO"</formula>
    </cfRule>
    <cfRule type="cellIs" dxfId="735" priority="738" operator="equal">
      <formula>"ALTO"</formula>
    </cfRule>
    <cfRule type="cellIs" dxfId="734" priority="739" operator="equal">
      <formula>"MODERADO"</formula>
    </cfRule>
    <cfRule type="cellIs" dxfId="733" priority="740" operator="equal">
      <formula>"BAJO"</formula>
    </cfRule>
  </conditionalFormatting>
  <conditionalFormatting sqref="AE33:AE39">
    <cfRule type="cellIs" dxfId="732" priority="729" operator="equal">
      <formula>"MUY ALTA"</formula>
    </cfRule>
    <cfRule type="cellIs" dxfId="731" priority="730" operator="equal">
      <formula>"ALTA"</formula>
    </cfRule>
    <cfRule type="cellIs" dxfId="730" priority="731" operator="equal">
      <formula>"MEDIA"</formula>
    </cfRule>
    <cfRule type="cellIs" dxfId="729" priority="732" operator="equal">
      <formula>"BAJA"</formula>
    </cfRule>
    <cfRule type="cellIs" dxfId="728" priority="733" operator="equal">
      <formula>"MUY BAJA"</formula>
    </cfRule>
  </conditionalFormatting>
  <conditionalFormatting sqref="AG34 AG39">
    <cfRule type="cellIs" dxfId="727" priority="724" operator="equal">
      <formula>"CATASTROFICO"</formula>
    </cfRule>
    <cfRule type="cellIs" dxfId="726" priority="725" operator="equal">
      <formula>"MAYOR"</formula>
    </cfRule>
    <cfRule type="cellIs" dxfId="725" priority="726" operator="equal">
      <formula>"MODERADO"</formula>
    </cfRule>
    <cfRule type="cellIs" dxfId="724" priority="727" operator="equal">
      <formula>"MENOR"</formula>
    </cfRule>
    <cfRule type="cellIs" dxfId="723" priority="728" operator="equal">
      <formula>"LEVE"</formula>
    </cfRule>
  </conditionalFormatting>
  <conditionalFormatting sqref="AI34 AI39">
    <cfRule type="cellIs" dxfId="722" priority="687" operator="equal">
      <formula>#REF!</formula>
    </cfRule>
    <cfRule type="cellIs" dxfId="721" priority="688" operator="equal">
      <formula>#REF!</formula>
    </cfRule>
    <cfRule type="cellIs" dxfId="720" priority="689" operator="equal">
      <formula>#REF!</formula>
    </cfRule>
    <cfRule type="cellIs" dxfId="719" priority="690" operator="equal">
      <formula>#REF!</formula>
    </cfRule>
    <cfRule type="cellIs" dxfId="718" priority="691" operator="equal">
      <formula>#REF!</formula>
    </cfRule>
    <cfRule type="cellIs" dxfId="717" priority="692" operator="equal">
      <formula>#REF!</formula>
    </cfRule>
    <cfRule type="cellIs" dxfId="716" priority="693" operator="equal">
      <formula>#REF!</formula>
    </cfRule>
    <cfRule type="cellIs" dxfId="715" priority="694" operator="equal">
      <formula>#REF!</formula>
    </cfRule>
    <cfRule type="cellIs" dxfId="714" priority="695" operator="equal">
      <formula>#REF!</formula>
    </cfRule>
    <cfRule type="cellIs" dxfId="713" priority="696" operator="equal">
      <formula>#REF!</formula>
    </cfRule>
    <cfRule type="cellIs" dxfId="712" priority="697" operator="equal">
      <formula>#REF!</formula>
    </cfRule>
    <cfRule type="cellIs" dxfId="711" priority="698" operator="equal">
      <formula>#REF!</formula>
    </cfRule>
    <cfRule type="cellIs" dxfId="710" priority="699" operator="equal">
      <formula>#REF!</formula>
    </cfRule>
    <cfRule type="cellIs" dxfId="709" priority="700" operator="equal">
      <formula>#REF!</formula>
    </cfRule>
    <cfRule type="cellIs" dxfId="708" priority="701" operator="equal">
      <formula>#REF!</formula>
    </cfRule>
    <cfRule type="cellIs" dxfId="707" priority="702" operator="equal">
      <formula>#REF!</formula>
    </cfRule>
    <cfRule type="cellIs" dxfId="706" priority="703" operator="equal">
      <formula>#REF!</formula>
    </cfRule>
    <cfRule type="cellIs" dxfId="705" priority="704" operator="equal">
      <formula>#REF!</formula>
    </cfRule>
    <cfRule type="cellIs" dxfId="704" priority="705" operator="equal">
      <formula>#REF!</formula>
    </cfRule>
    <cfRule type="cellIs" dxfId="703" priority="706" operator="equal">
      <formula>#REF!</formula>
    </cfRule>
    <cfRule type="cellIs" dxfId="702" priority="707" operator="equal">
      <formula>#REF!</formula>
    </cfRule>
    <cfRule type="cellIs" dxfId="701" priority="708" operator="equal">
      <formula>#REF!</formula>
    </cfRule>
    <cfRule type="cellIs" dxfId="700" priority="709" operator="equal">
      <formula>#REF!</formula>
    </cfRule>
    <cfRule type="cellIs" dxfId="699" priority="710" operator="equal">
      <formula>#REF!</formula>
    </cfRule>
    <cfRule type="cellIs" dxfId="698" priority="711" operator="equal">
      <formula>#REF!</formula>
    </cfRule>
    <cfRule type="cellIs" dxfId="697" priority="712" operator="equal">
      <formula>#REF!</formula>
    </cfRule>
    <cfRule type="cellIs" dxfId="696" priority="713" operator="equal">
      <formula>#REF!</formula>
    </cfRule>
    <cfRule type="cellIs" dxfId="695" priority="714" operator="equal">
      <formula>#REF!</formula>
    </cfRule>
    <cfRule type="cellIs" dxfId="694" priority="715" operator="equal">
      <formula>#REF!</formula>
    </cfRule>
    <cfRule type="cellIs" dxfId="693" priority="716" operator="equal">
      <formula>#REF!</formula>
    </cfRule>
    <cfRule type="cellIs" dxfId="692" priority="717" operator="equal">
      <formula>#REF!</formula>
    </cfRule>
    <cfRule type="cellIs" dxfId="691" priority="718" operator="equal">
      <formula>#REF!</formula>
    </cfRule>
    <cfRule type="cellIs" dxfId="690" priority="719" operator="equal">
      <formula>#REF!</formula>
    </cfRule>
    <cfRule type="cellIs" dxfId="689" priority="720" operator="equal">
      <formula>#REF!</formula>
    </cfRule>
    <cfRule type="cellIs" dxfId="688" priority="721" operator="equal">
      <formula>#REF!</formula>
    </cfRule>
    <cfRule type="cellIs" dxfId="687" priority="722" operator="equal">
      <formula>#REF!</formula>
    </cfRule>
    <cfRule type="cellIs" dxfId="686" priority="723" operator="equal">
      <formula>#REF!</formula>
    </cfRule>
  </conditionalFormatting>
  <conditionalFormatting sqref="Q42">
    <cfRule type="cellIs" dxfId="685" priority="649" operator="equal">
      <formula>#REF!</formula>
    </cfRule>
    <cfRule type="cellIs" dxfId="684" priority="651" operator="equal">
      <formula>#REF!</formula>
    </cfRule>
    <cfRule type="cellIs" dxfId="683" priority="652" operator="equal">
      <formula>#REF!</formula>
    </cfRule>
    <cfRule type="cellIs" dxfId="682" priority="653" operator="equal">
      <formula>#REF!</formula>
    </cfRule>
    <cfRule type="cellIs" dxfId="681" priority="654" operator="equal">
      <formula>#REF!</formula>
    </cfRule>
    <cfRule type="cellIs" dxfId="680" priority="655" operator="equal">
      <formula>#REF!</formula>
    </cfRule>
    <cfRule type="cellIs" dxfId="679" priority="656" operator="equal">
      <formula>#REF!</formula>
    </cfRule>
    <cfRule type="cellIs" dxfId="678" priority="657" operator="equal">
      <formula>#REF!</formula>
    </cfRule>
    <cfRule type="cellIs" dxfId="677" priority="658" operator="equal">
      <formula>#REF!</formula>
    </cfRule>
    <cfRule type="cellIs" dxfId="676" priority="659" operator="equal">
      <formula>#REF!</formula>
    </cfRule>
    <cfRule type="cellIs" dxfId="675" priority="660" operator="equal">
      <formula>#REF!</formula>
    </cfRule>
    <cfRule type="cellIs" dxfId="674" priority="661" operator="equal">
      <formula>#REF!</formula>
    </cfRule>
    <cfRule type="cellIs" dxfId="673" priority="662" operator="equal">
      <formula>#REF!</formula>
    </cfRule>
    <cfRule type="cellIs" dxfId="672" priority="663" operator="equal">
      <formula>#REF!</formula>
    </cfRule>
    <cfRule type="cellIs" dxfId="671" priority="664" operator="equal">
      <formula>#REF!</formula>
    </cfRule>
    <cfRule type="cellIs" dxfId="670" priority="665" operator="equal">
      <formula>#REF!</formula>
    </cfRule>
    <cfRule type="cellIs" dxfId="669" priority="666" operator="equal">
      <formula>#REF!</formula>
    </cfRule>
    <cfRule type="cellIs" dxfId="668" priority="667" operator="equal">
      <formula>#REF!</formula>
    </cfRule>
    <cfRule type="cellIs" dxfId="667" priority="668" operator="equal">
      <formula>#REF!</formula>
    </cfRule>
    <cfRule type="cellIs" dxfId="666" priority="669" operator="equal">
      <formula>#REF!</formula>
    </cfRule>
    <cfRule type="cellIs" dxfId="665" priority="670" operator="equal">
      <formula>#REF!</formula>
    </cfRule>
    <cfRule type="cellIs" dxfId="664" priority="671" operator="equal">
      <formula>#REF!</formula>
    </cfRule>
    <cfRule type="cellIs" dxfId="663" priority="672" operator="equal">
      <formula>#REF!</formula>
    </cfRule>
    <cfRule type="cellIs" dxfId="662" priority="673" operator="equal">
      <formula>#REF!</formula>
    </cfRule>
    <cfRule type="cellIs" dxfId="661" priority="674" operator="equal">
      <formula>#REF!</formula>
    </cfRule>
    <cfRule type="cellIs" dxfId="660" priority="675" operator="equal">
      <formula>#REF!</formula>
    </cfRule>
    <cfRule type="cellIs" dxfId="659" priority="676" operator="equal">
      <formula>#REF!</formula>
    </cfRule>
    <cfRule type="cellIs" dxfId="658" priority="677" operator="equal">
      <formula>#REF!</formula>
    </cfRule>
    <cfRule type="cellIs" dxfId="657" priority="678" operator="equal">
      <formula>#REF!</formula>
    </cfRule>
    <cfRule type="cellIs" dxfId="656" priority="679" operator="equal">
      <formula>#REF!</formula>
    </cfRule>
    <cfRule type="cellIs" dxfId="655" priority="680" operator="equal">
      <formula>#REF!</formula>
    </cfRule>
    <cfRule type="cellIs" dxfId="654" priority="681" operator="equal">
      <formula>#REF!</formula>
    </cfRule>
    <cfRule type="cellIs" dxfId="653" priority="682" operator="equal">
      <formula>#REF!</formula>
    </cfRule>
    <cfRule type="cellIs" dxfId="652" priority="683" operator="equal">
      <formula>#REF!</formula>
    </cfRule>
    <cfRule type="cellIs" dxfId="651" priority="684" operator="equal">
      <formula>#REF!</formula>
    </cfRule>
    <cfRule type="cellIs" dxfId="650" priority="685" operator="equal">
      <formula>#REF!</formula>
    </cfRule>
    <cfRule type="cellIs" dxfId="649" priority="686" operator="equal">
      <formula>#REF!</formula>
    </cfRule>
  </conditionalFormatting>
  <conditionalFormatting sqref="N42">
    <cfRule type="cellIs" dxfId="648" priority="650" operator="equal">
      <formula>#REF!</formula>
    </cfRule>
  </conditionalFormatting>
  <conditionalFormatting sqref="L42">
    <cfRule type="cellIs" dxfId="647" priority="644" operator="equal">
      <formula>"ALTA"</formula>
    </cfRule>
    <cfRule type="cellIs" dxfId="646" priority="645" operator="equal">
      <formula>"MUY ALTA"</formula>
    </cfRule>
    <cfRule type="cellIs" dxfId="645" priority="646" operator="equal">
      <formula>"MEDIA"</formula>
    </cfRule>
    <cfRule type="cellIs" dxfId="644" priority="647" operator="equal">
      <formula>"BAJA"</formula>
    </cfRule>
    <cfRule type="cellIs" dxfId="643" priority="648" operator="equal">
      <formula>"MUY BAJA"</formula>
    </cfRule>
  </conditionalFormatting>
  <conditionalFormatting sqref="N42">
    <cfRule type="cellIs" dxfId="642" priority="636" operator="equal">
      <formula>"CATASTRÓFICO (RC-F)"</formula>
    </cfRule>
    <cfRule type="cellIs" dxfId="641" priority="637" operator="equal">
      <formula>"MAYOR (RC-F)"</formula>
    </cfRule>
    <cfRule type="cellIs" dxfId="640" priority="638" operator="equal">
      <formula>"MODERADO (RC-F)"</formula>
    </cfRule>
    <cfRule type="cellIs" dxfId="639" priority="639" operator="equal">
      <formula>"CATASTRÓFICO"</formula>
    </cfRule>
    <cfRule type="cellIs" dxfId="638" priority="640" operator="equal">
      <formula>"MAYOR"</formula>
    </cfRule>
    <cfRule type="cellIs" dxfId="637" priority="641" operator="equal">
      <formula>"MODERADO"</formula>
    </cfRule>
    <cfRule type="cellIs" dxfId="636" priority="642" operator="equal">
      <formula>"MENOR"</formula>
    </cfRule>
    <cfRule type="cellIs" dxfId="635" priority="643" operator="equal">
      <formula>"LEVE"</formula>
    </cfRule>
  </conditionalFormatting>
  <conditionalFormatting sqref="Q42 AI42">
    <cfRule type="cellIs" dxfId="634" priority="629" operator="equal">
      <formula>"EXTREMO (RC/F)"</formula>
    </cfRule>
    <cfRule type="cellIs" dxfId="633" priority="630" operator="equal">
      <formula>"ALTO (RC/F)"</formula>
    </cfRule>
    <cfRule type="cellIs" dxfId="632" priority="631" operator="equal">
      <formula>"MODERADO (RC/F)"</formula>
    </cfRule>
    <cfRule type="cellIs" dxfId="631" priority="632" operator="equal">
      <formula>"EXTREMO"</formula>
    </cfRule>
    <cfRule type="cellIs" dxfId="630" priority="633" operator="equal">
      <formula>"ALTO"</formula>
    </cfRule>
    <cfRule type="cellIs" dxfId="629" priority="634" operator="equal">
      <formula>"MODERADO"</formula>
    </cfRule>
    <cfRule type="cellIs" dxfId="628" priority="635" operator="equal">
      <formula>"BAJO"</formula>
    </cfRule>
  </conditionalFormatting>
  <conditionalFormatting sqref="AE41:AE42">
    <cfRule type="cellIs" dxfId="627" priority="624" operator="equal">
      <formula>"MUY ALTA"</formula>
    </cfRule>
    <cfRule type="cellIs" dxfId="626" priority="625" operator="equal">
      <formula>"ALTA"</formula>
    </cfRule>
    <cfRule type="cellIs" dxfId="625" priority="626" operator="equal">
      <formula>"MEDIA"</formula>
    </cfRule>
    <cfRule type="cellIs" dxfId="624" priority="627" operator="equal">
      <formula>"BAJA"</formula>
    </cfRule>
    <cfRule type="cellIs" dxfId="623" priority="628" operator="equal">
      <formula>"MUY BAJA"</formula>
    </cfRule>
  </conditionalFormatting>
  <conditionalFormatting sqref="AG42">
    <cfRule type="cellIs" dxfId="622" priority="619" operator="equal">
      <formula>"CATASTROFICO"</formula>
    </cfRule>
    <cfRule type="cellIs" dxfId="621" priority="620" operator="equal">
      <formula>"MAYOR"</formula>
    </cfRule>
    <cfRule type="cellIs" dxfId="620" priority="621" operator="equal">
      <formula>"MODERADO"</formula>
    </cfRule>
    <cfRule type="cellIs" dxfId="619" priority="622" operator="equal">
      <formula>"MENOR"</formula>
    </cfRule>
    <cfRule type="cellIs" dxfId="618" priority="623" operator="equal">
      <formula>"LEVE"</formula>
    </cfRule>
  </conditionalFormatting>
  <conditionalFormatting sqref="AI42">
    <cfRule type="cellIs" dxfId="617" priority="582" operator="equal">
      <formula>#REF!</formula>
    </cfRule>
    <cfRule type="cellIs" dxfId="616" priority="583" operator="equal">
      <formula>#REF!</formula>
    </cfRule>
    <cfRule type="cellIs" dxfId="615" priority="584" operator="equal">
      <formula>#REF!</formula>
    </cfRule>
    <cfRule type="cellIs" dxfId="614" priority="585" operator="equal">
      <formula>#REF!</formula>
    </cfRule>
    <cfRule type="cellIs" dxfId="613" priority="586" operator="equal">
      <formula>#REF!</formula>
    </cfRule>
    <cfRule type="cellIs" dxfId="612" priority="587" operator="equal">
      <formula>#REF!</formula>
    </cfRule>
    <cfRule type="cellIs" dxfId="611" priority="588" operator="equal">
      <formula>#REF!</formula>
    </cfRule>
    <cfRule type="cellIs" dxfId="610" priority="589" operator="equal">
      <formula>#REF!</formula>
    </cfRule>
    <cfRule type="cellIs" dxfId="609" priority="590" operator="equal">
      <formula>#REF!</formula>
    </cfRule>
    <cfRule type="cellIs" dxfId="608" priority="591" operator="equal">
      <formula>#REF!</formula>
    </cfRule>
    <cfRule type="cellIs" dxfId="607" priority="592" operator="equal">
      <formula>#REF!</formula>
    </cfRule>
    <cfRule type="cellIs" dxfId="606" priority="593" operator="equal">
      <formula>#REF!</formula>
    </cfRule>
    <cfRule type="cellIs" dxfId="605" priority="594" operator="equal">
      <formula>#REF!</formula>
    </cfRule>
    <cfRule type="cellIs" dxfId="604" priority="595" operator="equal">
      <formula>#REF!</formula>
    </cfRule>
    <cfRule type="cellIs" dxfId="603" priority="596" operator="equal">
      <formula>#REF!</formula>
    </cfRule>
    <cfRule type="cellIs" dxfId="602" priority="597" operator="equal">
      <formula>#REF!</formula>
    </cfRule>
    <cfRule type="cellIs" dxfId="601" priority="598" operator="equal">
      <formula>#REF!</formula>
    </cfRule>
    <cfRule type="cellIs" dxfId="600" priority="599" operator="equal">
      <formula>#REF!</formula>
    </cfRule>
    <cfRule type="cellIs" dxfId="599" priority="600" operator="equal">
      <formula>#REF!</formula>
    </cfRule>
    <cfRule type="cellIs" dxfId="598" priority="601" operator="equal">
      <formula>#REF!</formula>
    </cfRule>
    <cfRule type="cellIs" dxfId="597" priority="602" operator="equal">
      <formula>#REF!</formula>
    </cfRule>
    <cfRule type="cellIs" dxfId="596" priority="603" operator="equal">
      <formula>#REF!</formula>
    </cfRule>
    <cfRule type="cellIs" dxfId="595" priority="604" operator="equal">
      <formula>#REF!</formula>
    </cfRule>
    <cfRule type="cellIs" dxfId="594" priority="605" operator="equal">
      <formula>#REF!</formula>
    </cfRule>
    <cfRule type="cellIs" dxfId="593" priority="606" operator="equal">
      <formula>#REF!</formula>
    </cfRule>
    <cfRule type="cellIs" dxfId="592" priority="607" operator="equal">
      <formula>#REF!</formula>
    </cfRule>
    <cfRule type="cellIs" dxfId="591" priority="608" operator="equal">
      <formula>#REF!</formula>
    </cfRule>
    <cfRule type="cellIs" dxfId="590" priority="609" operator="equal">
      <formula>#REF!</formula>
    </cfRule>
    <cfRule type="cellIs" dxfId="589" priority="610" operator="equal">
      <formula>#REF!</formula>
    </cfRule>
    <cfRule type="cellIs" dxfId="588" priority="611" operator="equal">
      <formula>#REF!</formula>
    </cfRule>
    <cfRule type="cellIs" dxfId="587" priority="612" operator="equal">
      <formula>#REF!</formula>
    </cfRule>
    <cfRule type="cellIs" dxfId="586" priority="613" operator="equal">
      <formula>#REF!</formula>
    </cfRule>
    <cfRule type="cellIs" dxfId="585" priority="614" operator="equal">
      <formula>#REF!</formula>
    </cfRule>
    <cfRule type="cellIs" dxfId="584" priority="615" operator="equal">
      <formula>#REF!</formula>
    </cfRule>
    <cfRule type="cellIs" dxfId="583" priority="616" operator="equal">
      <formula>#REF!</formula>
    </cfRule>
    <cfRule type="cellIs" dxfId="582" priority="617" operator="equal">
      <formula>#REF!</formula>
    </cfRule>
    <cfRule type="cellIs" dxfId="581" priority="618" operator="equal">
      <formula>#REF!</formula>
    </cfRule>
  </conditionalFormatting>
  <conditionalFormatting sqref="Q25">
    <cfRule type="cellIs" dxfId="580" priority="544" operator="equal">
      <formula>#REF!</formula>
    </cfRule>
    <cfRule type="cellIs" dxfId="579" priority="546" operator="equal">
      <formula>#REF!</formula>
    </cfRule>
    <cfRule type="cellIs" dxfId="578" priority="547" operator="equal">
      <formula>#REF!</formula>
    </cfRule>
    <cfRule type="cellIs" dxfId="577" priority="548" operator="equal">
      <formula>#REF!</formula>
    </cfRule>
    <cfRule type="cellIs" dxfId="576" priority="549" operator="equal">
      <formula>#REF!</formula>
    </cfRule>
    <cfRule type="cellIs" dxfId="575" priority="550" operator="equal">
      <formula>#REF!</formula>
    </cfRule>
    <cfRule type="cellIs" dxfId="574" priority="551" operator="equal">
      <formula>#REF!</formula>
    </cfRule>
    <cfRule type="cellIs" dxfId="573" priority="552" operator="equal">
      <formula>#REF!</formula>
    </cfRule>
    <cfRule type="cellIs" dxfId="572" priority="553" operator="equal">
      <formula>#REF!</formula>
    </cfRule>
    <cfRule type="cellIs" dxfId="571" priority="554" operator="equal">
      <formula>#REF!</formula>
    </cfRule>
    <cfRule type="cellIs" dxfId="570" priority="555" operator="equal">
      <formula>#REF!</formula>
    </cfRule>
    <cfRule type="cellIs" dxfId="569" priority="556" operator="equal">
      <formula>#REF!</formula>
    </cfRule>
    <cfRule type="cellIs" dxfId="568" priority="557" operator="equal">
      <formula>#REF!</formula>
    </cfRule>
    <cfRule type="cellIs" dxfId="567" priority="558" operator="equal">
      <formula>#REF!</formula>
    </cfRule>
    <cfRule type="cellIs" dxfId="566" priority="559" operator="equal">
      <formula>#REF!</formula>
    </cfRule>
    <cfRule type="cellIs" dxfId="565" priority="560" operator="equal">
      <formula>#REF!</formula>
    </cfRule>
    <cfRule type="cellIs" dxfId="564" priority="561" operator="equal">
      <formula>#REF!</formula>
    </cfRule>
    <cfRule type="cellIs" dxfId="563" priority="562" operator="equal">
      <formula>#REF!</formula>
    </cfRule>
    <cfRule type="cellIs" dxfId="562" priority="563" operator="equal">
      <formula>#REF!</formula>
    </cfRule>
    <cfRule type="cellIs" dxfId="561" priority="564" operator="equal">
      <formula>#REF!</formula>
    </cfRule>
    <cfRule type="cellIs" dxfId="560" priority="565" operator="equal">
      <formula>#REF!</formula>
    </cfRule>
    <cfRule type="cellIs" dxfId="559" priority="566" operator="equal">
      <formula>#REF!</formula>
    </cfRule>
    <cfRule type="cellIs" dxfId="558" priority="567" operator="equal">
      <formula>#REF!</formula>
    </cfRule>
    <cfRule type="cellIs" dxfId="557" priority="568" operator="equal">
      <formula>#REF!</formula>
    </cfRule>
    <cfRule type="cellIs" dxfId="556" priority="569" operator="equal">
      <formula>#REF!</formula>
    </cfRule>
    <cfRule type="cellIs" dxfId="555" priority="570" operator="equal">
      <formula>#REF!</formula>
    </cfRule>
    <cfRule type="cellIs" dxfId="554" priority="571" operator="equal">
      <formula>#REF!</formula>
    </cfRule>
    <cfRule type="cellIs" dxfId="553" priority="572" operator="equal">
      <formula>#REF!</formula>
    </cfRule>
    <cfRule type="cellIs" dxfId="552" priority="573" operator="equal">
      <formula>#REF!</formula>
    </cfRule>
    <cfRule type="cellIs" dxfId="551" priority="574" operator="equal">
      <formula>#REF!</formula>
    </cfRule>
    <cfRule type="cellIs" dxfId="550" priority="575" operator="equal">
      <formula>#REF!</formula>
    </cfRule>
    <cfRule type="cellIs" dxfId="549" priority="576" operator="equal">
      <formula>#REF!</formula>
    </cfRule>
    <cfRule type="cellIs" dxfId="548" priority="577" operator="equal">
      <formula>#REF!</formula>
    </cfRule>
    <cfRule type="cellIs" dxfId="547" priority="578" operator="equal">
      <formula>#REF!</formula>
    </cfRule>
    <cfRule type="cellIs" dxfId="546" priority="579" operator="equal">
      <formula>#REF!</formula>
    </cfRule>
    <cfRule type="cellIs" dxfId="545" priority="580" operator="equal">
      <formula>#REF!</formula>
    </cfRule>
    <cfRule type="cellIs" dxfId="544" priority="581" operator="equal">
      <formula>#REF!</formula>
    </cfRule>
  </conditionalFormatting>
  <conditionalFormatting sqref="N25">
    <cfRule type="cellIs" dxfId="543" priority="545" operator="equal">
      <formula>#REF!</formula>
    </cfRule>
  </conditionalFormatting>
  <conditionalFormatting sqref="L25">
    <cfRule type="cellIs" dxfId="542" priority="539" operator="equal">
      <formula>"ALTA"</formula>
    </cfRule>
    <cfRule type="cellIs" dxfId="541" priority="540" operator="equal">
      <formula>"MUY ALTA"</formula>
    </cfRule>
    <cfRule type="cellIs" dxfId="540" priority="541" operator="equal">
      <formula>"MEDIA"</formula>
    </cfRule>
    <cfRule type="cellIs" dxfId="539" priority="542" operator="equal">
      <formula>"BAJA"</formula>
    </cfRule>
    <cfRule type="cellIs" dxfId="538" priority="543" operator="equal">
      <formula>"MUY BAJA"</formula>
    </cfRule>
  </conditionalFormatting>
  <conditionalFormatting sqref="N25">
    <cfRule type="cellIs" dxfId="537" priority="531" operator="equal">
      <formula>"CATASTRÓFICO (RC-F)"</formula>
    </cfRule>
    <cfRule type="cellIs" dxfId="536" priority="532" operator="equal">
      <formula>"MAYOR (RC-F)"</formula>
    </cfRule>
    <cfRule type="cellIs" dxfId="535" priority="533" operator="equal">
      <formula>"MODERADO (RC-F)"</formula>
    </cfRule>
    <cfRule type="cellIs" dxfId="534" priority="534" operator="equal">
      <formula>"CATASTRÓFICO"</formula>
    </cfRule>
    <cfRule type="cellIs" dxfId="533" priority="535" operator="equal">
      <formula>"MAYOR"</formula>
    </cfRule>
    <cfRule type="cellIs" dxfId="532" priority="536" operator="equal">
      <formula>"MODERADO"</formula>
    </cfRule>
    <cfRule type="cellIs" dxfId="531" priority="537" operator="equal">
      <formula>"MENOR"</formula>
    </cfRule>
    <cfRule type="cellIs" dxfId="530" priority="538" operator="equal">
      <formula>"LEVE"</formula>
    </cfRule>
  </conditionalFormatting>
  <conditionalFormatting sqref="AI25 Q25">
    <cfRule type="cellIs" dxfId="529" priority="524" operator="equal">
      <formula>"EXTREMO (RC/F)"</formula>
    </cfRule>
    <cfRule type="cellIs" dxfId="528" priority="525" operator="equal">
      <formula>"ALTO (RC/F)"</formula>
    </cfRule>
    <cfRule type="cellIs" dxfId="527" priority="526" operator="equal">
      <formula>"MODERADO (RC/F)"</formula>
    </cfRule>
    <cfRule type="cellIs" dxfId="526" priority="527" operator="equal">
      <formula>"EXTREMO"</formula>
    </cfRule>
    <cfRule type="cellIs" dxfId="525" priority="528" operator="equal">
      <formula>"ALTO"</formula>
    </cfRule>
    <cfRule type="cellIs" dxfId="524" priority="529" operator="equal">
      <formula>"MODERADO"</formula>
    </cfRule>
    <cfRule type="cellIs" dxfId="523" priority="530" operator="equal">
      <formula>"BAJO"</formula>
    </cfRule>
  </conditionalFormatting>
  <conditionalFormatting sqref="AE23:AE30">
    <cfRule type="cellIs" dxfId="522" priority="519" operator="equal">
      <formula>"MUY ALTA"</formula>
    </cfRule>
    <cfRule type="cellIs" dxfId="521" priority="520" operator="equal">
      <formula>"ALTA"</formula>
    </cfRule>
    <cfRule type="cellIs" dxfId="520" priority="521" operator="equal">
      <formula>"MEDIA"</formula>
    </cfRule>
    <cfRule type="cellIs" dxfId="519" priority="522" operator="equal">
      <formula>"BAJA"</formula>
    </cfRule>
    <cfRule type="cellIs" dxfId="518" priority="523" operator="equal">
      <formula>"MUY BAJA"</formula>
    </cfRule>
  </conditionalFormatting>
  <conditionalFormatting sqref="AG25">
    <cfRule type="cellIs" dxfId="517" priority="514" operator="equal">
      <formula>"CATASTROFICO"</formula>
    </cfRule>
    <cfRule type="cellIs" dxfId="516" priority="515" operator="equal">
      <formula>"MAYOR"</formula>
    </cfRule>
    <cfRule type="cellIs" dxfId="515" priority="516" operator="equal">
      <formula>"MODERADO"</formula>
    </cfRule>
    <cfRule type="cellIs" dxfId="514" priority="517" operator="equal">
      <formula>"MENOR"</formula>
    </cfRule>
    <cfRule type="cellIs" dxfId="513" priority="518" operator="equal">
      <formula>"LEVE"</formula>
    </cfRule>
  </conditionalFormatting>
  <conditionalFormatting sqref="AI25">
    <cfRule type="cellIs" dxfId="512" priority="477" operator="equal">
      <formula>#REF!</formula>
    </cfRule>
    <cfRule type="cellIs" dxfId="511" priority="478" operator="equal">
      <formula>#REF!</formula>
    </cfRule>
    <cfRule type="cellIs" dxfId="510" priority="479" operator="equal">
      <formula>#REF!</formula>
    </cfRule>
    <cfRule type="cellIs" dxfId="509" priority="480" operator="equal">
      <formula>#REF!</formula>
    </cfRule>
    <cfRule type="cellIs" dxfId="508" priority="481" operator="equal">
      <formula>#REF!</formula>
    </cfRule>
    <cfRule type="cellIs" dxfId="507" priority="482" operator="equal">
      <formula>#REF!</formula>
    </cfRule>
    <cfRule type="cellIs" dxfId="506" priority="483" operator="equal">
      <formula>#REF!</formula>
    </cfRule>
    <cfRule type="cellIs" dxfId="505" priority="484" operator="equal">
      <formula>#REF!</formula>
    </cfRule>
    <cfRule type="cellIs" dxfId="504" priority="485" operator="equal">
      <formula>#REF!</formula>
    </cfRule>
    <cfRule type="cellIs" dxfId="503" priority="486" operator="equal">
      <formula>#REF!</formula>
    </cfRule>
    <cfRule type="cellIs" dxfId="502" priority="487" operator="equal">
      <formula>#REF!</formula>
    </cfRule>
    <cfRule type="cellIs" dxfId="501" priority="488" operator="equal">
      <formula>#REF!</formula>
    </cfRule>
    <cfRule type="cellIs" dxfId="500" priority="489" operator="equal">
      <formula>#REF!</formula>
    </cfRule>
    <cfRule type="cellIs" dxfId="499" priority="490" operator="equal">
      <formula>#REF!</formula>
    </cfRule>
    <cfRule type="cellIs" dxfId="498" priority="491" operator="equal">
      <formula>#REF!</formula>
    </cfRule>
    <cfRule type="cellIs" dxfId="497" priority="492" operator="equal">
      <formula>#REF!</formula>
    </cfRule>
    <cfRule type="cellIs" dxfId="496" priority="493" operator="equal">
      <formula>#REF!</formula>
    </cfRule>
    <cfRule type="cellIs" dxfId="495" priority="494" operator="equal">
      <formula>#REF!</formula>
    </cfRule>
    <cfRule type="cellIs" dxfId="494" priority="495" operator="equal">
      <formula>#REF!</formula>
    </cfRule>
    <cfRule type="cellIs" dxfId="493" priority="496" operator="equal">
      <formula>#REF!</formula>
    </cfRule>
    <cfRule type="cellIs" dxfId="492" priority="497" operator="equal">
      <formula>#REF!</formula>
    </cfRule>
    <cfRule type="cellIs" dxfId="491" priority="498" operator="equal">
      <formula>#REF!</formula>
    </cfRule>
    <cfRule type="cellIs" dxfId="490" priority="499" operator="equal">
      <formula>#REF!</formula>
    </cfRule>
    <cfRule type="cellIs" dxfId="489" priority="500" operator="equal">
      <formula>#REF!</formula>
    </cfRule>
    <cfRule type="cellIs" dxfId="488" priority="501" operator="equal">
      <formula>#REF!</formula>
    </cfRule>
    <cfRule type="cellIs" dxfId="487" priority="502" operator="equal">
      <formula>#REF!</formula>
    </cfRule>
    <cfRule type="cellIs" dxfId="486" priority="503" operator="equal">
      <formula>#REF!</formula>
    </cfRule>
    <cfRule type="cellIs" dxfId="485" priority="504" operator="equal">
      <formula>#REF!</formula>
    </cfRule>
    <cfRule type="cellIs" dxfId="484" priority="505" operator="equal">
      <formula>#REF!</formula>
    </cfRule>
    <cfRule type="cellIs" dxfId="483" priority="506" operator="equal">
      <formula>#REF!</formula>
    </cfRule>
    <cfRule type="cellIs" dxfId="482" priority="507" operator="equal">
      <formula>#REF!</formula>
    </cfRule>
    <cfRule type="cellIs" dxfId="481" priority="508" operator="equal">
      <formula>#REF!</formula>
    </cfRule>
    <cfRule type="cellIs" dxfId="480" priority="509" operator="equal">
      <formula>#REF!</formula>
    </cfRule>
    <cfRule type="cellIs" dxfId="479" priority="510" operator="equal">
      <formula>#REF!</formula>
    </cfRule>
    <cfRule type="cellIs" dxfId="478" priority="511" operator="equal">
      <formula>#REF!</formula>
    </cfRule>
    <cfRule type="cellIs" dxfId="477" priority="512" operator="equal">
      <formula>#REF!</formula>
    </cfRule>
    <cfRule type="cellIs" dxfId="476" priority="513" operator="equal">
      <formula>#REF!</formula>
    </cfRule>
  </conditionalFormatting>
  <conditionalFormatting sqref="Q31">
    <cfRule type="cellIs" dxfId="475" priority="439" operator="equal">
      <formula>#REF!</formula>
    </cfRule>
    <cfRule type="cellIs" dxfId="474" priority="441" operator="equal">
      <formula>#REF!</formula>
    </cfRule>
    <cfRule type="cellIs" dxfId="473" priority="442" operator="equal">
      <formula>#REF!</formula>
    </cfRule>
    <cfRule type="cellIs" dxfId="472" priority="443" operator="equal">
      <formula>#REF!</formula>
    </cfRule>
    <cfRule type="cellIs" dxfId="471" priority="444" operator="equal">
      <formula>#REF!</formula>
    </cfRule>
    <cfRule type="cellIs" dxfId="470" priority="445" operator="equal">
      <formula>#REF!</formula>
    </cfRule>
    <cfRule type="cellIs" dxfId="469" priority="446" operator="equal">
      <formula>#REF!</formula>
    </cfRule>
    <cfRule type="cellIs" dxfId="468" priority="447" operator="equal">
      <formula>#REF!</formula>
    </cfRule>
    <cfRule type="cellIs" dxfId="467" priority="448" operator="equal">
      <formula>#REF!</formula>
    </cfRule>
    <cfRule type="cellIs" dxfId="466" priority="449" operator="equal">
      <formula>#REF!</formula>
    </cfRule>
    <cfRule type="cellIs" dxfId="465" priority="450" operator="equal">
      <formula>#REF!</formula>
    </cfRule>
    <cfRule type="cellIs" dxfId="464" priority="451" operator="equal">
      <formula>#REF!</formula>
    </cfRule>
    <cfRule type="cellIs" dxfId="463" priority="452" operator="equal">
      <formula>#REF!</formula>
    </cfRule>
    <cfRule type="cellIs" dxfId="462" priority="453" operator="equal">
      <formula>#REF!</formula>
    </cfRule>
    <cfRule type="cellIs" dxfId="461" priority="454" operator="equal">
      <formula>#REF!</formula>
    </cfRule>
    <cfRule type="cellIs" dxfId="460" priority="455" operator="equal">
      <formula>#REF!</formula>
    </cfRule>
    <cfRule type="cellIs" dxfId="459" priority="456" operator="equal">
      <formula>#REF!</formula>
    </cfRule>
    <cfRule type="cellIs" dxfId="458" priority="457" operator="equal">
      <formula>#REF!</formula>
    </cfRule>
    <cfRule type="cellIs" dxfId="457" priority="458" operator="equal">
      <formula>#REF!</formula>
    </cfRule>
    <cfRule type="cellIs" dxfId="456" priority="459" operator="equal">
      <formula>#REF!</formula>
    </cfRule>
    <cfRule type="cellIs" dxfId="455" priority="460" operator="equal">
      <formula>#REF!</formula>
    </cfRule>
    <cfRule type="cellIs" dxfId="454" priority="461" operator="equal">
      <formula>#REF!</formula>
    </cfRule>
    <cfRule type="cellIs" dxfId="453" priority="462" operator="equal">
      <formula>#REF!</formula>
    </cfRule>
    <cfRule type="cellIs" dxfId="452" priority="463" operator="equal">
      <formula>#REF!</formula>
    </cfRule>
    <cfRule type="cellIs" dxfId="451" priority="464" operator="equal">
      <formula>#REF!</formula>
    </cfRule>
    <cfRule type="cellIs" dxfId="450" priority="465" operator="equal">
      <formula>#REF!</formula>
    </cfRule>
    <cfRule type="cellIs" dxfId="449" priority="466" operator="equal">
      <formula>#REF!</formula>
    </cfRule>
    <cfRule type="cellIs" dxfId="448" priority="467" operator="equal">
      <formula>#REF!</formula>
    </cfRule>
    <cfRule type="cellIs" dxfId="447" priority="468" operator="equal">
      <formula>#REF!</formula>
    </cfRule>
    <cfRule type="cellIs" dxfId="446" priority="469" operator="equal">
      <formula>#REF!</formula>
    </cfRule>
    <cfRule type="cellIs" dxfId="445" priority="470" operator="equal">
      <formula>#REF!</formula>
    </cfRule>
    <cfRule type="cellIs" dxfId="444" priority="471" operator="equal">
      <formula>#REF!</formula>
    </cfRule>
    <cfRule type="cellIs" dxfId="443" priority="472" operator="equal">
      <formula>#REF!</formula>
    </cfRule>
    <cfRule type="cellIs" dxfId="442" priority="473" operator="equal">
      <formula>#REF!</formula>
    </cfRule>
    <cfRule type="cellIs" dxfId="441" priority="474" operator="equal">
      <formula>#REF!</formula>
    </cfRule>
    <cfRule type="cellIs" dxfId="440" priority="475" operator="equal">
      <formula>#REF!</formula>
    </cfRule>
    <cfRule type="cellIs" dxfId="439" priority="476" operator="equal">
      <formula>#REF!</formula>
    </cfRule>
  </conditionalFormatting>
  <conditionalFormatting sqref="N31">
    <cfRule type="cellIs" dxfId="438" priority="440" operator="equal">
      <formula>#REF!</formula>
    </cfRule>
  </conditionalFormatting>
  <conditionalFormatting sqref="L31">
    <cfRule type="cellIs" dxfId="437" priority="434" operator="equal">
      <formula>"ALTA"</formula>
    </cfRule>
    <cfRule type="cellIs" dxfId="436" priority="435" operator="equal">
      <formula>"MUY ALTA"</formula>
    </cfRule>
    <cfRule type="cellIs" dxfId="435" priority="436" operator="equal">
      <formula>"MEDIA"</formula>
    </cfRule>
    <cfRule type="cellIs" dxfId="434" priority="437" operator="equal">
      <formula>"BAJA"</formula>
    </cfRule>
    <cfRule type="cellIs" dxfId="433" priority="438" operator="equal">
      <formula>"MUY BAJA"</formula>
    </cfRule>
  </conditionalFormatting>
  <conditionalFormatting sqref="N31">
    <cfRule type="cellIs" dxfId="432" priority="426" operator="equal">
      <formula>"CATASTRÓFICO (RC-F)"</formula>
    </cfRule>
    <cfRule type="cellIs" dxfId="431" priority="427" operator="equal">
      <formula>"MAYOR (RC-F)"</formula>
    </cfRule>
    <cfRule type="cellIs" dxfId="430" priority="428" operator="equal">
      <formula>"MODERADO (RC-F)"</formula>
    </cfRule>
    <cfRule type="cellIs" dxfId="429" priority="429" operator="equal">
      <formula>"CATASTRÓFICO"</formula>
    </cfRule>
    <cfRule type="cellIs" dxfId="428" priority="430" operator="equal">
      <formula>"MAYOR"</formula>
    </cfRule>
    <cfRule type="cellIs" dxfId="427" priority="431" operator="equal">
      <formula>"MODERADO"</formula>
    </cfRule>
    <cfRule type="cellIs" dxfId="426" priority="432" operator="equal">
      <formula>"MENOR"</formula>
    </cfRule>
    <cfRule type="cellIs" dxfId="425" priority="433" operator="equal">
      <formula>"LEVE"</formula>
    </cfRule>
  </conditionalFormatting>
  <conditionalFormatting sqref="Q31 AI31">
    <cfRule type="cellIs" dxfId="424" priority="419" operator="equal">
      <formula>"EXTREMO (RC/F)"</formula>
    </cfRule>
    <cfRule type="cellIs" dxfId="423" priority="420" operator="equal">
      <formula>"ALTO (RC/F)"</formula>
    </cfRule>
    <cfRule type="cellIs" dxfId="422" priority="421" operator="equal">
      <formula>"MODERADO (RC/F)"</formula>
    </cfRule>
    <cfRule type="cellIs" dxfId="421" priority="422" operator="equal">
      <formula>"EXTREMO"</formula>
    </cfRule>
    <cfRule type="cellIs" dxfId="420" priority="423" operator="equal">
      <formula>"ALTO"</formula>
    </cfRule>
    <cfRule type="cellIs" dxfId="419" priority="424" operator="equal">
      <formula>"MODERADO"</formula>
    </cfRule>
    <cfRule type="cellIs" dxfId="418" priority="425" operator="equal">
      <formula>"BAJO"</formula>
    </cfRule>
  </conditionalFormatting>
  <conditionalFormatting sqref="AE31:AE32">
    <cfRule type="cellIs" dxfId="417" priority="414" operator="equal">
      <formula>"MUY ALTA"</formula>
    </cfRule>
    <cfRule type="cellIs" dxfId="416" priority="415" operator="equal">
      <formula>"ALTA"</formula>
    </cfRule>
    <cfRule type="cellIs" dxfId="415" priority="416" operator="equal">
      <formula>"MEDIA"</formula>
    </cfRule>
    <cfRule type="cellIs" dxfId="414" priority="417" operator="equal">
      <formula>"BAJA"</formula>
    </cfRule>
    <cfRule type="cellIs" dxfId="413" priority="418" operator="equal">
      <formula>"MUY BAJA"</formula>
    </cfRule>
  </conditionalFormatting>
  <conditionalFormatting sqref="AG31">
    <cfRule type="cellIs" dxfId="412" priority="409" operator="equal">
      <formula>"CATASTROFICO"</formula>
    </cfRule>
    <cfRule type="cellIs" dxfId="411" priority="410" operator="equal">
      <formula>"MAYOR"</formula>
    </cfRule>
    <cfRule type="cellIs" dxfId="410" priority="411" operator="equal">
      <formula>"MODERADO"</formula>
    </cfRule>
    <cfRule type="cellIs" dxfId="409" priority="412" operator="equal">
      <formula>"MENOR"</formula>
    </cfRule>
    <cfRule type="cellIs" dxfId="408" priority="413" operator="equal">
      <formula>"LEVE"</formula>
    </cfRule>
  </conditionalFormatting>
  <conditionalFormatting sqref="AI31">
    <cfRule type="cellIs" dxfId="407" priority="372" operator="equal">
      <formula>#REF!</formula>
    </cfRule>
    <cfRule type="cellIs" dxfId="406" priority="373" operator="equal">
      <formula>#REF!</formula>
    </cfRule>
    <cfRule type="cellIs" dxfId="405" priority="374" operator="equal">
      <formula>#REF!</formula>
    </cfRule>
    <cfRule type="cellIs" dxfId="404" priority="375" operator="equal">
      <formula>#REF!</formula>
    </cfRule>
    <cfRule type="cellIs" dxfId="403" priority="376" operator="equal">
      <formula>#REF!</formula>
    </cfRule>
    <cfRule type="cellIs" dxfId="402" priority="377" operator="equal">
      <formula>#REF!</formula>
    </cfRule>
    <cfRule type="cellIs" dxfId="401" priority="378" operator="equal">
      <formula>#REF!</formula>
    </cfRule>
    <cfRule type="cellIs" dxfId="400" priority="379" operator="equal">
      <formula>#REF!</formula>
    </cfRule>
    <cfRule type="cellIs" dxfId="399" priority="380" operator="equal">
      <formula>#REF!</formula>
    </cfRule>
    <cfRule type="cellIs" dxfId="398" priority="381" operator="equal">
      <formula>#REF!</formula>
    </cfRule>
    <cfRule type="cellIs" dxfId="397" priority="382" operator="equal">
      <formula>#REF!</formula>
    </cfRule>
    <cfRule type="cellIs" dxfId="396" priority="383" operator="equal">
      <formula>#REF!</formula>
    </cfRule>
    <cfRule type="cellIs" dxfId="395" priority="384" operator="equal">
      <formula>#REF!</formula>
    </cfRule>
    <cfRule type="cellIs" dxfId="394" priority="385" operator="equal">
      <formula>#REF!</formula>
    </cfRule>
    <cfRule type="cellIs" dxfId="393" priority="386" operator="equal">
      <formula>#REF!</formula>
    </cfRule>
    <cfRule type="cellIs" dxfId="392" priority="387" operator="equal">
      <formula>#REF!</formula>
    </cfRule>
    <cfRule type="cellIs" dxfId="391" priority="388" operator="equal">
      <formula>#REF!</formula>
    </cfRule>
    <cfRule type="cellIs" dxfId="390" priority="389" operator="equal">
      <formula>#REF!</formula>
    </cfRule>
    <cfRule type="cellIs" dxfId="389" priority="390" operator="equal">
      <formula>#REF!</formula>
    </cfRule>
    <cfRule type="cellIs" dxfId="388" priority="391" operator="equal">
      <formula>#REF!</formula>
    </cfRule>
    <cfRule type="cellIs" dxfId="387" priority="392" operator="equal">
      <formula>#REF!</formula>
    </cfRule>
    <cfRule type="cellIs" dxfId="386" priority="393" operator="equal">
      <formula>#REF!</formula>
    </cfRule>
    <cfRule type="cellIs" dxfId="385" priority="394" operator="equal">
      <formula>#REF!</formula>
    </cfRule>
    <cfRule type="cellIs" dxfId="384" priority="395" operator="equal">
      <formula>#REF!</formula>
    </cfRule>
    <cfRule type="cellIs" dxfId="383" priority="396" operator="equal">
      <formula>#REF!</formula>
    </cfRule>
    <cfRule type="cellIs" dxfId="382" priority="397" operator="equal">
      <formula>#REF!</formula>
    </cfRule>
    <cfRule type="cellIs" dxfId="381" priority="398" operator="equal">
      <formula>#REF!</formula>
    </cfRule>
    <cfRule type="cellIs" dxfId="380" priority="399" operator="equal">
      <formula>#REF!</formula>
    </cfRule>
    <cfRule type="cellIs" dxfId="379" priority="400" operator="equal">
      <formula>#REF!</formula>
    </cfRule>
    <cfRule type="cellIs" dxfId="378" priority="401" operator="equal">
      <formula>#REF!</formula>
    </cfRule>
    <cfRule type="cellIs" dxfId="377" priority="402" operator="equal">
      <formula>#REF!</formula>
    </cfRule>
    <cfRule type="cellIs" dxfId="376" priority="403" operator="equal">
      <formula>#REF!</formula>
    </cfRule>
    <cfRule type="cellIs" dxfId="375" priority="404" operator="equal">
      <formula>#REF!</formula>
    </cfRule>
    <cfRule type="cellIs" dxfId="374" priority="405" operator="equal">
      <formula>#REF!</formula>
    </cfRule>
    <cfRule type="cellIs" dxfId="373" priority="406" operator="equal">
      <formula>#REF!</formula>
    </cfRule>
    <cfRule type="cellIs" dxfId="372" priority="407" operator="equal">
      <formula>#REF!</formula>
    </cfRule>
    <cfRule type="cellIs" dxfId="371" priority="408" operator="equal">
      <formula>#REF!</formula>
    </cfRule>
  </conditionalFormatting>
  <conditionalFormatting sqref="Q67:Q68">
    <cfRule type="cellIs" dxfId="370" priority="334" operator="equal">
      <formula>#REF!</formula>
    </cfRule>
    <cfRule type="cellIs" dxfId="369" priority="336" operator="equal">
      <formula>#REF!</formula>
    </cfRule>
    <cfRule type="cellIs" dxfId="368" priority="337" operator="equal">
      <formula>#REF!</formula>
    </cfRule>
    <cfRule type="cellIs" dxfId="367" priority="338" operator="equal">
      <formula>#REF!</formula>
    </cfRule>
    <cfRule type="cellIs" dxfId="366" priority="339" operator="equal">
      <formula>#REF!</formula>
    </cfRule>
    <cfRule type="cellIs" dxfId="365" priority="340" operator="equal">
      <formula>#REF!</formula>
    </cfRule>
    <cfRule type="cellIs" dxfId="364" priority="341" operator="equal">
      <formula>#REF!</formula>
    </cfRule>
    <cfRule type="cellIs" dxfId="363" priority="342" operator="equal">
      <formula>#REF!</formula>
    </cfRule>
    <cfRule type="cellIs" dxfId="362" priority="343" operator="equal">
      <formula>#REF!</formula>
    </cfRule>
    <cfRule type="cellIs" dxfId="361" priority="344" operator="equal">
      <formula>#REF!</formula>
    </cfRule>
    <cfRule type="cellIs" dxfId="360" priority="345" operator="equal">
      <formula>#REF!</formula>
    </cfRule>
    <cfRule type="cellIs" dxfId="359" priority="346" operator="equal">
      <formula>#REF!</formula>
    </cfRule>
    <cfRule type="cellIs" dxfId="358" priority="347" operator="equal">
      <formula>#REF!</formula>
    </cfRule>
    <cfRule type="cellIs" dxfId="357" priority="348" operator="equal">
      <formula>#REF!</formula>
    </cfRule>
    <cfRule type="cellIs" dxfId="356" priority="349" operator="equal">
      <formula>#REF!</formula>
    </cfRule>
    <cfRule type="cellIs" dxfId="355" priority="350" operator="equal">
      <formula>#REF!</formula>
    </cfRule>
    <cfRule type="cellIs" dxfId="354" priority="351" operator="equal">
      <formula>#REF!</formula>
    </cfRule>
    <cfRule type="cellIs" dxfId="353" priority="352" operator="equal">
      <formula>#REF!</formula>
    </cfRule>
    <cfRule type="cellIs" dxfId="352" priority="353" operator="equal">
      <formula>#REF!</formula>
    </cfRule>
    <cfRule type="cellIs" dxfId="351" priority="354" operator="equal">
      <formula>#REF!</formula>
    </cfRule>
    <cfRule type="cellIs" dxfId="350" priority="355" operator="equal">
      <formula>#REF!</formula>
    </cfRule>
    <cfRule type="cellIs" dxfId="349" priority="356" operator="equal">
      <formula>#REF!</formula>
    </cfRule>
    <cfRule type="cellIs" dxfId="348" priority="357" operator="equal">
      <formula>#REF!</formula>
    </cfRule>
    <cfRule type="cellIs" dxfId="347" priority="358" operator="equal">
      <formula>#REF!</formula>
    </cfRule>
    <cfRule type="cellIs" dxfId="346" priority="359" operator="equal">
      <formula>#REF!</formula>
    </cfRule>
    <cfRule type="cellIs" dxfId="345" priority="360" operator="equal">
      <formula>#REF!</formula>
    </cfRule>
    <cfRule type="cellIs" dxfId="344" priority="361" operator="equal">
      <formula>#REF!</formula>
    </cfRule>
    <cfRule type="cellIs" dxfId="343" priority="362" operator="equal">
      <formula>#REF!</formula>
    </cfRule>
    <cfRule type="cellIs" dxfId="342" priority="363" operator="equal">
      <formula>#REF!</formula>
    </cfRule>
    <cfRule type="cellIs" dxfId="341" priority="364" operator="equal">
      <formula>#REF!</formula>
    </cfRule>
    <cfRule type="cellIs" dxfId="340" priority="365" operator="equal">
      <formula>#REF!</formula>
    </cfRule>
    <cfRule type="cellIs" dxfId="339" priority="366" operator="equal">
      <formula>#REF!</formula>
    </cfRule>
    <cfRule type="cellIs" dxfId="338" priority="367" operator="equal">
      <formula>#REF!</formula>
    </cfRule>
    <cfRule type="cellIs" dxfId="337" priority="368" operator="equal">
      <formula>#REF!</formula>
    </cfRule>
    <cfRule type="cellIs" dxfId="336" priority="369" operator="equal">
      <formula>#REF!</formula>
    </cfRule>
    <cfRule type="cellIs" dxfId="335" priority="370" operator="equal">
      <formula>#REF!</formula>
    </cfRule>
    <cfRule type="cellIs" dxfId="334" priority="371" operator="equal">
      <formula>#REF!</formula>
    </cfRule>
  </conditionalFormatting>
  <conditionalFormatting sqref="N67:N68">
    <cfRule type="cellIs" dxfId="333" priority="335" operator="equal">
      <formula>#REF!</formula>
    </cfRule>
  </conditionalFormatting>
  <conditionalFormatting sqref="L67:L68">
    <cfRule type="cellIs" dxfId="332" priority="329" operator="equal">
      <formula>"ALTA"</formula>
    </cfRule>
    <cfRule type="cellIs" dxfId="331" priority="330" operator="equal">
      <formula>"MUY ALTA"</formula>
    </cfRule>
    <cfRule type="cellIs" dxfId="330" priority="331" operator="equal">
      <formula>"MEDIA"</formula>
    </cfRule>
    <cfRule type="cellIs" dxfId="329" priority="332" operator="equal">
      <formula>"BAJA"</formula>
    </cfRule>
    <cfRule type="cellIs" dxfId="328" priority="333" operator="equal">
      <formula>"MUY BAJA"</formula>
    </cfRule>
  </conditionalFormatting>
  <conditionalFormatting sqref="N67:N68">
    <cfRule type="cellIs" dxfId="327" priority="321" operator="equal">
      <formula>"CATASTRÓFICO (RC-F)"</formula>
    </cfRule>
    <cfRule type="cellIs" dxfId="326" priority="322" operator="equal">
      <formula>"MAYOR (RC-F)"</formula>
    </cfRule>
    <cfRule type="cellIs" dxfId="325" priority="323" operator="equal">
      <formula>"MODERADO (RC-F)"</formula>
    </cfRule>
    <cfRule type="cellIs" dxfId="324" priority="324" operator="equal">
      <formula>"CATASTRÓFICO"</formula>
    </cfRule>
    <cfRule type="cellIs" dxfId="323" priority="325" operator="equal">
      <formula>"MAYOR"</formula>
    </cfRule>
    <cfRule type="cellIs" dxfId="322" priority="326" operator="equal">
      <formula>"MODERADO"</formula>
    </cfRule>
    <cfRule type="cellIs" dxfId="321" priority="327" operator="equal">
      <formula>"MENOR"</formula>
    </cfRule>
    <cfRule type="cellIs" dxfId="320" priority="328" operator="equal">
      <formula>"LEVE"</formula>
    </cfRule>
  </conditionalFormatting>
  <conditionalFormatting sqref="AI67:AI68 Q67:Q68">
    <cfRule type="cellIs" dxfId="319" priority="314" operator="equal">
      <formula>"EXTREMO (RC/F)"</formula>
    </cfRule>
    <cfRule type="cellIs" dxfId="318" priority="315" operator="equal">
      <formula>"ALTO (RC/F)"</formula>
    </cfRule>
    <cfRule type="cellIs" dxfId="317" priority="316" operator="equal">
      <formula>"MODERADO (RC/F)"</formula>
    </cfRule>
    <cfRule type="cellIs" dxfId="316" priority="317" operator="equal">
      <formula>"EXTREMO"</formula>
    </cfRule>
    <cfRule type="cellIs" dxfId="315" priority="318" operator="equal">
      <formula>"ALTO"</formula>
    </cfRule>
    <cfRule type="cellIs" dxfId="314" priority="319" operator="equal">
      <formula>"MODERADO"</formula>
    </cfRule>
    <cfRule type="cellIs" dxfId="313" priority="320" operator="equal">
      <formula>"BAJO"</formula>
    </cfRule>
  </conditionalFormatting>
  <conditionalFormatting sqref="AE66:AE68">
    <cfRule type="cellIs" dxfId="312" priority="309" operator="equal">
      <formula>"MUY ALTA"</formula>
    </cfRule>
    <cfRule type="cellIs" dxfId="311" priority="310" operator="equal">
      <formula>"ALTA"</formula>
    </cfRule>
    <cfRule type="cellIs" dxfId="310" priority="311" operator="equal">
      <formula>"MEDIA"</formula>
    </cfRule>
    <cfRule type="cellIs" dxfId="309" priority="312" operator="equal">
      <formula>"BAJA"</formula>
    </cfRule>
    <cfRule type="cellIs" dxfId="308" priority="313" operator="equal">
      <formula>"MUY BAJA"</formula>
    </cfRule>
  </conditionalFormatting>
  <conditionalFormatting sqref="AG67:AG68">
    <cfRule type="cellIs" dxfId="307" priority="304" operator="equal">
      <formula>"CATASTROFICO"</formula>
    </cfRule>
    <cfRule type="cellIs" dxfId="306" priority="305" operator="equal">
      <formula>"MAYOR"</formula>
    </cfRule>
    <cfRule type="cellIs" dxfId="305" priority="306" operator="equal">
      <formula>"MODERADO"</formula>
    </cfRule>
    <cfRule type="cellIs" dxfId="304" priority="307" operator="equal">
      <formula>"MENOR"</formula>
    </cfRule>
    <cfRule type="cellIs" dxfId="303" priority="308" operator="equal">
      <formula>"LEVE"</formula>
    </cfRule>
  </conditionalFormatting>
  <conditionalFormatting sqref="AI67:AI68">
    <cfRule type="cellIs" dxfId="302" priority="267" operator="equal">
      <formula>#REF!</formula>
    </cfRule>
    <cfRule type="cellIs" dxfId="301" priority="268" operator="equal">
      <formula>#REF!</formula>
    </cfRule>
    <cfRule type="cellIs" dxfId="300" priority="269" operator="equal">
      <formula>#REF!</formula>
    </cfRule>
    <cfRule type="cellIs" dxfId="299" priority="270" operator="equal">
      <formula>#REF!</formula>
    </cfRule>
    <cfRule type="cellIs" dxfId="298" priority="271" operator="equal">
      <formula>#REF!</formula>
    </cfRule>
    <cfRule type="cellIs" dxfId="297" priority="272" operator="equal">
      <formula>#REF!</formula>
    </cfRule>
    <cfRule type="cellIs" dxfId="296" priority="273" operator="equal">
      <formula>#REF!</formula>
    </cfRule>
    <cfRule type="cellIs" dxfId="295" priority="274" operator="equal">
      <formula>#REF!</formula>
    </cfRule>
    <cfRule type="cellIs" dxfId="294" priority="275" operator="equal">
      <formula>#REF!</formula>
    </cfRule>
    <cfRule type="cellIs" dxfId="293" priority="276" operator="equal">
      <formula>#REF!</formula>
    </cfRule>
    <cfRule type="cellIs" dxfId="292" priority="277" operator="equal">
      <formula>#REF!</formula>
    </cfRule>
    <cfRule type="cellIs" dxfId="291" priority="278" operator="equal">
      <formula>#REF!</formula>
    </cfRule>
    <cfRule type="cellIs" dxfId="290" priority="279" operator="equal">
      <formula>#REF!</formula>
    </cfRule>
    <cfRule type="cellIs" dxfId="289" priority="280" operator="equal">
      <formula>#REF!</formula>
    </cfRule>
    <cfRule type="cellIs" dxfId="288" priority="281" operator="equal">
      <formula>#REF!</formula>
    </cfRule>
    <cfRule type="cellIs" dxfId="287" priority="282" operator="equal">
      <formula>#REF!</formula>
    </cfRule>
    <cfRule type="cellIs" dxfId="286" priority="283" operator="equal">
      <formula>#REF!</formula>
    </cfRule>
    <cfRule type="cellIs" dxfId="285" priority="284" operator="equal">
      <formula>#REF!</formula>
    </cfRule>
    <cfRule type="cellIs" dxfId="284" priority="285" operator="equal">
      <formula>#REF!</formula>
    </cfRule>
    <cfRule type="cellIs" dxfId="283" priority="286" operator="equal">
      <formula>#REF!</formula>
    </cfRule>
    <cfRule type="cellIs" dxfId="282" priority="287" operator="equal">
      <formula>#REF!</formula>
    </cfRule>
    <cfRule type="cellIs" dxfId="281" priority="288" operator="equal">
      <formula>#REF!</formula>
    </cfRule>
    <cfRule type="cellIs" dxfId="280" priority="289" operator="equal">
      <formula>#REF!</formula>
    </cfRule>
    <cfRule type="cellIs" dxfId="279" priority="290" operator="equal">
      <formula>#REF!</formula>
    </cfRule>
    <cfRule type="cellIs" dxfId="278" priority="291" operator="equal">
      <formula>#REF!</formula>
    </cfRule>
    <cfRule type="cellIs" dxfId="277" priority="292" operator="equal">
      <formula>#REF!</formula>
    </cfRule>
    <cfRule type="cellIs" dxfId="276" priority="293" operator="equal">
      <formula>#REF!</formula>
    </cfRule>
    <cfRule type="cellIs" dxfId="275" priority="294" operator="equal">
      <formula>#REF!</formula>
    </cfRule>
    <cfRule type="cellIs" dxfId="274" priority="295" operator="equal">
      <formula>#REF!</formula>
    </cfRule>
    <cfRule type="cellIs" dxfId="273" priority="296" operator="equal">
      <formula>#REF!</formula>
    </cfRule>
    <cfRule type="cellIs" dxfId="272" priority="297" operator="equal">
      <formula>#REF!</formula>
    </cfRule>
    <cfRule type="cellIs" dxfId="271" priority="298" operator="equal">
      <formula>#REF!</formula>
    </cfRule>
    <cfRule type="cellIs" dxfId="270" priority="299" operator="equal">
      <formula>#REF!</formula>
    </cfRule>
    <cfRule type="cellIs" dxfId="269" priority="300" operator="equal">
      <formula>#REF!</formula>
    </cfRule>
    <cfRule type="cellIs" dxfId="268" priority="301" operator="equal">
      <formula>#REF!</formula>
    </cfRule>
    <cfRule type="cellIs" dxfId="267" priority="302" operator="equal">
      <formula>#REF!</formula>
    </cfRule>
    <cfRule type="cellIs" dxfId="266" priority="303" operator="equal">
      <formula>#REF!</formula>
    </cfRule>
  </conditionalFormatting>
  <conditionalFormatting sqref="Q62 Q65">
    <cfRule type="cellIs" dxfId="265" priority="229" operator="equal">
      <formula>#REF!</formula>
    </cfRule>
    <cfRule type="cellIs" dxfId="264" priority="231" operator="equal">
      <formula>#REF!</formula>
    </cfRule>
    <cfRule type="cellIs" dxfId="263" priority="232" operator="equal">
      <formula>#REF!</formula>
    </cfRule>
    <cfRule type="cellIs" dxfId="262" priority="233" operator="equal">
      <formula>#REF!</formula>
    </cfRule>
    <cfRule type="cellIs" dxfId="261" priority="234" operator="equal">
      <formula>#REF!</formula>
    </cfRule>
    <cfRule type="cellIs" dxfId="260" priority="235" operator="equal">
      <formula>#REF!</formula>
    </cfRule>
    <cfRule type="cellIs" dxfId="259" priority="236" operator="equal">
      <formula>#REF!</formula>
    </cfRule>
    <cfRule type="cellIs" dxfId="258" priority="237" operator="equal">
      <formula>#REF!</formula>
    </cfRule>
    <cfRule type="cellIs" dxfId="257" priority="238" operator="equal">
      <formula>#REF!</formula>
    </cfRule>
    <cfRule type="cellIs" dxfId="256" priority="239" operator="equal">
      <formula>#REF!</formula>
    </cfRule>
    <cfRule type="cellIs" dxfId="255" priority="240" operator="equal">
      <formula>#REF!</formula>
    </cfRule>
    <cfRule type="cellIs" dxfId="254" priority="241" operator="equal">
      <formula>#REF!</formula>
    </cfRule>
    <cfRule type="cellIs" dxfId="253" priority="242" operator="equal">
      <formula>#REF!</formula>
    </cfRule>
    <cfRule type="cellIs" dxfId="252" priority="243" operator="equal">
      <formula>#REF!</formula>
    </cfRule>
    <cfRule type="cellIs" dxfId="251" priority="244" operator="equal">
      <formula>#REF!</formula>
    </cfRule>
    <cfRule type="cellIs" dxfId="250" priority="245" operator="equal">
      <formula>#REF!</formula>
    </cfRule>
    <cfRule type="cellIs" dxfId="249" priority="246" operator="equal">
      <formula>#REF!</formula>
    </cfRule>
    <cfRule type="cellIs" dxfId="248" priority="247" operator="equal">
      <formula>#REF!</formula>
    </cfRule>
    <cfRule type="cellIs" dxfId="247" priority="248" operator="equal">
      <formula>#REF!</formula>
    </cfRule>
    <cfRule type="cellIs" dxfId="246" priority="249" operator="equal">
      <formula>#REF!</formula>
    </cfRule>
    <cfRule type="cellIs" dxfId="245" priority="250" operator="equal">
      <formula>#REF!</formula>
    </cfRule>
    <cfRule type="cellIs" dxfId="244" priority="251" operator="equal">
      <formula>#REF!</formula>
    </cfRule>
    <cfRule type="cellIs" dxfId="243" priority="252" operator="equal">
      <formula>#REF!</formula>
    </cfRule>
    <cfRule type="cellIs" dxfId="242" priority="253" operator="equal">
      <formula>#REF!</formula>
    </cfRule>
    <cfRule type="cellIs" dxfId="241" priority="254" operator="equal">
      <formula>#REF!</formula>
    </cfRule>
    <cfRule type="cellIs" dxfId="240" priority="255" operator="equal">
      <formula>#REF!</formula>
    </cfRule>
    <cfRule type="cellIs" dxfId="239" priority="256" operator="equal">
      <formula>#REF!</formula>
    </cfRule>
    <cfRule type="cellIs" dxfId="238" priority="257" operator="equal">
      <formula>#REF!</formula>
    </cfRule>
    <cfRule type="cellIs" dxfId="237" priority="258" operator="equal">
      <formula>#REF!</formula>
    </cfRule>
    <cfRule type="cellIs" dxfId="236" priority="259" operator="equal">
      <formula>#REF!</formula>
    </cfRule>
    <cfRule type="cellIs" dxfId="235" priority="260" operator="equal">
      <formula>#REF!</formula>
    </cfRule>
    <cfRule type="cellIs" dxfId="234" priority="261" operator="equal">
      <formula>#REF!</formula>
    </cfRule>
    <cfRule type="cellIs" dxfId="233" priority="262" operator="equal">
      <formula>#REF!</formula>
    </cfRule>
    <cfRule type="cellIs" dxfId="232" priority="263" operator="equal">
      <formula>#REF!</formula>
    </cfRule>
    <cfRule type="cellIs" dxfId="231" priority="264" operator="equal">
      <formula>#REF!</formula>
    </cfRule>
    <cfRule type="cellIs" dxfId="230" priority="265" operator="equal">
      <formula>#REF!</formula>
    </cfRule>
    <cfRule type="cellIs" dxfId="229" priority="266" operator="equal">
      <formula>#REF!</formula>
    </cfRule>
  </conditionalFormatting>
  <conditionalFormatting sqref="N62 N65">
    <cfRule type="cellIs" dxfId="228" priority="230" operator="equal">
      <formula>#REF!</formula>
    </cfRule>
  </conditionalFormatting>
  <conditionalFormatting sqref="L62 L65">
    <cfRule type="cellIs" dxfId="227" priority="224" operator="equal">
      <formula>"ALTA"</formula>
    </cfRule>
    <cfRule type="cellIs" dxfId="226" priority="225" operator="equal">
      <formula>"MUY ALTA"</formula>
    </cfRule>
    <cfRule type="cellIs" dxfId="225" priority="226" operator="equal">
      <formula>"MEDIA"</formula>
    </cfRule>
    <cfRule type="cellIs" dxfId="224" priority="227" operator="equal">
      <formula>"BAJA"</formula>
    </cfRule>
    <cfRule type="cellIs" dxfId="223" priority="228" operator="equal">
      <formula>"MUY BAJA"</formula>
    </cfRule>
  </conditionalFormatting>
  <conditionalFormatting sqref="N62 N65">
    <cfRule type="cellIs" dxfId="222" priority="216" operator="equal">
      <formula>"CATASTRÓFICO (RC-F)"</formula>
    </cfRule>
    <cfRule type="cellIs" dxfId="221" priority="217" operator="equal">
      <formula>"MAYOR (RC-F)"</formula>
    </cfRule>
    <cfRule type="cellIs" dxfId="220" priority="218" operator="equal">
      <formula>"MODERADO (RC-F)"</formula>
    </cfRule>
    <cfRule type="cellIs" dxfId="219" priority="219" operator="equal">
      <formula>"CATASTRÓFICO"</formula>
    </cfRule>
    <cfRule type="cellIs" dxfId="218" priority="220" operator="equal">
      <formula>"MAYOR"</formula>
    </cfRule>
    <cfRule type="cellIs" dxfId="217" priority="221" operator="equal">
      <formula>"MODERADO"</formula>
    </cfRule>
    <cfRule type="cellIs" dxfId="216" priority="222" operator="equal">
      <formula>"MENOR"</formula>
    </cfRule>
    <cfRule type="cellIs" dxfId="215" priority="223" operator="equal">
      <formula>"LEVE"</formula>
    </cfRule>
  </conditionalFormatting>
  <conditionalFormatting sqref="AI62 Q62 Q65 AI65">
    <cfRule type="cellIs" dxfId="214" priority="209" operator="equal">
      <formula>"EXTREMO (RC/F)"</formula>
    </cfRule>
    <cfRule type="cellIs" dxfId="213" priority="210" operator="equal">
      <formula>"ALTO (RC/F)"</formula>
    </cfRule>
    <cfRule type="cellIs" dxfId="212" priority="211" operator="equal">
      <formula>"MODERADO (RC/F)"</formula>
    </cfRule>
    <cfRule type="cellIs" dxfId="211" priority="212" operator="equal">
      <formula>"EXTREMO"</formula>
    </cfRule>
    <cfRule type="cellIs" dxfId="210" priority="213" operator="equal">
      <formula>"ALTO"</formula>
    </cfRule>
    <cfRule type="cellIs" dxfId="209" priority="214" operator="equal">
      <formula>"MODERADO"</formula>
    </cfRule>
    <cfRule type="cellIs" dxfId="208" priority="215" operator="equal">
      <formula>"BAJO"</formula>
    </cfRule>
  </conditionalFormatting>
  <conditionalFormatting sqref="AE62:AE65">
    <cfRule type="cellIs" dxfId="207" priority="204" operator="equal">
      <formula>"MUY ALTA"</formula>
    </cfRule>
    <cfRule type="cellIs" dxfId="206" priority="205" operator="equal">
      <formula>"ALTA"</formula>
    </cfRule>
    <cfRule type="cellIs" dxfId="205" priority="206" operator="equal">
      <formula>"MEDIA"</formula>
    </cfRule>
    <cfRule type="cellIs" dxfId="204" priority="207" operator="equal">
      <formula>"BAJA"</formula>
    </cfRule>
    <cfRule type="cellIs" dxfId="203" priority="208" operator="equal">
      <formula>"MUY BAJA"</formula>
    </cfRule>
  </conditionalFormatting>
  <conditionalFormatting sqref="AG62 AG65">
    <cfRule type="cellIs" dxfId="202" priority="199" operator="equal">
      <formula>"CATASTROFICO"</formula>
    </cfRule>
    <cfRule type="cellIs" dxfId="201" priority="200" operator="equal">
      <formula>"MAYOR"</formula>
    </cfRule>
    <cfRule type="cellIs" dxfId="200" priority="201" operator="equal">
      <formula>"MODERADO"</formula>
    </cfRule>
    <cfRule type="cellIs" dxfId="199" priority="202" operator="equal">
      <formula>"MENOR"</formula>
    </cfRule>
    <cfRule type="cellIs" dxfId="198" priority="203" operator="equal">
      <formula>"LEVE"</formula>
    </cfRule>
  </conditionalFormatting>
  <conditionalFormatting sqref="AI62 AI65">
    <cfRule type="cellIs" dxfId="197" priority="162" operator="equal">
      <formula>#REF!</formula>
    </cfRule>
    <cfRule type="cellIs" dxfId="196" priority="163" operator="equal">
      <formula>#REF!</formula>
    </cfRule>
    <cfRule type="cellIs" dxfId="195" priority="164" operator="equal">
      <formula>#REF!</formula>
    </cfRule>
    <cfRule type="cellIs" dxfId="194" priority="165" operator="equal">
      <formula>#REF!</formula>
    </cfRule>
    <cfRule type="cellIs" dxfId="193" priority="166" operator="equal">
      <formula>#REF!</formula>
    </cfRule>
    <cfRule type="cellIs" dxfId="192" priority="167" operator="equal">
      <formula>#REF!</formula>
    </cfRule>
    <cfRule type="cellIs" dxfId="191" priority="168" operator="equal">
      <formula>#REF!</formula>
    </cfRule>
    <cfRule type="cellIs" dxfId="190" priority="169" operator="equal">
      <formula>#REF!</formula>
    </cfRule>
    <cfRule type="cellIs" dxfId="189" priority="170" operator="equal">
      <formula>#REF!</formula>
    </cfRule>
    <cfRule type="cellIs" dxfId="188" priority="171" operator="equal">
      <formula>#REF!</formula>
    </cfRule>
    <cfRule type="cellIs" dxfId="187" priority="172" operator="equal">
      <formula>#REF!</formula>
    </cfRule>
    <cfRule type="cellIs" dxfId="186" priority="173" operator="equal">
      <formula>#REF!</formula>
    </cfRule>
    <cfRule type="cellIs" dxfId="185" priority="174" operator="equal">
      <formula>#REF!</formula>
    </cfRule>
    <cfRule type="cellIs" dxfId="184" priority="175" operator="equal">
      <formula>#REF!</formula>
    </cfRule>
    <cfRule type="cellIs" dxfId="183" priority="176" operator="equal">
      <formula>#REF!</formula>
    </cfRule>
    <cfRule type="cellIs" dxfId="182" priority="177" operator="equal">
      <formula>#REF!</formula>
    </cfRule>
    <cfRule type="cellIs" dxfId="181" priority="178" operator="equal">
      <formula>#REF!</formula>
    </cfRule>
    <cfRule type="cellIs" dxfId="180" priority="179" operator="equal">
      <formula>#REF!</formula>
    </cfRule>
    <cfRule type="cellIs" dxfId="179" priority="180" operator="equal">
      <formula>#REF!</formula>
    </cfRule>
    <cfRule type="cellIs" dxfId="178" priority="181" operator="equal">
      <formula>#REF!</formula>
    </cfRule>
    <cfRule type="cellIs" dxfId="177" priority="182" operator="equal">
      <formula>#REF!</formula>
    </cfRule>
    <cfRule type="cellIs" dxfId="176" priority="183" operator="equal">
      <formula>#REF!</formula>
    </cfRule>
    <cfRule type="cellIs" dxfId="175" priority="184" operator="equal">
      <formula>#REF!</formula>
    </cfRule>
    <cfRule type="cellIs" dxfId="174" priority="185" operator="equal">
      <formula>#REF!</formula>
    </cfRule>
    <cfRule type="cellIs" dxfId="173" priority="186" operator="equal">
      <formula>#REF!</formula>
    </cfRule>
    <cfRule type="cellIs" dxfId="172" priority="187" operator="equal">
      <formula>#REF!</formula>
    </cfRule>
    <cfRule type="cellIs" dxfId="171" priority="188" operator="equal">
      <formula>#REF!</formula>
    </cfRule>
    <cfRule type="cellIs" dxfId="170" priority="189" operator="equal">
      <formula>#REF!</formula>
    </cfRule>
    <cfRule type="cellIs" dxfId="169" priority="190" operator="equal">
      <formula>#REF!</formula>
    </cfRule>
    <cfRule type="cellIs" dxfId="168" priority="191" operator="equal">
      <formula>#REF!</formula>
    </cfRule>
    <cfRule type="cellIs" dxfId="167" priority="192" operator="equal">
      <formula>#REF!</formula>
    </cfRule>
    <cfRule type="cellIs" dxfId="166" priority="193" operator="equal">
      <formula>#REF!</formula>
    </cfRule>
    <cfRule type="cellIs" dxfId="165" priority="194" operator="equal">
      <formula>#REF!</formula>
    </cfRule>
    <cfRule type="cellIs" dxfId="164" priority="195" operator="equal">
      <formula>#REF!</formula>
    </cfRule>
    <cfRule type="cellIs" dxfId="163" priority="196" operator="equal">
      <formula>#REF!</formula>
    </cfRule>
    <cfRule type="cellIs" dxfId="162" priority="197" operator="equal">
      <formula>#REF!</formula>
    </cfRule>
    <cfRule type="cellIs" dxfId="161" priority="198" operator="equal">
      <formula>#REF!</formula>
    </cfRule>
  </conditionalFormatting>
  <conditionalFormatting sqref="Q56 Q58 Q60">
    <cfRule type="cellIs" dxfId="160" priority="124" operator="equal">
      <formula>#REF!</formula>
    </cfRule>
    <cfRule type="cellIs" dxfId="159" priority="126" operator="equal">
      <formula>#REF!</formula>
    </cfRule>
    <cfRule type="cellIs" dxfId="158" priority="127" operator="equal">
      <formula>#REF!</formula>
    </cfRule>
    <cfRule type="cellIs" dxfId="157" priority="128" operator="equal">
      <formula>#REF!</formula>
    </cfRule>
    <cfRule type="cellIs" dxfId="156" priority="129" operator="equal">
      <formula>#REF!</formula>
    </cfRule>
    <cfRule type="cellIs" dxfId="155" priority="130" operator="equal">
      <formula>#REF!</formula>
    </cfRule>
    <cfRule type="cellIs" dxfId="154" priority="131" operator="equal">
      <formula>#REF!</formula>
    </cfRule>
    <cfRule type="cellIs" dxfId="153" priority="132" operator="equal">
      <formula>#REF!</formula>
    </cfRule>
    <cfRule type="cellIs" dxfId="152" priority="133" operator="equal">
      <formula>#REF!</formula>
    </cfRule>
    <cfRule type="cellIs" dxfId="151" priority="134" operator="equal">
      <formula>#REF!</formula>
    </cfRule>
    <cfRule type="cellIs" dxfId="150" priority="135" operator="equal">
      <formula>#REF!</formula>
    </cfRule>
    <cfRule type="cellIs" dxfId="149" priority="136" operator="equal">
      <formula>#REF!</formula>
    </cfRule>
    <cfRule type="cellIs" dxfId="148" priority="137" operator="equal">
      <formula>#REF!</formula>
    </cfRule>
    <cfRule type="cellIs" dxfId="147" priority="138" operator="equal">
      <formula>#REF!</formula>
    </cfRule>
    <cfRule type="cellIs" dxfId="146" priority="139" operator="equal">
      <formula>#REF!</formula>
    </cfRule>
    <cfRule type="cellIs" dxfId="145" priority="140" operator="equal">
      <formula>#REF!</formula>
    </cfRule>
    <cfRule type="cellIs" dxfId="144" priority="141" operator="equal">
      <formula>#REF!</formula>
    </cfRule>
    <cfRule type="cellIs" dxfId="143" priority="142" operator="equal">
      <formula>#REF!</formula>
    </cfRule>
    <cfRule type="cellIs" dxfId="142" priority="143" operator="equal">
      <formula>#REF!</formula>
    </cfRule>
    <cfRule type="cellIs" dxfId="141" priority="144" operator="equal">
      <formula>#REF!</formula>
    </cfRule>
    <cfRule type="cellIs" dxfId="140" priority="145" operator="equal">
      <formula>#REF!</formula>
    </cfRule>
    <cfRule type="cellIs" dxfId="139" priority="146" operator="equal">
      <formula>#REF!</formula>
    </cfRule>
    <cfRule type="cellIs" dxfId="138" priority="147" operator="equal">
      <formula>#REF!</formula>
    </cfRule>
    <cfRule type="cellIs" dxfId="137" priority="148" operator="equal">
      <formula>#REF!</formula>
    </cfRule>
    <cfRule type="cellIs" dxfId="136" priority="149" operator="equal">
      <formula>#REF!</formula>
    </cfRule>
    <cfRule type="cellIs" dxfId="135" priority="150" operator="equal">
      <formula>#REF!</formula>
    </cfRule>
    <cfRule type="cellIs" dxfId="134" priority="151" operator="equal">
      <formula>#REF!</formula>
    </cfRule>
    <cfRule type="cellIs" dxfId="133" priority="152" operator="equal">
      <formula>#REF!</formula>
    </cfRule>
    <cfRule type="cellIs" dxfId="132" priority="153" operator="equal">
      <formula>#REF!</formula>
    </cfRule>
    <cfRule type="cellIs" dxfId="131" priority="154" operator="equal">
      <formula>#REF!</formula>
    </cfRule>
    <cfRule type="cellIs" dxfId="130" priority="155" operator="equal">
      <formula>#REF!</formula>
    </cfRule>
    <cfRule type="cellIs" dxfId="129" priority="156" operator="equal">
      <formula>#REF!</formula>
    </cfRule>
    <cfRule type="cellIs" dxfId="128" priority="157" operator="equal">
      <formula>#REF!</formula>
    </cfRule>
    <cfRule type="cellIs" dxfId="127" priority="158" operator="equal">
      <formula>#REF!</formula>
    </cfRule>
    <cfRule type="cellIs" dxfId="126" priority="159" operator="equal">
      <formula>#REF!</formula>
    </cfRule>
    <cfRule type="cellIs" dxfId="125" priority="160" operator="equal">
      <formula>#REF!</formula>
    </cfRule>
    <cfRule type="cellIs" dxfId="124" priority="161" operator="equal">
      <formula>#REF!</formula>
    </cfRule>
  </conditionalFormatting>
  <conditionalFormatting sqref="N56 N58 N60">
    <cfRule type="cellIs" dxfId="123" priority="125" operator="equal">
      <formula>#REF!</formula>
    </cfRule>
  </conditionalFormatting>
  <conditionalFormatting sqref="L56 L58 L60">
    <cfRule type="cellIs" dxfId="122" priority="119" operator="equal">
      <formula>"ALTA"</formula>
    </cfRule>
    <cfRule type="cellIs" dxfId="121" priority="120" operator="equal">
      <formula>"MUY ALTA"</formula>
    </cfRule>
    <cfRule type="cellIs" dxfId="120" priority="121" operator="equal">
      <formula>"MEDIA"</formula>
    </cfRule>
    <cfRule type="cellIs" dxfId="119" priority="122" operator="equal">
      <formula>"BAJA"</formula>
    </cfRule>
    <cfRule type="cellIs" dxfId="118" priority="123" operator="equal">
      <formula>"MUY BAJA"</formula>
    </cfRule>
  </conditionalFormatting>
  <conditionalFormatting sqref="N56 N58 N60">
    <cfRule type="cellIs" dxfId="117" priority="111" operator="equal">
      <formula>"CATASTRÓFICO (RC-F)"</formula>
    </cfRule>
    <cfRule type="cellIs" dxfId="116" priority="112" operator="equal">
      <formula>"MAYOR (RC-F)"</formula>
    </cfRule>
    <cfRule type="cellIs" dxfId="115" priority="113" operator="equal">
      <formula>"MODERADO (RC-F)"</formula>
    </cfRule>
    <cfRule type="cellIs" dxfId="114" priority="114" operator="equal">
      <formula>"CATASTRÓFICO"</formula>
    </cfRule>
    <cfRule type="cellIs" dxfId="113" priority="115" operator="equal">
      <formula>"MAYOR"</formula>
    </cfRule>
    <cfRule type="cellIs" dxfId="112" priority="116" operator="equal">
      <formula>"MODERADO"</formula>
    </cfRule>
    <cfRule type="cellIs" dxfId="111" priority="117" operator="equal">
      <formula>"MENOR"</formula>
    </cfRule>
    <cfRule type="cellIs" dxfId="110" priority="118" operator="equal">
      <formula>"LEVE"</formula>
    </cfRule>
  </conditionalFormatting>
  <conditionalFormatting sqref="AI56 Q56 Q58 AI58 AI60 Q60">
    <cfRule type="cellIs" dxfId="109" priority="104" operator="equal">
      <formula>"EXTREMO (RC/F)"</formula>
    </cfRule>
    <cfRule type="cellIs" dxfId="108" priority="105" operator="equal">
      <formula>"ALTO (RC/F)"</formula>
    </cfRule>
    <cfRule type="cellIs" dxfId="107" priority="106" operator="equal">
      <formula>"MODERADO (RC/F)"</formula>
    </cfRule>
    <cfRule type="cellIs" dxfId="106" priority="107" operator="equal">
      <formula>"EXTREMO"</formula>
    </cfRule>
    <cfRule type="cellIs" dxfId="105" priority="108" operator="equal">
      <formula>"ALTO"</formula>
    </cfRule>
    <cfRule type="cellIs" dxfId="104" priority="109" operator="equal">
      <formula>"MODERADO"</formula>
    </cfRule>
    <cfRule type="cellIs" dxfId="103" priority="110" operator="equal">
      <formula>"BAJO"</formula>
    </cfRule>
  </conditionalFormatting>
  <conditionalFormatting sqref="AE56 AE58 AE60">
    <cfRule type="cellIs" dxfId="102" priority="99" operator="equal">
      <formula>"MUY ALTA"</formula>
    </cfRule>
    <cfRule type="cellIs" dxfId="101" priority="100" operator="equal">
      <formula>"ALTA"</formula>
    </cfRule>
    <cfRule type="cellIs" dxfId="100" priority="101" operator="equal">
      <formula>"MEDIA"</formula>
    </cfRule>
    <cfRule type="cellIs" dxfId="99" priority="102" operator="equal">
      <formula>"BAJA"</formula>
    </cfRule>
    <cfRule type="cellIs" dxfId="98" priority="103" operator="equal">
      <formula>"MUY BAJA"</formula>
    </cfRule>
  </conditionalFormatting>
  <conditionalFormatting sqref="AG56 AG58 AG60">
    <cfRule type="cellIs" dxfId="97" priority="94" operator="equal">
      <formula>"CATASTROFICO"</formula>
    </cfRule>
    <cfRule type="cellIs" dxfId="96" priority="95" operator="equal">
      <formula>"MAYOR"</formula>
    </cfRule>
    <cfRule type="cellIs" dxfId="95" priority="96" operator="equal">
      <formula>"MODERADO"</formula>
    </cfRule>
    <cfRule type="cellIs" dxfId="94" priority="97" operator="equal">
      <formula>"MENOR"</formula>
    </cfRule>
    <cfRule type="cellIs" dxfId="93" priority="98" operator="equal">
      <formula>"LEVE"</formula>
    </cfRule>
  </conditionalFormatting>
  <conditionalFormatting sqref="AI56 AI58 AI60">
    <cfRule type="cellIs" dxfId="92" priority="57" operator="equal">
      <formula>#REF!</formula>
    </cfRule>
    <cfRule type="cellIs" dxfId="91" priority="58" operator="equal">
      <formula>#REF!</formula>
    </cfRule>
    <cfRule type="cellIs" dxfId="90" priority="59" operator="equal">
      <formula>#REF!</formula>
    </cfRule>
    <cfRule type="cellIs" dxfId="89" priority="60" operator="equal">
      <formula>#REF!</formula>
    </cfRule>
    <cfRule type="cellIs" dxfId="88" priority="61" operator="equal">
      <formula>#REF!</formula>
    </cfRule>
    <cfRule type="cellIs" dxfId="87" priority="62" operator="equal">
      <formula>#REF!</formula>
    </cfRule>
    <cfRule type="cellIs" dxfId="86" priority="63" operator="equal">
      <formula>#REF!</formula>
    </cfRule>
    <cfRule type="cellIs" dxfId="85" priority="64" operator="equal">
      <formula>#REF!</formula>
    </cfRule>
    <cfRule type="cellIs" dxfId="84" priority="65" operator="equal">
      <formula>#REF!</formula>
    </cfRule>
    <cfRule type="cellIs" dxfId="83" priority="66" operator="equal">
      <formula>#REF!</formula>
    </cfRule>
    <cfRule type="cellIs" dxfId="82" priority="67" operator="equal">
      <formula>#REF!</formula>
    </cfRule>
    <cfRule type="cellIs" dxfId="81" priority="68" operator="equal">
      <formula>#REF!</formula>
    </cfRule>
    <cfRule type="cellIs" dxfId="80" priority="69" operator="equal">
      <formula>#REF!</formula>
    </cfRule>
    <cfRule type="cellIs" dxfId="79" priority="70" operator="equal">
      <formula>#REF!</formula>
    </cfRule>
    <cfRule type="cellIs" dxfId="78" priority="71" operator="equal">
      <formula>#REF!</formula>
    </cfRule>
    <cfRule type="cellIs" dxfId="77" priority="72" operator="equal">
      <formula>#REF!</formula>
    </cfRule>
    <cfRule type="cellIs" dxfId="76" priority="73" operator="equal">
      <formula>#REF!</formula>
    </cfRule>
    <cfRule type="cellIs" dxfId="75" priority="74" operator="equal">
      <formula>#REF!</formula>
    </cfRule>
    <cfRule type="cellIs" dxfId="74" priority="75" operator="equal">
      <formula>#REF!</formula>
    </cfRule>
    <cfRule type="cellIs" dxfId="73" priority="76" operator="equal">
      <formula>#REF!</formula>
    </cfRule>
    <cfRule type="cellIs" dxfId="72" priority="77" operator="equal">
      <formula>#REF!</formula>
    </cfRule>
    <cfRule type="cellIs" dxfId="71" priority="78" operator="equal">
      <formula>#REF!</formula>
    </cfRule>
    <cfRule type="cellIs" dxfId="70" priority="79" operator="equal">
      <formula>#REF!</formula>
    </cfRule>
    <cfRule type="cellIs" dxfId="69" priority="80" operator="equal">
      <formula>#REF!</formula>
    </cfRule>
    <cfRule type="cellIs" dxfId="68" priority="81" operator="equal">
      <formula>#REF!</formula>
    </cfRule>
    <cfRule type="cellIs" dxfId="67" priority="82" operator="equal">
      <formula>#REF!</formula>
    </cfRule>
    <cfRule type="cellIs" dxfId="66" priority="83" operator="equal">
      <formula>#REF!</formula>
    </cfRule>
    <cfRule type="cellIs" dxfId="65" priority="84" operator="equal">
      <formula>#REF!</formula>
    </cfRule>
    <cfRule type="cellIs" dxfId="64" priority="85" operator="equal">
      <formula>#REF!</formula>
    </cfRule>
    <cfRule type="cellIs" dxfId="63" priority="86" operator="equal">
      <formula>#REF!</formula>
    </cfRule>
    <cfRule type="cellIs" dxfId="62" priority="87" operator="equal">
      <formula>#REF!</formula>
    </cfRule>
    <cfRule type="cellIs" dxfId="61" priority="88" operator="equal">
      <formula>#REF!</formula>
    </cfRule>
    <cfRule type="cellIs" dxfId="60" priority="89" operator="equal">
      <formula>#REF!</formula>
    </cfRule>
    <cfRule type="cellIs" dxfId="59" priority="90" operator="equal">
      <formula>#REF!</formula>
    </cfRule>
    <cfRule type="cellIs" dxfId="58" priority="91" operator="equal">
      <formula>#REF!</formula>
    </cfRule>
    <cfRule type="cellIs" dxfId="57" priority="92" operator="equal">
      <formula>#REF!</formula>
    </cfRule>
    <cfRule type="cellIs" dxfId="56" priority="93" operator="equal">
      <formula>#REF!</formula>
    </cfRule>
  </conditionalFormatting>
  <conditionalFormatting sqref="I68 I19">
    <cfRule type="cellIs" dxfId="55" priority="56" operator="equal">
      <formula>#REF!</formula>
    </cfRule>
  </conditionalFormatting>
  <conditionalFormatting sqref="I65">
    <cfRule type="cellIs" dxfId="54" priority="55" operator="equal">
      <formula>#REF!</formula>
    </cfRule>
  </conditionalFormatting>
  <conditionalFormatting sqref="I56">
    <cfRule type="cellIs" dxfId="53" priority="54" operator="equal">
      <formula>#REF!</formula>
    </cfRule>
  </conditionalFormatting>
  <conditionalFormatting sqref="I60">
    <cfRule type="cellIs" dxfId="52" priority="53" operator="equal">
      <formula>#REF!</formula>
    </cfRule>
  </conditionalFormatting>
  <conditionalFormatting sqref="I22">
    <cfRule type="cellIs" dxfId="51" priority="52" operator="equal">
      <formula>#REF!</formula>
    </cfRule>
  </conditionalFormatting>
  <conditionalFormatting sqref="I42">
    <cfRule type="cellIs" dxfId="50" priority="51" operator="equal">
      <formula>#REF!</formula>
    </cfRule>
  </conditionalFormatting>
  <conditionalFormatting sqref="I48">
    <cfRule type="cellIs" dxfId="49" priority="50" operator="equal">
      <formula>#REF!</formula>
    </cfRule>
  </conditionalFormatting>
  <conditionalFormatting sqref="I50">
    <cfRule type="cellIs" dxfId="48" priority="49" operator="equal">
      <formula>#REF!</formula>
    </cfRule>
  </conditionalFormatting>
  <conditionalFormatting sqref="I71">
    <cfRule type="cellIs" dxfId="47" priority="48" operator="equal">
      <formula>#REF!</formula>
    </cfRule>
  </conditionalFormatting>
  <conditionalFormatting sqref="I73">
    <cfRule type="cellIs" dxfId="46" priority="47" operator="equal">
      <formula>#REF!</formula>
    </cfRule>
  </conditionalFormatting>
  <conditionalFormatting sqref="K73">
    <cfRule type="cellIs" dxfId="45" priority="46" operator="equal">
      <formula>#REF!</formula>
    </cfRule>
  </conditionalFormatting>
  <conditionalFormatting sqref="I58">
    <cfRule type="cellIs" dxfId="44" priority="45" operator="equal">
      <formula>#REF!</formula>
    </cfRule>
  </conditionalFormatting>
  <conditionalFormatting sqref="Q39">
    <cfRule type="cellIs" dxfId="43" priority="8" operator="equal">
      <formula>#REF!</formula>
    </cfRule>
    <cfRule type="cellIs" dxfId="42" priority="9" operator="equal">
      <formula>#REF!</formula>
    </cfRule>
    <cfRule type="cellIs" dxfId="41" priority="10" operator="equal">
      <formula>#REF!</formula>
    </cfRule>
    <cfRule type="cellIs" dxfId="40" priority="11" operator="equal">
      <formula>#REF!</formula>
    </cfRule>
    <cfRule type="cellIs" dxfId="39" priority="12" operator="equal">
      <formula>#REF!</formula>
    </cfRule>
    <cfRule type="cellIs" dxfId="38" priority="13" operator="equal">
      <formula>#REF!</formula>
    </cfRule>
    <cfRule type="cellIs" dxfId="37" priority="14" operator="equal">
      <formula>#REF!</formula>
    </cfRule>
    <cfRule type="cellIs" dxfId="36" priority="15" operator="equal">
      <formula>#REF!</formula>
    </cfRule>
    <cfRule type="cellIs" dxfId="35" priority="16" operator="equal">
      <formula>#REF!</formula>
    </cfRule>
    <cfRule type="cellIs" dxfId="34" priority="17" operator="equal">
      <formula>#REF!</formula>
    </cfRule>
    <cfRule type="cellIs" dxfId="33" priority="18" operator="equal">
      <formula>#REF!</formula>
    </cfRule>
    <cfRule type="cellIs" dxfId="32" priority="19" operator="equal">
      <formula>#REF!</formula>
    </cfRule>
    <cfRule type="cellIs" dxfId="31" priority="20" operator="equal">
      <formula>#REF!</formula>
    </cfRule>
    <cfRule type="cellIs" dxfId="30" priority="21" operator="equal">
      <formula>#REF!</formula>
    </cfRule>
    <cfRule type="cellIs" dxfId="29" priority="22" operator="equal">
      <formula>#REF!</formula>
    </cfRule>
    <cfRule type="cellIs" dxfId="28" priority="23" operator="equal">
      <formula>#REF!</formula>
    </cfRule>
    <cfRule type="cellIs" dxfId="27" priority="24" operator="equal">
      <formula>#REF!</formula>
    </cfRule>
    <cfRule type="cellIs" dxfId="26" priority="25" operator="equal">
      <formula>#REF!</formula>
    </cfRule>
    <cfRule type="cellIs" dxfId="25" priority="26" operator="equal">
      <formula>#REF!</formula>
    </cfRule>
    <cfRule type="cellIs" dxfId="24" priority="27" operator="equal">
      <formula>#REF!</formula>
    </cfRule>
    <cfRule type="cellIs" dxfId="23" priority="28" operator="equal">
      <formula>#REF!</formula>
    </cfRule>
    <cfRule type="cellIs" dxfId="22" priority="29" operator="equal">
      <formula>#REF!</formula>
    </cfRule>
    <cfRule type="cellIs" dxfId="21" priority="30" operator="equal">
      <formula>#REF!</formula>
    </cfRule>
    <cfRule type="cellIs" dxfId="20" priority="31" operator="equal">
      <formula>#REF!</formula>
    </cfRule>
    <cfRule type="cellIs" dxfId="19" priority="32" operator="equal">
      <formula>#REF!</formula>
    </cfRule>
    <cfRule type="cellIs" dxfId="18" priority="33" operator="equal">
      <formula>#REF!</formula>
    </cfRule>
    <cfRule type="cellIs" dxfId="17" priority="34" operator="equal">
      <formula>#REF!</formula>
    </cfRule>
    <cfRule type="cellIs" dxfId="16" priority="35" operator="equal">
      <formula>#REF!</formula>
    </cfRule>
    <cfRule type="cellIs" dxfId="15" priority="36" operator="equal">
      <formula>#REF!</formula>
    </cfRule>
    <cfRule type="cellIs" dxfId="14" priority="37" operator="equal">
      <formula>#REF!</formula>
    </cfRule>
    <cfRule type="cellIs" dxfId="13" priority="38" operator="equal">
      <formula>#REF!</formula>
    </cfRule>
    <cfRule type="cellIs" dxfId="12" priority="39" operator="equal">
      <formula>#REF!</formula>
    </cfRule>
    <cfRule type="cellIs" dxfId="11" priority="40" operator="equal">
      <formula>#REF!</formula>
    </cfRule>
    <cfRule type="cellIs" dxfId="10" priority="41" operator="equal">
      <formula>#REF!</formula>
    </cfRule>
    <cfRule type="cellIs" dxfId="9" priority="42" operator="equal">
      <formula>#REF!</formula>
    </cfRule>
    <cfRule type="cellIs" dxfId="8" priority="43" operator="equal">
      <formula>#REF!</formula>
    </cfRule>
    <cfRule type="cellIs" dxfId="7" priority="44" operator="equal">
      <formula>#REF!</formula>
    </cfRule>
  </conditionalFormatting>
  <conditionalFormatting sqref="Q39">
    <cfRule type="cellIs" dxfId="6" priority="1" operator="equal">
      <formula>"EXTREMO (RC/F)"</formula>
    </cfRule>
    <cfRule type="cellIs" dxfId="5" priority="2" operator="equal">
      <formula>"ALTO (RC/F)"</formula>
    </cfRule>
    <cfRule type="cellIs" dxfId="4" priority="3" operator="equal">
      <formula>"MODERADO (RC/F)"</formula>
    </cfRule>
    <cfRule type="cellIs" dxfId="3" priority="4" operator="equal">
      <formula>"EXTREMO"</formula>
    </cfRule>
    <cfRule type="cellIs" dxfId="2" priority="5" operator="equal">
      <formula>"ALTO"</formula>
    </cfRule>
    <cfRule type="cellIs" dxfId="1" priority="6" operator="equal">
      <formula>"MODERADO"</formula>
    </cfRule>
    <cfRule type="cellIs" dxfId="0" priority="7" operator="equal">
      <formula>"BAJO"</formula>
    </cfRule>
  </conditionalFormatting>
  <dataValidations count="2">
    <dataValidation type="list" allowBlank="1" showInputMessage="1" showErrorMessage="1" sqref="V74" xr:uid="{00000000-0002-0000-0000-000000000000}">
      <formula1>$N$5:$N$8</formula1>
    </dataValidation>
    <dataValidation type="list" allowBlank="1" showInputMessage="1" showErrorMessage="1" sqref="U74" xr:uid="{00000000-0002-0000-0000-000001000000}">
      <formula1>$K$5:$K$7</formula1>
    </dataValidation>
  </dataValidations>
  <hyperlinks>
    <hyperlink ref="AP50" r:id="rId1" xr:uid="{00000000-0004-0000-0000-000000000000}"/>
    <hyperlink ref="AP70" r:id="rId2" xr:uid="{00000000-0004-0000-0000-000001000000}"/>
  </hyperlinks>
  <pageMargins left="0.31496062992125984" right="0.31496062992125984" top="0.59055118110236227" bottom="0.74803149606299213" header="0.19685039370078741" footer="0.31496062992125984"/>
  <pageSetup scale="50" orientation="landscape" r:id="rId3"/>
  <drawing r:id="rId4"/>
  <legacyDrawing r:id="rId5"/>
  <legacyDrawingHF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'C:\Users\jhon montes\Documents\MINISTERIO CIT\RIESGOS\Matrices de Riesgos\Actualización controles\[DE-FM-022 Matriz Riesgos Corrupción y Fraude V7.xlsx]Datos Validacion'!#REF!</xm:f>
          </x14:formula1>
          <xm:sqref>AB47 S47 X47 U47:V47 Z47</xm:sqref>
        </x14:dataValidation>
        <x14:dataValidation type="list" allowBlank="1" showInputMessage="1" showErrorMessage="1" xr:uid="{00000000-0002-0000-0000-000003000000}">
          <x14:formula1>
            <xm:f>'C:\Users\Personal\Desktop\Mincomercio\Seguimiento riesgo corrupción\Matrices Primer Corte Corrupción\[Matriz Riesgos Corrupción y Fraude Seguimiento 2022.xlsx]Datos Validacion'!#REF!</xm:f>
          </x14:formula1>
          <xm:sqref>AB16:AB17 AB70:AB73 AB34:AB39 AB19:AB32 AB52 AB55:AB60 AB62:AB68 AB41:AB46 AB48:AB50 AG74 N16 N19 N22 N25 N31 N34 N39 N42 N73:N74 N50 N62 N65 N67:N68 N71 N56 N58 N60 N46 N48 AE74 L16 L19 L22 L25 L31 L34 L39 L42 L73:L74 L50 L62 L65 L67:L68 L71 L56 L58 L60 L46 L48 F62:F73 F28 F31 F34:F36 F39:F42 F44 F16:F25 F58:F60 F46 F48:F56 Q16 Q19 Q22 Q25 Q31 Q34 Z48:Z50 Q42 Q73:Q74 Q50 AI73 AI60 Q62 Q65 Q67:Q68 Q71 Q56 AI58 Q58 Q60 Q46 Q48 AI16:AJ16 AI19:AJ19 AI22:AJ22 AI25:AJ25 AI31:AJ31 AI34:AJ34 AI39:AJ39 AI42:AJ42 AJ73:AJ74 AI50:AJ50 AI62:AJ62 AI65:AJ65 AI67:AJ68 Q39 AI56:AJ56 AJ58:AJ60 AI46:AJ46 AI48:AJ48 J16 J19 J22 J25 J31 J34 J39 J42 J73:J74 J50 J62 J65 J67:J68 J71 J56 J58:J60 J46 J48 S16:S17 S34:S39 S70:S74 S52 S55:S60 S62:S68 S19:S32 S41:S46 S48:S50 X16:X17 X34:X39 X70:X74 X52 X55:X60 X62:X68 X19:X32 X41:X46 X48:X50 U16:V17 U70:V73 U34:V39 U19:V32 U52:V52 U55:V60 U62:V68 U41:V46 U48:V50 Z16:Z17 Z34:Z39 Z70:Z74 Z52 Z55:Z60 Z62:Z68 Z19:Z32 Z41:Z46 AI71:AJ71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8"/>
  <sheetViews>
    <sheetView topLeftCell="C12" workbookViewId="0">
      <selection activeCell="L17" sqref="L17"/>
    </sheetView>
  </sheetViews>
  <sheetFormatPr baseColWidth="10" defaultRowHeight="15"/>
  <cols>
    <col min="1" max="1" width="2.140625" customWidth="1"/>
    <col min="2" max="3" width="11.7109375" bestFit="1" customWidth="1"/>
    <col min="4" max="7" width="12.7109375" customWidth="1"/>
    <col min="8" max="8" width="16.28515625" customWidth="1"/>
    <col min="9" max="9" width="10.5703125" customWidth="1"/>
    <col min="10" max="11" width="11.7109375" bestFit="1" customWidth="1"/>
    <col min="12" max="12" width="22.85546875" customWidth="1"/>
    <col min="13" max="13" width="23.85546875" customWidth="1"/>
    <col min="14" max="14" width="21.7109375" customWidth="1"/>
  </cols>
  <sheetData>
    <row r="1" spans="1:14" ht="42.75" customHeight="1">
      <c r="A1" s="419"/>
      <c r="B1" s="419"/>
      <c r="C1" s="419"/>
      <c r="D1" s="419"/>
      <c r="E1" s="468" t="s">
        <v>404</v>
      </c>
      <c r="F1" s="468"/>
      <c r="G1" s="468"/>
      <c r="H1" s="468"/>
      <c r="I1" s="468"/>
      <c r="J1" s="468"/>
      <c r="K1" s="468"/>
      <c r="L1" s="468"/>
      <c r="M1" s="468"/>
      <c r="N1" s="468"/>
    </row>
    <row r="3" spans="1:14">
      <c r="A3" s="469" t="s">
        <v>405</v>
      </c>
      <c r="B3" s="469"/>
      <c r="C3" s="469"/>
      <c r="D3" s="469"/>
      <c r="E3" s="469"/>
      <c r="F3" s="469"/>
      <c r="G3" s="469"/>
      <c r="H3" s="469"/>
    </row>
    <row r="4" spans="1:14">
      <c r="G4" s="470" t="s">
        <v>406</v>
      </c>
      <c r="H4" s="471"/>
    </row>
    <row r="5" spans="1:14" ht="15.75" customHeight="1">
      <c r="G5" s="159" t="s">
        <v>407</v>
      </c>
      <c r="H5" s="160"/>
    </row>
    <row r="6" spans="1:14" ht="15.75" customHeight="1">
      <c r="G6" s="159" t="s">
        <v>408</v>
      </c>
      <c r="H6" s="161"/>
    </row>
    <row r="7" spans="1:14">
      <c r="G7" s="159" t="s">
        <v>409</v>
      </c>
      <c r="H7" s="162"/>
    </row>
    <row r="8" spans="1:14">
      <c r="G8" s="159" t="s">
        <v>410</v>
      </c>
      <c r="H8" s="163"/>
    </row>
    <row r="10" spans="1:14" ht="15.75">
      <c r="B10" s="472" t="s">
        <v>411</v>
      </c>
      <c r="C10" s="472"/>
      <c r="D10" s="472"/>
      <c r="E10" s="472"/>
      <c r="F10" s="472"/>
      <c r="G10" s="472"/>
      <c r="H10" s="472"/>
      <c r="I10" s="472"/>
      <c r="J10" s="472"/>
      <c r="K10" s="472"/>
      <c r="L10" s="472"/>
      <c r="M10" s="472"/>
      <c r="N10" s="472"/>
    </row>
    <row r="11" spans="1:14" ht="9" customHeight="1" thickBot="1"/>
    <row r="12" spans="1:14" ht="16.5" customHeight="1" thickTop="1" thickBot="1">
      <c r="B12" s="473" t="s">
        <v>27</v>
      </c>
      <c r="C12" s="474"/>
      <c r="D12" s="475" t="s">
        <v>412</v>
      </c>
      <c r="E12" s="476"/>
      <c r="F12" s="476"/>
      <c r="G12" s="476"/>
      <c r="H12" s="477"/>
      <c r="J12" s="481" t="s">
        <v>27</v>
      </c>
      <c r="K12" s="482"/>
      <c r="L12" s="483" t="s">
        <v>458</v>
      </c>
      <c r="M12" s="484"/>
      <c r="N12" s="485"/>
    </row>
    <row r="13" spans="1:14" ht="15.75" thickBot="1">
      <c r="B13" s="164" t="s">
        <v>413</v>
      </c>
      <c r="C13" s="165" t="s">
        <v>414</v>
      </c>
      <c r="D13" s="478"/>
      <c r="E13" s="479"/>
      <c r="F13" s="479"/>
      <c r="G13" s="479"/>
      <c r="H13" s="480"/>
      <c r="J13" s="166" t="s">
        <v>413</v>
      </c>
      <c r="K13" s="167" t="s">
        <v>415</v>
      </c>
      <c r="L13" s="486"/>
      <c r="M13" s="487"/>
      <c r="N13" s="488"/>
    </row>
    <row r="14" spans="1:14" ht="50.1" customHeight="1" thickBot="1">
      <c r="B14" s="168" t="s">
        <v>416</v>
      </c>
      <c r="C14" s="169">
        <v>1</v>
      </c>
      <c r="D14" s="170"/>
      <c r="E14" s="171"/>
      <c r="F14" s="171"/>
      <c r="G14" s="171"/>
      <c r="H14" s="172"/>
      <c r="J14" s="168" t="s">
        <v>416</v>
      </c>
      <c r="K14" s="169">
        <v>1</v>
      </c>
      <c r="L14" s="170"/>
      <c r="M14" s="171"/>
      <c r="N14" s="172"/>
    </row>
    <row r="15" spans="1:14" ht="50.1" customHeight="1" thickBot="1">
      <c r="B15" s="168" t="s">
        <v>417</v>
      </c>
      <c r="C15" s="169">
        <v>0.8</v>
      </c>
      <c r="D15" s="173"/>
      <c r="E15" s="174"/>
      <c r="F15" s="175"/>
      <c r="G15" s="175"/>
      <c r="H15" s="176"/>
      <c r="J15" s="168" t="s">
        <v>417</v>
      </c>
      <c r="K15" s="169">
        <v>0.8</v>
      </c>
      <c r="L15" s="177"/>
      <c r="M15" s="175"/>
      <c r="N15" s="176"/>
    </row>
    <row r="16" spans="1:14" ht="50.1" customHeight="1" thickBot="1">
      <c r="B16" s="168" t="s">
        <v>418</v>
      </c>
      <c r="C16" s="169">
        <v>0.6</v>
      </c>
      <c r="D16" s="173"/>
      <c r="E16" s="174"/>
      <c r="F16" s="174"/>
      <c r="G16" s="175"/>
      <c r="H16" s="176"/>
      <c r="J16" s="168" t="s">
        <v>418</v>
      </c>
      <c r="K16" s="169">
        <v>0.6</v>
      </c>
      <c r="L16" s="173"/>
      <c r="M16" s="175"/>
      <c r="N16" s="176"/>
    </row>
    <row r="17" spans="2:14" ht="94.5" customHeight="1" thickBot="1">
      <c r="B17" s="168" t="s">
        <v>419</v>
      </c>
      <c r="C17" s="169">
        <v>0.4</v>
      </c>
      <c r="D17" s="178"/>
      <c r="E17" s="174"/>
      <c r="F17" s="174"/>
      <c r="G17" s="175"/>
      <c r="H17" s="176"/>
      <c r="J17" s="168" t="s">
        <v>419</v>
      </c>
      <c r="K17" s="169">
        <v>0.4</v>
      </c>
      <c r="L17" s="179" t="s">
        <v>460</v>
      </c>
      <c r="M17" s="180" t="s">
        <v>420</v>
      </c>
      <c r="N17" s="181" t="s">
        <v>421</v>
      </c>
    </row>
    <row r="18" spans="2:14" ht="95.25" customHeight="1" thickBot="1">
      <c r="B18" s="168" t="s">
        <v>422</v>
      </c>
      <c r="C18" s="169">
        <v>0.2</v>
      </c>
      <c r="D18" s="182"/>
      <c r="E18" s="183"/>
      <c r="F18" s="184"/>
      <c r="G18" s="185"/>
      <c r="H18" s="186"/>
      <c r="J18" s="168" t="s">
        <v>422</v>
      </c>
      <c r="K18" s="169">
        <v>0.2</v>
      </c>
      <c r="L18" s="187" t="s">
        <v>459</v>
      </c>
      <c r="M18" s="188" t="s">
        <v>423</v>
      </c>
      <c r="N18" s="189"/>
    </row>
    <row r="19" spans="2:14" ht="16.5" thickTop="1" thickBot="1">
      <c r="B19" s="464" t="s">
        <v>29</v>
      </c>
      <c r="C19" s="165" t="s">
        <v>413</v>
      </c>
      <c r="D19" s="165" t="s">
        <v>424</v>
      </c>
      <c r="E19" s="165" t="s">
        <v>425</v>
      </c>
      <c r="F19" s="165" t="s">
        <v>409</v>
      </c>
      <c r="G19" s="165" t="s">
        <v>426</v>
      </c>
      <c r="H19" s="165" t="s">
        <v>427</v>
      </c>
      <c r="J19" s="466" t="s">
        <v>29</v>
      </c>
      <c r="K19" s="167" t="s">
        <v>413</v>
      </c>
      <c r="L19" s="165" t="s">
        <v>409</v>
      </c>
      <c r="M19" s="165" t="s">
        <v>426</v>
      </c>
      <c r="N19" s="165" t="s">
        <v>427</v>
      </c>
    </row>
    <row r="20" spans="2:14" ht="15.75" thickBot="1">
      <c r="B20" s="465"/>
      <c r="C20" s="165" t="s">
        <v>414</v>
      </c>
      <c r="D20" s="190">
        <v>0.2</v>
      </c>
      <c r="E20" s="190">
        <v>0.4</v>
      </c>
      <c r="F20" s="190">
        <v>0.6</v>
      </c>
      <c r="G20" s="190">
        <v>0.8</v>
      </c>
      <c r="H20" s="190">
        <v>1</v>
      </c>
      <c r="J20" s="467"/>
      <c r="K20" s="167" t="s">
        <v>414</v>
      </c>
      <c r="L20" s="190">
        <v>0.6</v>
      </c>
      <c r="M20" s="190">
        <v>0.8</v>
      </c>
      <c r="N20" s="190">
        <v>1</v>
      </c>
    </row>
    <row r="22" spans="2:14" ht="83.25" customHeight="1"/>
    <row r="24" spans="2:14" ht="83.25" customHeight="1"/>
    <row r="26" spans="2:14" ht="83.25" customHeight="1"/>
    <row r="28" spans="2:14" ht="83.25" customHeight="1"/>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Personal</cp:lastModifiedBy>
  <dcterms:created xsi:type="dcterms:W3CDTF">2022-05-03T16:14:20Z</dcterms:created>
  <dcterms:modified xsi:type="dcterms:W3CDTF">2022-09-07T19:53:52Z</dcterms:modified>
</cp:coreProperties>
</file>