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13_ncr:1_{6F54E3AF-EE2A-4268-8CAC-9FC8AEB32863}" xr6:coauthVersionLast="40" xr6:coauthVersionMax="40" xr10:uidLastSave="{00000000-0000-0000-0000-000000000000}"/>
  <bookViews>
    <workbookView xWindow="0" yWindow="0" windowWidth="20490" windowHeight="8940" xr2:uid="{00000000-000D-0000-FFFF-FFFF00000000}"/>
  </bookViews>
  <sheets>
    <sheet name="Matriz Riesgos " sheetId="1" r:id="rId1"/>
    <sheet name="Mapa Riesgos Residual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'Matriz Riesgos '!$AK$13:$AL$73</definedName>
    <definedName name="Procesos">[1]Hoja1!$B$2:$B$17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1" i="1" l="1"/>
  <c r="Y73" i="1" l="1"/>
  <c r="W73" i="1"/>
  <c r="O73" i="1"/>
  <c r="AH73" i="1" s="1"/>
  <c r="AG73" i="1" s="1"/>
  <c r="M73" i="1"/>
  <c r="Y72" i="1"/>
  <c r="W72" i="1"/>
  <c r="Y71" i="1"/>
  <c r="W71" i="1"/>
  <c r="O71" i="1"/>
  <c r="AH71" i="1" s="1"/>
  <c r="AG71" i="1" s="1"/>
  <c r="M71" i="1"/>
  <c r="Y70" i="1"/>
  <c r="W70" i="1"/>
  <c r="Y68" i="1"/>
  <c r="W68" i="1"/>
  <c r="O68" i="1"/>
  <c r="AH68" i="1" s="1"/>
  <c r="AG68" i="1" s="1"/>
  <c r="M68" i="1"/>
  <c r="Y67" i="1"/>
  <c r="W67" i="1"/>
  <c r="O67" i="1"/>
  <c r="AH67" i="1" s="1"/>
  <c r="AG67" i="1" s="1"/>
  <c r="M67" i="1"/>
  <c r="Y66" i="1"/>
  <c r="W66" i="1"/>
  <c r="Y65" i="1"/>
  <c r="W65" i="1"/>
  <c r="O65" i="1"/>
  <c r="AH65" i="1" s="1"/>
  <c r="AG65" i="1" s="1"/>
  <c r="M65" i="1"/>
  <c r="Y64" i="1"/>
  <c r="W64" i="1"/>
  <c r="Y63" i="1"/>
  <c r="W63" i="1"/>
  <c r="Y62" i="1"/>
  <c r="W62" i="1"/>
  <c r="O62" i="1"/>
  <c r="AH62" i="1" s="1"/>
  <c r="AG62" i="1" s="1"/>
  <c r="M62" i="1"/>
  <c r="Y60" i="1"/>
  <c r="W60" i="1"/>
  <c r="O60" i="1"/>
  <c r="AH60" i="1" s="1"/>
  <c r="AG60" i="1" s="1"/>
  <c r="M60" i="1"/>
  <c r="Y58" i="1"/>
  <c r="W58" i="1"/>
  <c r="O58" i="1"/>
  <c r="AH58" i="1" s="1"/>
  <c r="AG58" i="1" s="1"/>
  <c r="M58" i="1"/>
  <c r="Y56" i="1"/>
  <c r="W56" i="1"/>
  <c r="O56" i="1"/>
  <c r="AH56" i="1" s="1"/>
  <c r="AG56" i="1" s="1"/>
  <c r="M56" i="1"/>
  <c r="Y55" i="1"/>
  <c r="W55" i="1"/>
  <c r="Y52" i="1"/>
  <c r="W52" i="1"/>
  <c r="Y50" i="1"/>
  <c r="W50" i="1"/>
  <c r="O50" i="1"/>
  <c r="AH50" i="1" s="1"/>
  <c r="AG50" i="1" s="1"/>
  <c r="M50" i="1"/>
  <c r="Y49" i="1"/>
  <c r="W49" i="1"/>
  <c r="Y48" i="1"/>
  <c r="W48" i="1"/>
  <c r="O48" i="1"/>
  <c r="AH48" i="1" s="1"/>
  <c r="AG48" i="1" s="1"/>
  <c r="M48" i="1"/>
  <c r="Y47" i="1"/>
  <c r="W47" i="1"/>
  <c r="Y46" i="1"/>
  <c r="W46" i="1"/>
  <c r="O46" i="1"/>
  <c r="AH46" i="1" s="1"/>
  <c r="AG46" i="1" s="1"/>
  <c r="M46" i="1"/>
  <c r="Y45" i="1"/>
  <c r="W45" i="1"/>
  <c r="Y44" i="1"/>
  <c r="W44" i="1"/>
  <c r="Y43" i="1"/>
  <c r="W43" i="1"/>
  <c r="Y42" i="1"/>
  <c r="W42" i="1"/>
  <c r="O42" i="1"/>
  <c r="AH42" i="1" s="1"/>
  <c r="AG42" i="1" s="1"/>
  <c r="M42" i="1"/>
  <c r="Y41" i="1"/>
  <c r="W41" i="1"/>
  <c r="Y39" i="1"/>
  <c r="W39" i="1"/>
  <c r="O39" i="1"/>
  <c r="AH39" i="1" s="1"/>
  <c r="AG39" i="1" s="1"/>
  <c r="M39" i="1"/>
  <c r="Y38" i="1"/>
  <c r="W38" i="1"/>
  <c r="Y37" i="1"/>
  <c r="W37" i="1"/>
  <c r="Y36" i="1"/>
  <c r="W36" i="1"/>
  <c r="Y35" i="1"/>
  <c r="W35" i="1"/>
  <c r="Y34" i="1"/>
  <c r="W34" i="1"/>
  <c r="O34" i="1"/>
  <c r="AH34" i="1" s="1"/>
  <c r="AG34" i="1" s="1"/>
  <c r="M34" i="1"/>
  <c r="AE33" i="1"/>
  <c r="AD33" i="1"/>
  <c r="Y32" i="1"/>
  <c r="W32" i="1"/>
  <c r="Y31" i="1"/>
  <c r="W31" i="1"/>
  <c r="O31" i="1"/>
  <c r="AH31" i="1" s="1"/>
  <c r="AG31" i="1" s="1"/>
  <c r="M31" i="1"/>
  <c r="Y30" i="1"/>
  <c r="W30" i="1"/>
  <c r="Y29" i="1"/>
  <c r="W29" i="1"/>
  <c r="Y28" i="1"/>
  <c r="W28" i="1"/>
  <c r="Y27" i="1"/>
  <c r="W27" i="1"/>
  <c r="Y26" i="1"/>
  <c r="W26" i="1"/>
  <c r="Y25" i="1"/>
  <c r="W25" i="1"/>
  <c r="O25" i="1"/>
  <c r="AH25" i="1" s="1"/>
  <c r="AG25" i="1" s="1"/>
  <c r="M25" i="1"/>
  <c r="Y24" i="1"/>
  <c r="W24" i="1"/>
  <c r="Y23" i="1"/>
  <c r="W23" i="1"/>
  <c r="Y22" i="1"/>
  <c r="W22" i="1"/>
  <c r="O22" i="1"/>
  <c r="AH22" i="1" s="1"/>
  <c r="AG22" i="1" s="1"/>
  <c r="M22" i="1"/>
  <c r="Y21" i="1"/>
  <c r="W21" i="1"/>
  <c r="Y20" i="1"/>
  <c r="W20" i="1"/>
  <c r="Y19" i="1"/>
  <c r="W19" i="1"/>
  <c r="O19" i="1"/>
  <c r="AH19" i="1" s="1"/>
  <c r="AG19" i="1" s="1"/>
  <c r="M19" i="1"/>
  <c r="Y17" i="1"/>
  <c r="W17" i="1"/>
  <c r="Y16" i="1"/>
  <c r="W16" i="1"/>
  <c r="O16" i="1"/>
  <c r="AH16" i="1" s="1"/>
  <c r="AG16" i="1" s="1"/>
  <c r="M16" i="1"/>
  <c r="AD22" i="1" l="1"/>
  <c r="AF22" i="1" s="1"/>
  <c r="AE22" i="1" s="1"/>
  <c r="AD21" i="1"/>
  <c r="AD47" i="1"/>
  <c r="AD73" i="1"/>
  <c r="AF73" i="1" s="1"/>
  <c r="AE73" i="1" s="1"/>
  <c r="AD72" i="1"/>
  <c r="AD31" i="1"/>
  <c r="AF31" i="1" s="1"/>
  <c r="AE31" i="1" s="1"/>
  <c r="AD34" i="1"/>
  <c r="AF34" i="1" s="1"/>
  <c r="AD45" i="1"/>
  <c r="AD35" i="1"/>
  <c r="AD42" i="1"/>
  <c r="AF42" i="1" s="1"/>
  <c r="AE42" i="1" s="1"/>
  <c r="AD52" i="1"/>
  <c r="AD16" i="1"/>
  <c r="AF16" i="1" s="1"/>
  <c r="AE16" i="1" s="1"/>
  <c r="AD20" i="1"/>
  <c r="AD28" i="1"/>
  <c r="AD55" i="1"/>
  <c r="AD29" i="1"/>
  <c r="AD60" i="1"/>
  <c r="AF60" i="1" s="1"/>
  <c r="AE60" i="1" s="1"/>
  <c r="AD65" i="1"/>
  <c r="AF65" i="1" s="1"/>
  <c r="AD24" i="1"/>
  <c r="AD25" i="1"/>
  <c r="AF25" i="1" s="1"/>
  <c r="AE25" i="1" s="1"/>
  <c r="AD27" i="1"/>
  <c r="AD46" i="1"/>
  <c r="AF46" i="1" s="1"/>
  <c r="AD50" i="1"/>
  <c r="AF50" i="1" s="1"/>
  <c r="AD32" i="1"/>
  <c r="AD36" i="1"/>
  <c r="AD66" i="1"/>
  <c r="AD67" i="1"/>
  <c r="AF67" i="1" s="1"/>
  <c r="AE67" i="1" s="1"/>
  <c r="AD68" i="1"/>
  <c r="AF68" i="1" s="1"/>
  <c r="AD19" i="1"/>
  <c r="AF19" i="1" s="1"/>
  <c r="AD41" i="1"/>
  <c r="AD44" i="1"/>
  <c r="AD58" i="1"/>
  <c r="AF58" i="1" s="1"/>
  <c r="AE58" i="1" s="1"/>
  <c r="AD23" i="1"/>
  <c r="AD38" i="1"/>
  <c r="AD39" i="1"/>
  <c r="AF39" i="1" s="1"/>
  <c r="AE39" i="1" s="1"/>
  <c r="AD43" i="1"/>
  <c r="AD49" i="1"/>
  <c r="AD17" i="1"/>
  <c r="AD26" i="1"/>
  <c r="AD48" i="1"/>
  <c r="AF48" i="1" s="1"/>
  <c r="AD63" i="1"/>
  <c r="AD70" i="1"/>
  <c r="AD71" i="1"/>
  <c r="AF71" i="1" s="1"/>
  <c r="AE71" i="1" s="1"/>
  <c r="AD30" i="1"/>
  <c r="AD37" i="1"/>
  <c r="AD56" i="1"/>
  <c r="AF56" i="1" s="1"/>
  <c r="AE56" i="1" s="1"/>
  <c r="AD62" i="1"/>
  <c r="AF62" i="1" s="1"/>
  <c r="AD64" i="1"/>
  <c r="AF47" i="1" l="1"/>
  <c r="AE47" i="1" s="1"/>
  <c r="AF49" i="1"/>
  <c r="AE49" i="1" s="1"/>
  <c r="AE50" i="1"/>
  <c r="AF51" i="1"/>
  <c r="AF63" i="1"/>
  <c r="AF64" i="1" s="1"/>
  <c r="AE64" i="1" s="1"/>
  <c r="AF41" i="1"/>
  <c r="AE41" i="1" s="1"/>
  <c r="AF26" i="1"/>
  <c r="AE26" i="1" s="1"/>
  <c r="AF23" i="1"/>
  <c r="AE23" i="1" s="1"/>
  <c r="AF17" i="1"/>
  <c r="AE17" i="1" s="1"/>
  <c r="AF43" i="1"/>
  <c r="AF44" i="1" s="1"/>
  <c r="AE48" i="1"/>
  <c r="AE46" i="1"/>
  <c r="AF32" i="1"/>
  <c r="AE32" i="1" s="1"/>
  <c r="AE62" i="1"/>
  <c r="AF20" i="1"/>
  <c r="AE19" i="1"/>
  <c r="AF70" i="1"/>
  <c r="AE68" i="1"/>
  <c r="AF35" i="1"/>
  <c r="AE34" i="1"/>
  <c r="AF66" i="1"/>
  <c r="AE66" i="1" s="1"/>
  <c r="AE65" i="1"/>
  <c r="AE63" i="1" l="1"/>
  <c r="AE51" i="1"/>
  <c r="AF52" i="1"/>
  <c r="AF55" i="1" s="1"/>
  <c r="AE55" i="1" s="1"/>
  <c r="AF24" i="1"/>
  <c r="AE24" i="1" s="1"/>
  <c r="AF27" i="1"/>
  <c r="AE27" i="1" s="1"/>
  <c r="AE43" i="1"/>
  <c r="AE70" i="1"/>
  <c r="AF72" i="1"/>
  <c r="AE72" i="1" s="1"/>
  <c r="AF45" i="1"/>
  <c r="AE45" i="1" s="1"/>
  <c r="AE44" i="1"/>
  <c r="AF36" i="1"/>
  <c r="AE35" i="1"/>
  <c r="AF21" i="1"/>
  <c r="AE21" i="1" s="1"/>
  <c r="AE20" i="1"/>
  <c r="AE52" i="1" l="1"/>
  <c r="AF28" i="1"/>
  <c r="AF29" i="1" s="1"/>
  <c r="AF37" i="1"/>
  <c r="AE36" i="1"/>
  <c r="AE28" i="1" l="1"/>
  <c r="AF30" i="1"/>
  <c r="AE30" i="1" s="1"/>
  <c r="AE29" i="1"/>
  <c r="AE37" i="1"/>
  <c r="AF38" i="1"/>
  <c r="AE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Edward Rolando Suarez Gomez - Cont</author>
    <author>Usuario</author>
    <author>Andrea Patricia Rodriguez Bareño</author>
    <author>montes</author>
  </authors>
  <commentList>
    <comment ref="A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Describir el indicador, y se documentan de ISOlución. </t>
        </r>
      </text>
    </comment>
    <comment ref="F14" authorId="1" shapeId="0" xr:uid="{00000000-0006-0000-0000-000002000000}">
      <text>
        <r>
          <rPr>
            <sz val="9"/>
            <color indexed="81"/>
            <rFont val="Tahoma"/>
            <family val="2"/>
          </rPr>
          <t>La fuente que origina la causa es interna (del Ministerio) o externa (fuera del Ministerio)</t>
        </r>
      </text>
    </comment>
    <comment ref="G14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CAUSA: </t>
        </r>
        <r>
          <rPr>
            <sz val="9"/>
            <color indexed="81"/>
            <rFont val="Tahoma"/>
            <family val="2"/>
          </rPr>
          <t xml:space="preserve">Todos aquellos factores internos y externos que solos o en combinación con otros, </t>
        </r>
        <r>
          <rPr>
            <b/>
            <sz val="9"/>
            <color indexed="81"/>
            <rFont val="Tahoma"/>
            <family val="2"/>
          </rPr>
          <t>pueden producir la materialización de un riesgo.
* Se escribe una causa por fila</t>
        </r>
      </text>
    </comment>
    <comment ref="H14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Identificación del Riesgo:
</t>
        </r>
        <r>
          <rPr>
            <sz val="9"/>
            <color indexed="81"/>
            <rFont val="Tahoma"/>
            <family val="2"/>
          </rPr>
          <t xml:space="preserve">*Riesgo de Gestión (sin importar su clasificación): </t>
        </r>
        <r>
          <rPr>
            <b/>
            <sz val="9"/>
            <color indexed="81"/>
            <rFont val="Tahoma"/>
            <family val="2"/>
          </rPr>
          <t>RG</t>
        </r>
        <r>
          <rPr>
            <sz val="9"/>
            <color indexed="81"/>
            <rFont val="Tahoma"/>
            <family val="2"/>
          </rPr>
          <t xml:space="preserve">
*Riesgo de Seguridad Digital:</t>
        </r>
        <r>
          <rPr>
            <b/>
            <sz val="9"/>
            <color indexed="81"/>
            <rFont val="Tahoma"/>
            <family val="2"/>
          </rPr>
          <t xml:space="preserve"> RSD</t>
        </r>
        <r>
          <rPr>
            <sz val="9"/>
            <color indexed="81"/>
            <rFont val="Tahoma"/>
            <family val="2"/>
          </rPr>
          <t xml:space="preserve">
*Riesgo de Corrupción: </t>
        </r>
        <r>
          <rPr>
            <b/>
            <sz val="9"/>
            <color indexed="81"/>
            <rFont val="Tahoma"/>
            <family val="2"/>
          </rPr>
          <t>RC</t>
        </r>
        <r>
          <rPr>
            <sz val="9"/>
            <color indexed="81"/>
            <rFont val="Tahoma"/>
            <family val="2"/>
          </rPr>
          <t xml:space="preserve">
*Riesgo de Fraude:</t>
        </r>
        <r>
          <rPr>
            <b/>
            <sz val="9"/>
            <color indexed="81"/>
            <rFont val="Tahoma"/>
            <family val="2"/>
          </rPr>
          <t xml:space="preserve"> RF
</t>
        </r>
        <r>
          <rPr>
            <sz val="9"/>
            <color indexed="81"/>
            <rFont val="Tahoma"/>
            <family val="2"/>
          </rPr>
          <t>Acompañado de guión y del consecutivo respectivo. 
Ejemplos: RSD-01, RG-08, RC-15, RF-04</t>
        </r>
        <r>
          <rPr>
            <b/>
            <sz val="9"/>
            <color indexed="81"/>
            <rFont val="Tahoma"/>
            <family val="2"/>
          </rPr>
          <t xml:space="preserve">
 </t>
        </r>
      </text>
    </comment>
    <comment ref="I1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
Descripción de Riesgo: </t>
        </r>
        <r>
          <rPr>
            <sz val="9"/>
            <color indexed="81"/>
            <rFont val="Tahoma"/>
            <family val="2"/>
          </rPr>
          <t>Características del riesgo o forma en que se observa o se manifiesta.</t>
        </r>
      </text>
    </comment>
    <comment ref="J14" authorId="2" shapeId="0" xr:uid="{00000000-0006-0000-0000-000006000000}">
      <text>
        <r>
          <rPr>
            <sz val="9"/>
            <color indexed="81"/>
            <rFont val="Tahoma"/>
            <family val="2"/>
          </rPr>
          <t xml:space="preserve">Ver hoja Tipos de Riesgos.
</t>
        </r>
      </text>
    </comment>
    <comment ref="K14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
Consecuencia: </t>
        </r>
        <r>
          <rPr>
            <sz val="9"/>
            <color indexed="81"/>
            <rFont val="Tahoma"/>
            <family val="2"/>
          </rPr>
          <t>Los efectos o situaciones resultantes de la materialización del riesgo que impactan en el proceso, la entidad, sus grupos de valor y demás partes interesadas.</t>
        </r>
        <r>
          <rPr>
            <b/>
            <sz val="9"/>
            <color indexed="81"/>
            <rFont val="Tahoma"/>
            <family val="2"/>
          </rPr>
          <t xml:space="preserve"> 
Son las consecuencias de la materialización del riesgo. 
</t>
        </r>
        <r>
          <rPr>
            <sz val="9"/>
            <color indexed="81"/>
            <rFont val="Tahoma"/>
            <family val="2"/>
          </rPr>
          <t xml:space="preserve">
* Generalmente se dan sobre las personas o los bienes materiales o inmateriales con incidencias importantes tales como daños físicos y fallecimiento, sanciones, pérdidas económicas, de información, de bienes, de imagen, de credibilidad y de confianza, interrupción del servicio y daño ambiental. 
* La consecuencia se convierte en un insumo de la mayor importancia, toda vez que es la base para determinar el impacto </t>
        </r>
      </text>
    </comment>
    <comment ref="L14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• La PROBABILIDAD</t>
        </r>
        <r>
          <rPr>
            <sz val="9"/>
            <color indexed="81"/>
            <rFont val="Tahoma"/>
            <family val="2"/>
          </rPr>
          <t xml:space="preserve"> se analiza ¿qué tan posible es que ocurra el riesgo?, se expresa en términos de frecuencia o factibilidad, donde frecuencia implica analizar el número de eventos en un periodo determinado, se trata de hechos que se han materializado o se cuenta con un historial de situaciones o eventos asociados al riesgo; factibilidad implica analizar la presencia de factores internos y externos que pueden propiciar el riesgo, se trata en este caso de un hecho que no se ha presentado pero es posible. </t>
        </r>
      </text>
    </comment>
    <comment ref="N14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El  IMPACTO / CONSECUENCIA:</t>
        </r>
        <r>
          <rPr>
            <sz val="9"/>
            <color indexed="81"/>
            <rFont val="Tahoma"/>
            <family val="2"/>
          </rPr>
          <t xml:space="preserve"> Se entiende como las consecuencias que puede ocasionar a la organización la materialización del riesgo.
* Para evaluar el IMPACTO / CONSECUENCIA de los  </t>
        </r>
        <r>
          <rPr>
            <b/>
            <sz val="9"/>
            <color indexed="81"/>
            <rFont val="Tahoma"/>
            <family val="2"/>
          </rPr>
          <t xml:space="preserve">Riesgos de Corrupción y Fraude </t>
        </r>
        <r>
          <rPr>
            <sz val="9"/>
            <color indexed="81"/>
            <rFont val="Tahoma"/>
            <family val="2"/>
          </rPr>
          <t xml:space="preserve">se tiene la Tabla de preguntas para su calificación.
</t>
        </r>
        <r>
          <rPr>
            <b/>
            <sz val="9"/>
            <color indexed="81"/>
            <rFont val="Tahoma"/>
            <family val="2"/>
          </rPr>
          <t xml:space="preserve">
Ver Tablas de IMPACTO / CONSECUENCIAS, de acuerdo con el tipo de Riesgo.</t>
        </r>
      </text>
    </comment>
    <comment ref="P14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Documentar el Tipo de Impacto/Consecuencia, de acuerdo con el seleccionado en las tablas.
</t>
        </r>
        <r>
          <rPr>
            <b/>
            <sz val="9"/>
            <color indexed="81"/>
            <rFont val="Tahoma"/>
            <family val="2"/>
          </rPr>
          <t>Ver Tablas de IMPACTO / CONSECUENCIAS, de acuerdo con el tipo de Riesgo.</t>
        </r>
      </text>
    </comment>
    <comment ref="Q14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Permite ubicar el riesgo en la zona de acuerdo con la calificación de la probabilidad y el impacto, en este caso corresponde al punto de intersección en la matriz de calor.  
</t>
        </r>
        <r>
          <rPr>
            <b/>
            <sz val="9"/>
            <color indexed="81"/>
            <rFont val="Tahoma"/>
            <family val="2"/>
          </rPr>
          <t xml:space="preserve">
Probabilidad  vs Impacto = ZONA DE RIESGO
Ver Mapas de Calor - Zonas de Riesgo</t>
        </r>
      </text>
    </comment>
    <comment ref="R14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CONTROL</t>
        </r>
        <r>
          <rPr>
            <sz val="9"/>
            <color indexed="81"/>
            <rFont val="Tahoma"/>
            <family val="2"/>
          </rPr>
          <t xml:space="preserve">: Acción o conjunto de acciones que minimiza la probabilidad de ocurrencia de un riesgo o el impacto producido ante su materialización.
</t>
        </r>
        <r>
          <rPr>
            <b/>
            <sz val="9"/>
            <color indexed="81"/>
            <rFont val="Tahoma"/>
            <family val="2"/>
          </rPr>
          <t xml:space="preserve">
Un control por cada causa, si no hay control se escribe "No existe control"</t>
        </r>
      </text>
    </comment>
    <comment ref="AB14" authorId="3" shapeId="0" xr:uid="{00000000-0006-0000-0000-00000D000000}">
      <text>
        <r>
          <rPr>
            <sz val="9"/>
            <color indexed="81"/>
            <rFont val="Tahoma"/>
            <family val="2"/>
          </rPr>
          <t xml:space="preserve">Escribir la evidencia y/o registro que se genera con la ejecución del CONTROL. </t>
        </r>
      </text>
    </comment>
    <comment ref="AE14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• La PROBABILIDAD</t>
        </r>
        <r>
          <rPr>
            <sz val="9"/>
            <color indexed="81"/>
            <rFont val="Tahoma"/>
            <family val="2"/>
          </rPr>
          <t xml:space="preserve"> se analiza ¿qué tan posible es que ocurra el riesgo?, se expresa en términos de frecuencia o factibilidad, donde frecuencia implica analizar el número de eventos en un periodo determinado, se trata de hechos que se han materializado o se cuenta con un historial de situaciones o eventos asociados al riesgo; factibilidad implica analizar la presencia de factores internos y externos que pueden propiciar el riesgo, se trata en este caso de un hecho que no se ha presentado pero es posible. 
</t>
        </r>
        <r>
          <rPr>
            <b/>
            <sz val="9"/>
            <color indexed="81"/>
            <rFont val="Tahoma"/>
            <family val="2"/>
          </rPr>
          <t>Probabilidad inherente – (Probabilidad Inherente * Control)</t>
        </r>
      </text>
    </comment>
    <comment ref="AG14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El  IMPACTO / CONSECUENCIA:</t>
        </r>
        <r>
          <rPr>
            <sz val="9"/>
            <color indexed="81"/>
            <rFont val="Tahoma"/>
            <family val="2"/>
          </rPr>
          <t xml:space="preserve"> Se entiende como las consecuencias que puede ocasionar a la organización la materialización del riesgo.
Impacto inherente – (Impacto Inherente * Control)
* Para evaluar el IMPACTO / CONSECUENCIA de los  </t>
        </r>
        <r>
          <rPr>
            <b/>
            <sz val="9"/>
            <color indexed="81"/>
            <rFont val="Tahoma"/>
            <family val="2"/>
          </rPr>
          <t xml:space="preserve">Riesgos de Corrupción y Fraude </t>
        </r>
        <r>
          <rPr>
            <sz val="9"/>
            <color indexed="81"/>
            <rFont val="Tahoma"/>
            <family val="2"/>
          </rPr>
          <t>se tiene la Tabla de preguntas para su calificación.</t>
        </r>
      </text>
    </comment>
    <comment ref="AI14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PROBABILIDAD vs IMPACTO = ZONA DEL RIESGO 
</t>
        </r>
        <r>
          <rPr>
            <sz val="9"/>
            <color indexed="81"/>
            <rFont val="Tahoma"/>
            <family val="2"/>
          </rPr>
          <t xml:space="preserve">
Determinar según punto de intersección en el mapa de calor</t>
        </r>
      </text>
    </comment>
    <comment ref="V15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>* Control PREVENTIVO:</t>
        </r>
        <r>
          <rPr>
            <sz val="9"/>
            <color indexed="81"/>
            <rFont val="Tahoma"/>
            <family val="2"/>
          </rPr>
          <t xml:space="preserve"> Se realiza </t>
        </r>
        <r>
          <rPr>
            <b/>
            <sz val="9"/>
            <color indexed="81"/>
            <rFont val="Tahoma"/>
            <family val="2"/>
          </rPr>
          <t>ANTES</t>
        </r>
        <r>
          <rPr>
            <sz val="9"/>
            <color indexed="81"/>
            <rFont val="Tahoma"/>
            <family val="2"/>
          </rPr>
          <t xml:space="preserve"> de ejecutar la actividad y permite evitar desviaciones.
</t>
        </r>
        <r>
          <rPr>
            <b/>
            <sz val="9"/>
            <color indexed="81"/>
            <rFont val="Tahoma"/>
            <family val="2"/>
          </rPr>
          <t xml:space="preserve">
*CONTROL DETECTIVO</t>
        </r>
        <r>
          <rPr>
            <sz val="9"/>
            <color indexed="81"/>
            <rFont val="Tahoma"/>
            <family val="2"/>
          </rPr>
          <t xml:space="preserve">: Se realiza </t>
        </r>
        <r>
          <rPr>
            <b/>
            <sz val="9"/>
            <color indexed="81"/>
            <rFont val="Tahoma"/>
            <family val="2"/>
          </rPr>
          <t>EN EL MOMENTO</t>
        </r>
        <r>
          <rPr>
            <sz val="9"/>
            <color indexed="81"/>
            <rFont val="Tahoma"/>
            <family val="2"/>
          </rPr>
          <t xml:space="preserve"> de ejecutar la actividad.</t>
        </r>
      </text>
    </comment>
    <comment ref="AK34" authorId="4" shapeId="0" xr:uid="{00000000-0006-0000-0000-000012000000}">
      <text>
        <r>
          <rPr>
            <b/>
            <sz val="9"/>
            <color indexed="81"/>
            <rFont val="Tahoma"/>
            <family val="2"/>
          </rPr>
          <t>SE ENVIO CORREO DE SOLICITUD A OSCAR 6 DE JULIO</t>
        </r>
      </text>
    </comment>
  </commentList>
</comments>
</file>

<file path=xl/sharedStrings.xml><?xml version="1.0" encoding="utf-8"?>
<sst xmlns="http://schemas.openxmlformats.org/spreadsheetml/2006/main" count="1029" uniqueCount="454">
  <si>
    <t>MATRIZ DE RIESGOS</t>
  </si>
  <si>
    <t>Código: DE-FM-022
Versión: 00
Fecha de Vigencia: 27/05/2021</t>
  </si>
  <si>
    <t>CORRESPONDE A: (Seleccione con X)</t>
  </si>
  <si>
    <t>PROCESO:</t>
  </si>
  <si>
    <t>X</t>
  </si>
  <si>
    <t>NOMBRE DEL PROCESO:</t>
  </si>
  <si>
    <t>OBJETIVO DEL PROCESO:</t>
  </si>
  <si>
    <t>PROYECTOS DE INVERSIÓN:</t>
  </si>
  <si>
    <t>INSTITUCIONAL:</t>
  </si>
  <si>
    <t>FECHA DE ACTUALIZACIÓN DEL CONTENIDO:</t>
  </si>
  <si>
    <t>VERSIÓN DEL CONTENIDO:</t>
  </si>
  <si>
    <t>IDENTIFICACIÓN DEL RIESGO</t>
  </si>
  <si>
    <r>
      <t xml:space="preserve">ANÁLISIS Y VALORACIÓN DEL RIESGO INHERENTE 
</t>
    </r>
    <r>
      <rPr>
        <sz val="12"/>
        <rFont val="Arial"/>
        <family val="2"/>
      </rPr>
      <t>(antes de controles)</t>
    </r>
  </si>
  <si>
    <t>DETERMINACIÓN DE CONTROLES</t>
  </si>
  <si>
    <r>
      <t xml:space="preserve">VALORACIÓN DEL RIESGO RESIDUAL 
</t>
    </r>
    <r>
      <rPr>
        <sz val="12"/>
        <rFont val="Arial"/>
        <family val="2"/>
      </rPr>
      <t>(después de controles)</t>
    </r>
  </si>
  <si>
    <r>
      <rPr>
        <b/>
        <sz val="10"/>
        <rFont val="Arial"/>
        <family val="2"/>
      </rPr>
      <t xml:space="preserve">INDICADOR DEL RIESGO </t>
    </r>
    <r>
      <rPr>
        <sz val="10"/>
        <rFont val="Arial"/>
        <family val="2"/>
      </rPr>
      <t xml:space="preserve">
(Se documenta en ISOlución)
</t>
    </r>
  </si>
  <si>
    <r>
      <t xml:space="preserve">ACCIONES PARA ABORDAR EL RIESGO RESIDUAL
</t>
    </r>
    <r>
      <rPr>
        <sz val="10"/>
        <rFont val="Arial"/>
        <family val="2"/>
      </rPr>
      <t>(número de la acción de Isolución)</t>
    </r>
  </si>
  <si>
    <t>Seleccione con una X</t>
  </si>
  <si>
    <t>NOMBRE PROCESO O PROYECTO INVERSIÓN</t>
  </si>
  <si>
    <t>Área/ Dependencia responsable del riesgo</t>
  </si>
  <si>
    <r>
      <t xml:space="preserve">Responsable(s) del Riesgo
</t>
    </r>
    <r>
      <rPr>
        <sz val="10"/>
        <rFont val="Arial"/>
        <family val="2"/>
      </rPr>
      <t>(cargo)</t>
    </r>
  </si>
  <si>
    <r>
      <t xml:space="preserve">TIPO DE CAUSA
</t>
    </r>
    <r>
      <rPr>
        <sz val="10"/>
        <rFont val="Arial"/>
        <family val="2"/>
      </rPr>
      <t>(Externa ó
Interna)</t>
    </r>
  </si>
  <si>
    <r>
      <t xml:space="preserve">CAUSA(S)
</t>
    </r>
    <r>
      <rPr>
        <sz val="10"/>
        <rFont val="Arial"/>
        <family val="2"/>
      </rPr>
      <t>(escribir una causa por fila)</t>
    </r>
  </si>
  <si>
    <t>Ident.</t>
  </si>
  <si>
    <t>DESCRIPCIÓN DEL RIESGO 
(Qué, Cómo y por Qué?</t>
  </si>
  <si>
    <t>CLASIFICACION DE RIESGO</t>
  </si>
  <si>
    <t>CONSECUENCIAS POTENCIALES DEL RIESGO</t>
  </si>
  <si>
    <t>PROBABILIDAD</t>
  </si>
  <si>
    <t>Valor númerico de la PROBABILIDAD</t>
  </si>
  <si>
    <t>IMPACTO</t>
  </si>
  <si>
    <t>Valor númerico del IMPACTO</t>
  </si>
  <si>
    <t>DESCRIPCIÓN DEL IMPACTO</t>
  </si>
  <si>
    <r>
      <t xml:space="preserve">ZONA DE RIESGO INHERENTE 
</t>
    </r>
    <r>
      <rPr>
        <b/>
        <sz val="11"/>
        <color rgb="FF0070C0"/>
        <rFont val="Arial"/>
        <family val="2"/>
      </rPr>
      <t xml:space="preserve">(Severidad) </t>
    </r>
  </si>
  <si>
    <r>
      <t xml:space="preserve">DESCRIPCIÓN DEL CONTROL
</t>
    </r>
    <r>
      <rPr>
        <sz val="10"/>
        <rFont val="Arial"/>
        <family val="2"/>
      </rPr>
      <t>(Un control por cada causa, si no hay control se escribe "No existe control")</t>
    </r>
  </si>
  <si>
    <t>RESPONSABLE DEL CONTROL</t>
  </si>
  <si>
    <t xml:space="preserve">FRECUENCIA DE EJECUCION DEL CONTROL </t>
  </si>
  <si>
    <r>
      <t xml:space="preserve">TIPO
</t>
    </r>
    <r>
      <rPr>
        <sz val="10"/>
        <rFont val="Arial"/>
        <family val="2"/>
      </rPr>
      <t xml:space="preserve">(Prevenir, detectar </t>
    </r>
    <r>
      <rPr>
        <sz val="10"/>
        <color rgb="FF0070C0"/>
        <rFont val="Arial"/>
        <family val="2"/>
      </rPr>
      <t>o corregir</t>
    </r>
    <r>
      <rPr>
        <sz val="10"/>
        <rFont val="Arial"/>
        <family val="2"/>
      </rPr>
      <t>)</t>
    </r>
  </si>
  <si>
    <t>IMPLEMENTACION</t>
  </si>
  <si>
    <t>ESTADO DE LA DOCUMENTACION</t>
  </si>
  <si>
    <t>EVIDENCIA DE LA APLICACIÓN DEL CONTROL</t>
  </si>
  <si>
    <t>RESULTADO DE LA EVALUACIÓN DEL CONTROL</t>
  </si>
  <si>
    <t>ZONA DE RIESGO RESIDUAL</t>
  </si>
  <si>
    <r>
      <t xml:space="preserve">NIVEL DE ACEPTACIÓN DEL RIESGO 
</t>
    </r>
    <r>
      <rPr>
        <sz val="11"/>
        <color rgb="FF0070C0"/>
        <rFont val="Arial"/>
        <family val="2"/>
      </rPr>
      <t>(RAE)</t>
    </r>
  </si>
  <si>
    <t>Proceso</t>
  </si>
  <si>
    <t>Proyecto Inversión</t>
  </si>
  <si>
    <t>¿El responsable tiene la autoridad y adecuada segregación de funciones en la ejecución del control?</t>
  </si>
  <si>
    <t>Cargo del Ejecutor del Control</t>
  </si>
  <si>
    <t xml:space="preserve">¿Las actividades que se desarrollan en el control realmente buscan por si sola prevenir o detectar las causas que pueden dar origen al riesgo, Ej.: verificar, validar, cotejar, comparar, revisar, etc.? </t>
  </si>
  <si>
    <t xml:space="preserve">¿Las observaciones, desviaciones o diferencias identificadas como resultados de la ejecución del control son investigadas y re-sueltas de manera oportuna? </t>
  </si>
  <si>
    <t>¿Se deja evidencia o rastro de la ejecución del control que permita a cualquier tercero con la evidencia llegar a la misma conclusión?</t>
  </si>
  <si>
    <t>Código y Nombre completo del documento</t>
  </si>
  <si>
    <t>¿Se genera alguna evidencia y/o registro con la ejecución del control?</t>
  </si>
  <si>
    <t>Documento Evidencia</t>
  </si>
  <si>
    <t>Administración, profundización y aprovechamiento de acuerdos y relaciones comerciales.</t>
  </si>
  <si>
    <t>Equipo Negociador - DIES</t>
  </si>
  <si>
    <t>Negociador Internacional - Director de Inversión Extranjera y Servicios</t>
  </si>
  <si>
    <t>Interno</t>
  </si>
  <si>
    <t>No se utilicen los procedimientos establecidos para la realización de las negociaciones</t>
  </si>
  <si>
    <t>RC-1</t>
  </si>
  <si>
    <t>Posibilidad de uso indebido de información confidencial, por parte del equipo negociador o por parte de los gremios, sociedad civil, academia y otros agentes involucrados; para beneficio propio o de un tercero.</t>
  </si>
  <si>
    <t>Riesgo de corrupción</t>
  </si>
  <si>
    <t>Pérdida de credibibilidad y confianza 
Pérdida del objetivo de la negociación 
Desmejora de la posición negociadora
Acciones disciplinarias - investigaciones</t>
  </si>
  <si>
    <t>BAJA</t>
  </si>
  <si>
    <t>MAYOR (RC-F)</t>
  </si>
  <si>
    <t>Genera altas consecuencias sobre la entidad.</t>
  </si>
  <si>
    <t>ALTO</t>
  </si>
  <si>
    <t>Dar aplicación a los protocolos establecidos en la Guía "Negociaciones de acuerdos comerciales e internacionales de inversión"</t>
  </si>
  <si>
    <t>Adecuado</t>
  </si>
  <si>
    <t>Continua</t>
  </si>
  <si>
    <t>Prevenir</t>
  </si>
  <si>
    <t>Manual</t>
  </si>
  <si>
    <t>Documentado</t>
  </si>
  <si>
    <t>AP-PR-001 Negociaciones Comerciales  (Act. 7)</t>
  </si>
  <si>
    <t>Con Registro</t>
  </si>
  <si>
    <t>Listas de Asistencia - Ayudas de memoria</t>
  </si>
  <si>
    <t>ALTO (RC/F)</t>
  </si>
  <si>
    <t>REDUCIR EL RIESGO</t>
  </si>
  <si>
    <t>Manejo de información confidencial en el desarrollo de las negociaciones</t>
  </si>
  <si>
    <t>Interna y Externa</t>
  </si>
  <si>
    <t>Posible fuga de información confidencial por parte de alguno de los miembros del equipo negociador</t>
  </si>
  <si>
    <t>Los textos de cada negociación son confidenciales y cada coordinador de Mesa y/o negociador deberá insistir ante el equipo negociador ampliado en la importancia de velar por el debido manejo de los mismos.</t>
  </si>
  <si>
    <t>NA-GU-002 Negociaciones de Acuerdos Comerciales e Internacionales de Inversión (5.7)</t>
  </si>
  <si>
    <t>Acuerdos de confidencialidad firmados - Listas de Asistencia - Ayudas de memoria</t>
  </si>
  <si>
    <t>Acceso a información confidencial por parte de terceros</t>
  </si>
  <si>
    <t>Adquisición de Bienes y Servicios</t>
  </si>
  <si>
    <t>Grupo de Contratos</t>
  </si>
  <si>
    <t>Coordinador
Grupo de Contratos</t>
  </si>
  <si>
    <t>Estudios Previos y/o Pliegos de condiciones direccionados a favorecer un proponente específico.</t>
  </si>
  <si>
    <t>RC-2</t>
  </si>
  <si>
    <t xml:space="preserve"> Posibilidad de afectación reputacional y económica, por investigaciones de entes de control, debido a la generación de documentos en la etapa precontractual que favorezcan o direccionen la escogencia de un tercero</t>
  </si>
  <si>
    <t>Sanciones disciplinarias 
No cumplir con la normatividad
No cumplimiento de disposiciones internas</t>
  </si>
  <si>
    <t>MEDIA</t>
  </si>
  <si>
    <t xml:space="preserve">Someter a consideración de la Junta de Adquisiciones y Licitaciones la apertura del proceso. </t>
  </si>
  <si>
    <t>Coordinador Grupo Contratos 
Junta de Adquisiciones y Licitaciones</t>
  </si>
  <si>
    <t>BS-PR-003 Licitación Pública Actividad 6; BS-PR-005 Selección Abreviada Subasta Inversa Actividad 6;  BS-PR-007 Selección Concurso Público de Méritos Abierto Actividad 6;  BS-PR-008 Selección Abreviada por Menor Cuantía Actividad 6;  BS-PR-009 Selección Concurso Público de Méritos con Precalificación Actividad 15.</t>
  </si>
  <si>
    <t>Acta de Junta de Adquisiciones y Licitaciones</t>
  </si>
  <si>
    <t xml:space="preserve"> Incumplimiento de la normatividad en materia de contratación</t>
  </si>
  <si>
    <t>Analizar los estudios previos y estudios soporte</t>
  </si>
  <si>
    <t>Coordinador Grupo Contratos - Abogado</t>
  </si>
  <si>
    <t>Desconocimiento u omisión de la normatividad, para beneficiar a un oferente.</t>
  </si>
  <si>
    <t>Repuesta a las observaciones presentadas al proyecto de pliego de condiciones.</t>
  </si>
  <si>
    <t>BS-PR-003 Licitación Pública Actividad 4; BS-PR-005 Selección Abreviada Subasta Inversa Actividad 4; BS-PR-007 Selección Concurso Público de Méritos Abierto Actividad 4; BS-PR-008 Selección Abreviada por Menor Cuantía Actividad 4; BS-PR-009 Selección Concurso Público de Méritos con Precalificación Actividad 5, Actividad 13; BS-PR-015 Procedimiento de contratación Mínima Cuantía Actividad 6</t>
  </si>
  <si>
    <t>Comunicación*, Cuadernillo de preguntas y respuestas, Plataforma SECOP II*</t>
  </si>
  <si>
    <t>Grupo Administrativa</t>
  </si>
  <si>
    <t>Efectuar compras y/o gastos con cargo a recursos de caja menor que no estén autorizados en la normatividad</t>
  </si>
  <si>
    <t>RC-3</t>
  </si>
  <si>
    <t>Posibilidad de afectación económica, en beneficio propio o de un tercero, debido a la administración y manejo de las cajas menores por parte de los responsables.</t>
  </si>
  <si>
    <t>Riesgo de fraude</t>
  </si>
  <si>
    <t>Descapitalizar la caja menor  afectando el desarrollo de las operaciones para la cual  fue destinada, originando detrimento patrimonial
Investigaciones disciplinarias</t>
  </si>
  <si>
    <t>ALTA</t>
  </si>
  <si>
    <t>MODERADO (RC-F)</t>
  </si>
  <si>
    <t>Genera medianas consecuencias sobre la entidad</t>
  </si>
  <si>
    <t>Revisar de acuerdo con la normatividad vigente si es viable el gasto, si el gasto no se puede realizar con recursos de la caja menor se le notifica al solicitante</t>
  </si>
  <si>
    <t>Responsable asignado</t>
  </si>
  <si>
    <t>BS-PR-001 Manejo y control de cajas menores</t>
  </si>
  <si>
    <t xml:space="preserve">Aplicativo cajas menores </t>
  </si>
  <si>
    <t>MODERADO (RC/F)</t>
  </si>
  <si>
    <t>ACEPTAR EL RIESGO</t>
  </si>
  <si>
    <t>No efectuar la legalización del gasto dentro de los tiempos establecidos, con la respectiva documentación soporte</t>
  </si>
  <si>
    <t>Enviar correo electrónico a funcionario que recibió el dinero con copia al jefe inmediato</t>
  </si>
  <si>
    <t>Detectar</t>
  </si>
  <si>
    <t>Correo electrónico</t>
  </si>
  <si>
    <t>Externo</t>
  </si>
  <si>
    <t>Valores de las facturas alterados o que no correspondan a valores reales en el mercado</t>
  </si>
  <si>
    <t>Obtener mínimo dos cotizaciones cuando existan dudas sobre precios</t>
  </si>
  <si>
    <t>Cotizaciones</t>
  </si>
  <si>
    <t>Desarrollo Empresarial</t>
  </si>
  <si>
    <t>Dirección de Productividad y Competitividad</t>
  </si>
  <si>
    <t>Director
Dirección de Productividad y Competitividad</t>
  </si>
  <si>
    <t xml:space="preserve">Deficiencia en la verificación de las condiciones y/o requisitos a presentar por parte del inversionista. </t>
  </si>
  <si>
    <t>RC-4</t>
  </si>
  <si>
    <t>Posibilidad de afectación reputacional, debido a decisiones ajustadas a intereses propios o de terceros en la declaración o modificación de un área como zona franca.</t>
  </si>
  <si>
    <t>Impacto negativo a la Entidad
Genera altas consecuencias para la Entidad</t>
  </si>
  <si>
    <t>Verificar la solicitud de declaratoria de existencia de una Zona Franca permanente, permanente especial o transitoria.</t>
  </si>
  <si>
    <t>Profesional Universitario,Profesional Especializado,Contratista(s)</t>
  </si>
  <si>
    <t>DM-PR-011  Declaratoria de zonas francas permanentes y permanentes especiales</t>
  </si>
  <si>
    <t xml:space="preserve"> Lista de chequeo
</t>
  </si>
  <si>
    <t xml:space="preserve"> Declaratoria o modificación de un área como zona franca</t>
  </si>
  <si>
    <t>Verificar la solicitud de modificación a la declaratoria de existencia de una Zona Franca, tales como ampliación extensión o reducción de área.</t>
  </si>
  <si>
    <t xml:space="preserve">
Director(a) de Productividad y Competitividad</t>
  </si>
  <si>
    <t>Lista de chequeo</t>
  </si>
  <si>
    <t>Verificar la solicitud de declaratoría de existencia de una Zona Franca transitoria (cuenta con viabilidad Jurídica y técnica)</t>
  </si>
  <si>
    <t>Profesional Universitario, Profesional Especializado, Contratista(s)</t>
  </si>
  <si>
    <t>DM-PR-012 Declaratoria de zonas francas transitorias</t>
  </si>
  <si>
    <t xml:space="preserve">Oficio / Lista de chequeo </t>
  </si>
  <si>
    <t>No aplicación adecuada de los conceptos de la DIAN, el DNP y el Ministerio del Ramo.</t>
  </si>
  <si>
    <t>Solicitar concepto a otras entidades, al recibir respuesta se incorpora al informe técnico y se lleva a evaluación por el CIZF.</t>
  </si>
  <si>
    <t>Director(a) de Productividad y Competitividad</t>
  </si>
  <si>
    <t>Oficio</t>
  </si>
  <si>
    <t>Realizar visita Técnica al área a declarar como Zona Franca.</t>
  </si>
  <si>
    <t>Acta visita técnica</t>
  </si>
  <si>
    <t>Realizar visita Técnica al terreno donde se pretende la ampliación, extensión o reducción del área.</t>
  </si>
  <si>
    <t>1. Interés ilegitimo que pueda influir las instancias de evaluación y decisión.</t>
  </si>
  <si>
    <t>RC-5</t>
  </si>
  <si>
    <t>Posibilidad de afectación reputacional debido al favorecimiento indebido de intereses de terceros en la modificación de Contratos de Estabilidad Jurídica (CEJ).</t>
  </si>
  <si>
    <t>Modificación de contratos de estabilidad juridica que afecten los intereses del estado</t>
  </si>
  <si>
    <t>MUY BAJA</t>
  </si>
  <si>
    <t>Realizar adecuada motivación y argumentación jurídica, financiera y económica en los Informes técnicos de evaluación de las solicitudes de Contratos de Estabilidad Jurídica  o de las solicitudes cuya decisión corresponda al Comité de Estabilidad Jurídica.</t>
  </si>
  <si>
    <t>Profesional(es)</t>
  </si>
  <si>
    <t xml:space="preserve">DM-PR-009 Secretaría Técnica comité de Estabilidad Jurídica y supervisión de los contratos de Estabilidad Jurídica. Actividad 6. </t>
  </si>
  <si>
    <t>Informe Técnico de Evaluación.</t>
  </si>
  <si>
    <t>Solictudes estudiadas por parte del Comité de estabilidad Juridica</t>
  </si>
  <si>
    <t>Consolidar los informes técnicos en coordinación con  los profesionales designados por los miembros que participaran en el Comité.</t>
  </si>
  <si>
    <t>DM-PR-009 Secretaría Técnica comité de Estabilidad Jurídica y supervisión de los contratos de Estabilidad Jurídica. Actividad 5.</t>
  </si>
  <si>
    <t>Dirección de Regulación</t>
  </si>
  <si>
    <t>Director
Dirección de Regulación</t>
  </si>
  <si>
    <t>Omitir la verificación del Análisis de impacto</t>
  </si>
  <si>
    <t>RC-7</t>
  </si>
  <si>
    <t>Posibilidad de afectación económica por sanciones de entes de control, debido a decisiones favorables a intereses propios o de terceros en la reglamentación técnica aplicable a fabricantes nacionales importadores y comercializadores de bienes, creando obstáculos innecesarios al comercio con otros países.</t>
  </si>
  <si>
    <t>1. Pago de sanciones económicas o indemnizaciones a terceros que puedan afectar el presupuesto total de la entidad &gt;= 20 %. 
2. Sanción por parte ente de control u otro ente regulador 
3. Sanciones internacionales en el seno de la OMC.</t>
  </si>
  <si>
    <t>Genera altas consecuencias sobre la entidad</t>
  </si>
  <si>
    <t>Verificar el contexto y probabilidad de ocurrencia de los riesgos frente al desarrollo de un reglamento técnico. (Cuenta con viabilidad jurídica y técnica)</t>
  </si>
  <si>
    <t>Coordinador de Reglamentos Técnicos</t>
  </si>
  <si>
    <t>DM-PR-006 Producción normativa en reglamentación técnica-PPNRT: Actividad No 3</t>
  </si>
  <si>
    <t>Análisis de Impacto Normativo o documento del Triage</t>
  </si>
  <si>
    <t xml:space="preserve">Número de reglamentos técnicos emitidos que no cumplan con los requisitos establecidos.
</t>
  </si>
  <si>
    <t>No desarrollar los mecanismos de participación con las partes interesadas.</t>
  </si>
  <si>
    <t xml:space="preserve">Aplicar el resultado determinado en el AIN, considerar las observaciones que contribuyan a minimizar el riesgo </t>
  </si>
  <si>
    <t>Director(a) de Regulación, Profesional Especializado
Tercero contratado</t>
  </si>
  <si>
    <t xml:space="preserve">DM-PR-006 Producción normativa en reglamentación técnica-PPNRT: Actividad No 6 </t>
  </si>
  <si>
    <t xml:space="preserve">Comentarios allegados por los interesados.
Respuesta de la Dirección de Regulación a los interesados con la aceptación o negación de los comentarios allegado </t>
  </si>
  <si>
    <t>Obviar los conceptos sobre creación de obstáculos técnicos innecesarios al comercio y/o de la abogacía de la competencia.</t>
  </si>
  <si>
    <t>Obtener concepto previo del MINCIT sobre los proyectos de reglamentos técnicos y de evaluación de la conformidad (cuenta con viabilidad jurídica y técnica)</t>
  </si>
  <si>
    <t>DM-PR-006 Producción normativa en reglamentación técnica-PPNRT: Actividad No 7</t>
  </si>
  <si>
    <t xml:space="preserve">Solicitud al Ministerio de Comercio, Industria y Turismo de concepto previo sobre no creación de obstáculos técnicos innecesarios al comercio. 
Concepto emitido por el Ministerio de Comercio, Industria y Turismo </t>
  </si>
  <si>
    <t>Obtener concepto de la SIC sobre abogacía de la Competencia (cuenta con viabilidad Jurídica y técnica</t>
  </si>
  <si>
    <t>Director(a) de Regulación, Profesional Especializado</t>
  </si>
  <si>
    <t>DM-PR-006 Producción normativa en reglamentación técnica-PPNRT: Actividad No 9</t>
  </si>
  <si>
    <t>Solicitud a la Superintendencia de Industria y Comercio de concepto de abogacía de la competencia</t>
  </si>
  <si>
    <t>Realizar la viabilidad jurídica del acto administrativo, Vo. Bo. del Viceministro de Desarrollo Empresarial y S.G (cuenta con viabilidad jurídica y técnica)</t>
  </si>
  <si>
    <t>Profesional Especializado</t>
  </si>
  <si>
    <t>DM-PR-006 Producción normativa en reglamentación técnica-PPNRT: Actividad No 10</t>
  </si>
  <si>
    <t>Correo electrónico oficina asesora Jurídica y Viceministro de Desarrollo Empresarial</t>
  </si>
  <si>
    <t>Dirección de Mipymes</t>
  </si>
  <si>
    <t>Director
Dirección de Mipymes</t>
  </si>
  <si>
    <t xml:space="preserve">Interés ilegitimo que pueda influir las instancias de evaluación y decisión.                                                                                                                                                                                         </t>
  </si>
  <si>
    <t>RC-8</t>
  </si>
  <si>
    <t>Posibilidad de afectación reputacional por quejas de las partes interesadas, debido al favorecimiento de intereses de terceros en la formulación y adopción de instrumentos e incentivos de fomento y promoción enfocados a las Mipymes</t>
  </si>
  <si>
    <t>Incumplimiento del objetivo de crecimiento y desarrollo de la Micro, Pequeña y Mediana Empresa
Quejas de las partes interesados
Procesos disciplinarios</t>
  </si>
  <si>
    <t xml:space="preserve">Asignar roles y responsabilidad para el diseño.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</si>
  <si>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Director(a) de Mipymes, Viceministro (a) de Desarrollo Empresarial</t>
  </si>
  <si>
    <t>DM-PR-015 Diseño, Formulación y adopción de instrumentos e incentivos de fomento y promoción enfocados a las Mipymes: Actividad 2.</t>
  </si>
  <si>
    <t>Acta, ayuda de memoria, memorando electrónico*, correo electrónico*</t>
  </si>
  <si>
    <t xml:space="preserve">Concentración de autoridad en  pocas personas.                                                                                                          </t>
  </si>
  <si>
    <t>Falta de divulgación y publicación de los instrumentos e incentivos</t>
  </si>
  <si>
    <t>Divulgar y Publicar el instrumento o incentivo</t>
  </si>
  <si>
    <t>Asesor, Profesional(es), Director(a) de Mipymes</t>
  </si>
  <si>
    <t xml:space="preserve">DM-PR-015 Diseño, Formulación y adopción de instrumentos e incentivos de fomento y promoción enfocados a las Mipymes: Actividad 8. </t>
  </si>
  <si>
    <t>Acta, Registro de asistencia, ayuda de memoria, correo electrónico*, Publicación en página web*.</t>
  </si>
  <si>
    <t>Facilitación del Comercio y Defensa Comercial</t>
  </si>
  <si>
    <t>Comité de Importaciones / Grupo VUCE</t>
  </si>
  <si>
    <t>Coordinador Grupo VUCE
Asesor 
Comité de Importaciones</t>
  </si>
  <si>
    <t>Recibir y aprobar sin la revisión del cumplimiento total de los requisitos</t>
  </si>
  <si>
    <t>RC-9</t>
  </si>
  <si>
    <t>Posibilidad de afectación reputacional, por hallazgos de entes de control, por solicitar o recibir cualquier dadiva o beneficio para aprobar la solicitud de registro o licencia de importación sin el cumplimiento de los requisitos establecidos</t>
  </si>
  <si>
    <t>Perdida de imagen y credibilidad
Sanciones</t>
  </si>
  <si>
    <t>MUY ALTA</t>
  </si>
  <si>
    <t>Revisar si las solicitudes de licencia o registro de importación y sus modificaciones, tienen completos los anexos y los vistos buenos de entidades vinculadas a la VUCE, que se requieran.</t>
  </si>
  <si>
    <t>FC-PR-014 Aprobación de licencias de importación, modificaciones y cancelaciones: Actividad: 2 
FC-PR-011 Seguimiento a las Solicitudes Radicadas en el Sistema de Inspección Simultánea - SIIS - de la Ventanilla Única de Comercio Exterior - VUCE</t>
  </si>
  <si>
    <t xml:space="preserve"> -Requerimiento al importador*
 -Solicitud de concepto de Producción Nacional
-Web service (ws) Producción Nacional* </t>
  </si>
  <si>
    <r>
      <t>Verificar el cumplimiento de los requisitos previos establecidos para la cancelación del registro o licencia</t>
    </r>
    <r>
      <rPr>
        <sz val="10"/>
        <color rgb="FFFF0000"/>
        <rFont val="Arial"/>
        <family val="2"/>
      </rPr>
      <t xml:space="preserve"> </t>
    </r>
    <r>
      <rPr>
        <sz val="10"/>
        <color rgb="FF333333"/>
        <rFont val="Arial"/>
        <family val="2"/>
      </rPr>
      <t>de importación</t>
    </r>
  </si>
  <si>
    <t>FC-PR-013 Registro de Importación, Modificaciones, Cancelaciones y Reaperturas (Act. 8)</t>
  </si>
  <si>
    <t>Modificación para cancelación total o parcial del registro de importación en línea, Información automática y electrónica del resultado al usuario</t>
  </si>
  <si>
    <t>Desconocimiento de la normatividad aplicable</t>
  </si>
  <si>
    <t>Verificar cumplimiento de requisitos: Realizar validación de “consulta Arancel-vistos buenos” y “Base de Datos de Registro de Productores de Bienes Nacionales"</t>
  </si>
  <si>
    <t>FC-PR-014 Aprobación de licencias de importación, modificaciones y cancelaciones: Actividad: 3</t>
  </si>
  <si>
    <t xml:space="preserve"> -Registro electrónico 
- Consulta Arancel Visto Bueno*</t>
  </si>
  <si>
    <t xml:space="preserve">Realizar reuniones internas y/o externas para concertar y/o unificar criterios.
</t>
  </si>
  <si>
    <t>FC-PR-013 Registro de Importación, Modificaciones, Cancelaciones y Reaperturas (Act. 4)</t>
  </si>
  <si>
    <t>Banner de la página www.vuce.gov.co -Lista de asistencia a reuniones. -Registros de importación aprobados con los requisitos previos establecidos</t>
  </si>
  <si>
    <t>Fortalecimiento de la Competitividad y Promoción del Turismo.</t>
  </si>
  <si>
    <t>Dirección de Analisis Sectorial y Promoción - Grupo del Análisis sectorial y RNT del Viceministerio del Turismo</t>
  </si>
  <si>
    <t>Coordinadora del grupo de Analisis Sectorial y RNT</t>
  </si>
  <si>
    <t>Falta de exigencia y verificación de los requisitos del solicitante para la expedición de certificaciones de exención de renta.</t>
  </si>
  <si>
    <t>RC-10</t>
  </si>
  <si>
    <t>Posibilidad de afectación reputacional, debido a favorecimiento indebido a terceros en la expedición de certificaciones de exención de renta para hoteles nuevos y remodelados.</t>
  </si>
  <si>
    <t>Pérdida de credibilidad 
Imagen institucional afectada en el orden nacional</t>
  </si>
  <si>
    <t>Verificar la inscripción y actualización en el registro nacional de turismo, en la base de datos de prestadores de servicios turísticos del Ministerio de Comercio, Industria y Turismo y el consolidado de las cámaras de comercio.</t>
  </si>
  <si>
    <t>Coordinadora del Grupo de Análisis Sectorial y RNT</t>
  </si>
  <si>
    <t>FP-PR-035 Expedición de Certificaciones para la Exención de Renta de Servicios Hoteleros (Act. 3)</t>
  </si>
  <si>
    <t>Base de datos excel, evidencia fotográfica, listas de verificación, Actas.Oficio, Correo electrónicos</t>
  </si>
  <si>
    <t>Enviar comunicaciones a las entidades competentes.</t>
  </si>
  <si>
    <t>Coordinador del Grupo de Formalización Turística o quien designe</t>
  </si>
  <si>
    <t>FP-PR-037 Acompañamiento a las regiones en la politica de formalización turistica (Actividad 12)</t>
  </si>
  <si>
    <t>Oficio - Correo electrónico</t>
  </si>
  <si>
    <t>Grupo de planificación y desarrollo sostenible del turismo</t>
  </si>
  <si>
    <t>Coordinador grupo de planificación y desarrollo sostenible del turismo</t>
  </si>
  <si>
    <t>Presiones externas e internas para emitir los conceptos de manera anticipada.</t>
  </si>
  <si>
    <t>RC-11</t>
  </si>
  <si>
    <t xml:space="preserve">Posibilidad de afectación de la imagen del ministerio por de recibir o solicitar dádiva o beneficio particular o de terceros al emitir de manera anticipiada concepto DIMAR. </t>
  </si>
  <si>
    <t>Afectación de la imagen y credibilidad en la emisión de conceptos con destino a la DIMAR
Procesos disciplinarios</t>
  </si>
  <si>
    <t>Afectación moderada de la integridad de la información debido al interés particular de los empleados y terceros.</t>
  </si>
  <si>
    <t xml:space="preserve">Asignar consecutivamente número de radicación. </t>
  </si>
  <si>
    <t xml:space="preserve">Coord. Grupo Planificación y Desarrollo Sostenible
</t>
  </si>
  <si>
    <t>Automático</t>
  </si>
  <si>
    <t>FP-PR-027 Emisión de conceptos con destino DIMAR, ANI Y CORMAGDALENA (Act. 2)</t>
  </si>
  <si>
    <t>Correos electrónicos
Base Datos Conceptos Técnicos DIMAR</t>
  </si>
  <si>
    <t>Falta de programas de inducción en gerencia pública .</t>
  </si>
  <si>
    <t>Ralizar capacitaciones a funcionarios del nivel directivo, profesional y asistencial, involucrados en el trámite con las entidades y dependencias que corresponda.</t>
  </si>
  <si>
    <t>Asesor del despacho del Viceministerio del turismo 
Coordinador del grupo de Planificación y Desarrollo Sotenible de Turismo</t>
  </si>
  <si>
    <t>Correos electrónicos
Listas de asistencia</t>
  </si>
  <si>
    <t>GESTION DE TECNOLOGIAS DE LA INFORMACION</t>
  </si>
  <si>
    <t>Oficina de Sistemas de Información - OSI</t>
  </si>
  <si>
    <t xml:space="preserve">Jefe de Oficina Sistemas de Información </t>
  </si>
  <si>
    <t>Falta de monitoreo a la infraestructura de red</t>
  </si>
  <si>
    <t>RC-12</t>
  </si>
  <si>
    <t>Posibilidad de afectación reputacional, por quejas de los grupos de valor o partes intersadas, por acceso no autorizado y uso indebido a datos y/o  información, para beneficio propio o de un particular</t>
  </si>
  <si>
    <t>Afectación de la disponibilidad de los servicios soportados con infraestructura TI.
Indisponibilidad e integridad de la información en bases de datos</t>
  </si>
  <si>
    <t xml:space="preserve"> Numero de Accesos no autorizados a los servicios de TI </t>
  </si>
  <si>
    <t>Pérdida o modificación de la información en bases de datos, servidores o de equipos de computo</t>
  </si>
  <si>
    <t>Desactualización de los elementos de configuración de la infraestructura tecnológica</t>
  </si>
  <si>
    <t>Copias de seguridad de la información incompletas o con errores</t>
  </si>
  <si>
    <t>Realización de cambios en software o de hardware sin pruebas de validación de su implementación</t>
  </si>
  <si>
    <t>Acceso no autorizado a servicios de aplicación e infraestructura</t>
  </si>
  <si>
    <t>GESTION JURIDICA</t>
  </si>
  <si>
    <t>Oficina Asesora Jurídica</t>
  </si>
  <si>
    <t>Jefe Oficina Asesora Jurídica</t>
  </si>
  <si>
    <t>Gestión inadecuada y/o extermporánea de las etapas procesales en el ejercicio de la defensa judicial</t>
  </si>
  <si>
    <t>RC-13</t>
  </si>
  <si>
    <t>Posibilidad de que por acción u omisión se tenga gestión inadecuada y/o extemporánea las etapas procesales en el ejercicio de la defensa judicial para el beneficio propio o de un actor externo a la entidad.</t>
  </si>
  <si>
    <t>Detrimento patrimonial
Daño a los intereses de la entidad</t>
  </si>
  <si>
    <t>CATASTRÓFICO (RC-F)</t>
  </si>
  <si>
    <t>Imagen institucional afectada en el orden nacional o regional por actos o hechos de corrupción comprobados.</t>
  </si>
  <si>
    <t>EXTREMO (RC/F)</t>
  </si>
  <si>
    <t>Controlar y revisar las bases de datos de todos los procesos de forma mensual</t>
  </si>
  <si>
    <t>Coordinador del Grupo de Procesos Judiciales</t>
  </si>
  <si>
    <t>GJ-PR-002 Representación Judicial y Extrajudicial</t>
  </si>
  <si>
    <t>Base de datos de procesos</t>
  </si>
  <si>
    <t>Eficacia y eficiencia en la revisión de los actos administrativos</t>
  </si>
  <si>
    <t>No realizar las actuaciones del proceso buscando que prescriba o que se dé la oportunidad de constituirse en insolvencia o liquidación</t>
  </si>
  <si>
    <t>RC-14</t>
  </si>
  <si>
    <t>Posibilidad de que por acción u omisión se lleven a cabo actuaciones en el desarrollo del proceso, buscando que prescriba o facilitando al deudor la oportunidad de constituirse en insolvencia o liquidación.</t>
  </si>
  <si>
    <t>Perjuicio a la entidad por privación del beneficio del recaudo</t>
  </si>
  <si>
    <t>Incumplimiento en las metas y objetivos institucionales afectando de forma grave la ejecución presupuestal.</t>
  </si>
  <si>
    <t>Realizar reporte mensual de novedades de cobro coactivo.</t>
  </si>
  <si>
    <t>Coordinador del Grupo de Cobro coactivo</t>
  </si>
  <si>
    <t>GJ-PR-003 Cobro Coactivo</t>
  </si>
  <si>
    <t>Aplicativo web de cobro coactivo</t>
  </si>
  <si>
    <t>Buscar provecho de una situación frente a la irregularidad de un acto administrativo</t>
  </si>
  <si>
    <t>RC-15</t>
  </si>
  <si>
    <t xml:space="preserve">Posibilidad de obtener beneficio propio o de un particular frente a la irregularidad de una acto administrativo. </t>
  </si>
  <si>
    <t>Daño a la imagen de la entidad
Perjuicio de los intereses de la entidad (Demandas)</t>
  </si>
  <si>
    <t>Verificar memoria justificativa y proyecto normativo antes de la suscripción del acto administrativo general.</t>
  </si>
  <si>
    <t xml:space="preserve">Coordinador del Grupo de Conceptos </t>
  </si>
  <si>
    <t>GJ-PR-012 Expedición, publicación y archivo de actos administrtivos generales</t>
  </si>
  <si>
    <t>Base de datos de cobro coactivo
Lista de chequeo</t>
  </si>
  <si>
    <t>Gestión de Recursos Financieros</t>
  </si>
  <si>
    <t>Grupo Presupuesto,  Grupo Contabilidad, Grupo Tesorería</t>
  </si>
  <si>
    <t>Coordinador Grupo Presupuesto
Coordinador Grupo Contabilidad, Coordinador 
Grupo Tesorería</t>
  </si>
  <si>
    <t>Presiones externas o de un superior .</t>
  </si>
  <si>
    <t>RC-16</t>
  </si>
  <si>
    <t>Posbilidad de afectación económica, en el registro de las operaciones con el fin de efectuar el pago a traves del sistema de información financiera en beneficio propio o de un tercero</t>
  </si>
  <si>
    <t>1. Perdida recursos financieros. 
2. Sanciones legales.
3. Perdida o alteración de la información.
4. Procesos disciplinarios</t>
  </si>
  <si>
    <t>Informar al superior inmediato y al ente de control interno (Numeral 4.3. literal b) Reglamento del Uso del SIIF Nación).</t>
  </si>
  <si>
    <t>Coordinador Grupo Tesorería, Coordinador Grupo Presupuesto, Coordinador Contabilidad</t>
  </si>
  <si>
    <t>GR-PR-016 Gestión Financiera - Cadena Presupuestal de Gastos SIIF II - Condiciones generales del procedimiento</t>
  </si>
  <si>
    <t>Informes, correos electrónicos</t>
  </si>
  <si>
    <t xml:space="preserve">Falta de verificación de los requisitos para el pago de obligaciones. </t>
  </si>
  <si>
    <t>Verificar la documentación con los soportes respectivos. Devolver si no está completa o de conformidad; verifica en el aplicativo SIIF la orden de pago generada y autoriza el pago mediante firma digital.</t>
  </si>
  <si>
    <t>GR-PR-016 Gestión Financiera - Cadena Presupuestal de Gastos SIIF II: Actividad 29, 31 y 32.</t>
  </si>
  <si>
    <t>Correos electrónicos 
Comprobantes de registros generados en el aplicativo SIIF</t>
  </si>
  <si>
    <t>Manipulación de los sistemas de información del proceso de recursos financieros (claves, tockens).</t>
  </si>
  <si>
    <t>Uso de Firmas Digitales.</t>
  </si>
  <si>
    <t>GR-PR-016 Gestión Financiera - Cadena Presupuestal de Gastos SIIF II. Condiciones generales del procedimiento</t>
  </si>
  <si>
    <t>Formatos de entregas de certificados digitales</t>
  </si>
  <si>
    <t>Gestión del Talento Humano</t>
  </si>
  <si>
    <t>Expediente disciplinario tramitado, impulsado y de conocimiento de un único servidor público.</t>
  </si>
  <si>
    <t>RC-17</t>
  </si>
  <si>
    <t>Posibilidad de afectación reputacional por investigaciones disciplinarias de entes de control, debido al desvío de resultados de los procedimientos disciplinarios en beneficio de un tercero</t>
  </si>
  <si>
    <t>Perdida de la imagen institucional, credibilidad y confianza
Investigacione disciplinarios</t>
  </si>
  <si>
    <t>Proferir fallo de primera instancia (Realizar revisión periódica de los expedientes disciplinarios en cuanto a fondo y forma; así como revisión y toma de decisión en la que participan varios funcionarios de diferentes niveles de empleo)</t>
  </si>
  <si>
    <t xml:space="preserve">TH-PR-010 Acciones Disciplinarias: Actividad: 2,3,5,7,9,12,14 </t>
  </si>
  <si>
    <t>Ayuda de memoria y registro de asistencia</t>
  </si>
  <si>
    <t>No tener actualizada la información del expediente en el Aplicativo</t>
  </si>
  <si>
    <t>Recibir y radicar la queja, denuncia, informe, de oficio, anónimo u otro medio que amerite credibilidad en el Sistema de Información Disciplinaria</t>
  </si>
  <si>
    <t>TH-PR-010 Acciones Disciplinarias: Actividad 1</t>
  </si>
  <si>
    <t>Correo electrónico de número de expediente</t>
  </si>
  <si>
    <t>Director Dirección de Productividad y Competitividad</t>
  </si>
  <si>
    <t>Deficiencia en la revisión de requisitos y condiciones de los proyectos de inversión</t>
  </si>
  <si>
    <t>RC-19</t>
  </si>
  <si>
    <t>Posibilidad de afectación reputacional debido al favorecimiento indebido de intereses propios o de terceros en la emisión de pronunciamientos técnicos de proyectos de inversión del Sector Comercio Industria y Turismo suceptibles de financiación con recursos del SGR</t>
  </si>
  <si>
    <t>Sanciones legales: Puede derivar en faltas disciplinarias y legales para funcionarios de la entidad.</t>
  </si>
  <si>
    <t>Solicitar a las áreas del MinCIT o entidades adscritas, apoyo en la revisión de los proyecto de inversión.</t>
  </si>
  <si>
    <t xml:space="preserve">Profesional </t>
  </si>
  <si>
    <t>DM-PR-001 Participación del Ministerio de Comercio, Industria y Turismo en el Sistema General de Regalías</t>
  </si>
  <si>
    <t>Correo elecrónico</t>
  </si>
  <si>
    <t xml:space="preserve"> Pronunciamientos técnicos</t>
  </si>
  <si>
    <t>Gestion del talento Humano</t>
  </si>
  <si>
    <t>Coordinador Grupo Talento Humano</t>
  </si>
  <si>
    <t>Hacer nombramiento sin la verificación de la hoja de vida del candidato</t>
  </si>
  <si>
    <t>RC-20</t>
  </si>
  <si>
    <t xml:space="preserve">Investigaciones y sanciones disciplinarias 
Quejas y reclamos de los grupos de valor </t>
  </si>
  <si>
    <t>MODERADO</t>
  </si>
  <si>
    <t>Verificar el listado de cumplimiento de los documentos requeridos.</t>
  </si>
  <si>
    <t>Jefe de Talento Humano</t>
  </si>
  <si>
    <t>TH-FM-019 Gestión de Talento Humano Vinculación y Retiro</t>
  </si>
  <si>
    <t xml:space="preserve">Expediente con todos los documentos - Lista de Chequeo de documentos </t>
  </si>
  <si>
    <t>Que la persona a ser nombrada no informe el conflicto de intereses.</t>
  </si>
  <si>
    <t xml:space="preserve">Desconocimiento de la normatividad que rige el conflicto de intereses por parte de las personas a ser nombradas. </t>
  </si>
  <si>
    <t>Realizar las actividadess del cronograma de actividades de la política de integridad.</t>
  </si>
  <si>
    <t>Jefe de Talento Humano
Asesor de Talento Humano</t>
  </si>
  <si>
    <t>TH-PR-025 Procedimiento para la gestión del conflicto de intereses</t>
  </si>
  <si>
    <t>Listados de asistencia, pantallazos de la capacitación y de la invitación, publicación en la intranet</t>
  </si>
  <si>
    <t>Concentración de tareas en una sola persona en procesos relevantes</t>
  </si>
  <si>
    <t>RC-21</t>
  </si>
  <si>
    <t>Posibilidad de manipulación, omisión, ocultamiento de información relacionada con el registro de novedades de nomina a favor de terceros</t>
  </si>
  <si>
    <t>Sanciones disciplinarias
Quejas 
Hallazgos de entes de control</t>
  </si>
  <si>
    <t>Verificar la información de pagos Vs. los resúmenes de las nóminas y los netos de pago</t>
  </si>
  <si>
    <t>Profesional del área</t>
  </si>
  <si>
    <t>TH-PR-020 Nómina</t>
  </si>
  <si>
    <t xml:space="preserve">Archivos en Excel - Resúmenes de nómina </t>
  </si>
  <si>
    <t>Realización de capacitaciones en cambios normativos</t>
  </si>
  <si>
    <t>Listados de asistencia, ayudas de memoria, reportes de servicio</t>
  </si>
  <si>
    <t>Fortalecimiento de los estándares de calidad en la infraestructura productiva nacional a partir del reconocimiento y desarrollo nacional e internacional del Subsistema Nacional de la Calidad Nacional</t>
  </si>
  <si>
    <t>Dirección de Regulación Viceministerio de Desarrollo Económico</t>
  </si>
  <si>
    <t>Director de Regulación</t>
  </si>
  <si>
    <t xml:space="preserve">El desconocimiento de la normatividad anticorrupción. </t>
  </si>
  <si>
    <t>RC-22</t>
  </si>
  <si>
    <t xml:space="preserve">Posibilidad afectación reputacional, por hallazgos de los entes de control, al utilizar el poder para modificar el objetivo del proyecto de inversión en beneficio de un grupo en particular. </t>
  </si>
  <si>
    <t xml:space="preserve">Sanciones judiciales, administrativas y disciplinarias. </t>
  </si>
  <si>
    <t xml:space="preserve">No se cumplen objetos de gestión. </t>
  </si>
  <si>
    <t xml:space="preserve">Diligenciamiento de Matriz de Riesgos, capacitacion de socializacion del riesgo. </t>
  </si>
  <si>
    <t>Asesor</t>
  </si>
  <si>
    <t xml:space="preserve">Capacitaciones del riesgo. Matriz de riesgo. </t>
  </si>
  <si>
    <t xml:space="preserve"> Modificación del objetivo del Proyecto de Inversión.</t>
  </si>
  <si>
    <t>HISTORIAL DE CAMBIOS DEL CONTENIDO</t>
  </si>
  <si>
    <t>VERSIÓN</t>
  </si>
  <si>
    <t>FECHA</t>
  </si>
  <si>
    <t>DESCRIPCIÓN DEL CAMBIO</t>
  </si>
  <si>
    <t>ELABORADO POR:
(nombre y cargo)</t>
  </si>
  <si>
    <t>REVISADO POR:
(nombre y cargo)</t>
  </si>
  <si>
    <t>APROBADO POR:
(nombre y cargo)</t>
  </si>
  <si>
    <t>Formulación del mapa de riesgos de corrupción 2020</t>
  </si>
  <si>
    <t>Responsable de la Dependencia del Riesgos de Corrupción</t>
  </si>
  <si>
    <t>Manuela Miranda - Jefe Of. Asesora de Planeación Sectorial</t>
  </si>
  <si>
    <t>Se crea el riesgo de corrupción RC6- Favorecimiento indebido de intereses propios o de terceros en la emisión de pronunciamientos técnicos de proyectos de inversión del Sector Comercio Industria y Turismo suceptibles de financiación con recursos del SGR, del proceso de Desarrollo Empresarial.</t>
  </si>
  <si>
    <t>Se realiza seguimiento al 30 de abril de 2020.</t>
  </si>
  <si>
    <t xml:space="preserve"> * Riesgo RC4 - Recibir o solicitar dádiva o beneficio para emitir concepto DIMAR, del proceso Fortalecimiento de la Competitividad y  Promoción del Turismo: Se unifican las acciones y se modifica la redacción.  Así mismo, se modifican los campos Mecanisno de Seguimiento, Regiustro/evidencia.
* Riesgo RC3 - Decisiones ajustadas a intereses de particulares, del proceso Fortalecimiento de la Competitividad y  Promoción del Turismo: Se modifican los campos de acciones, mecanismo de seguimiento y Registro/evidencia, debido a: se modifica el  curso por el de integridad, transparencia y estatuto anticorrupción del DAFP, de acuerdo a la contingencia del Covid -19, y la evidencias serían los  certificados del curso.
* Se elimina el resgo RC1-Ocultar o alterar información en una investigación adelantada a un prestador de servicios turisticos por operar sin RNT, para beneficio propio o de terceros, del proceso Fortalecimiento de la Competitividad y  Promoción del Turismo, en razón a que la función referida a la de adelantar las investigaciones por operar sin contar previamente con el RNT, para la cual se tenía el procedimiento GP-PR-021 INVESTIGACIONES E IMPOSICIÓN DE SANCIONES A PRESTADORES DE SERVICIOS TURÍSTICOS” y los riesgoz solicitados, fue trasladada a la Superintendencia de Industria y Comercio-SIC desde el pasado 22 de noviembre de 2019, mediante el Decreto-Ley 2106 de 2019.</t>
  </si>
  <si>
    <t xml:space="preserve"> * Se documentan los riesgos de corrupción en el formato nuevo DE-FM-022 Matriz de Riesgos 
 * Se realiza monitoréo al 30 de agosto de 2020.</t>
  </si>
  <si>
    <t xml:space="preserve"> * Se actualizan los riesgos del Proceso de Juridica R13, R14 y R15.
 * Se realiza monitoréo al 31 de diciembre de 2020.</t>
  </si>
  <si>
    <t>Se realiza seguimiento al 30 de abril de 2021</t>
  </si>
  <si>
    <t>Se realiza seguimiento al 31 de agosto de 2021</t>
  </si>
  <si>
    <t>Se revisan y se actualizan los controles de los siguientes riesgos, teniendo en cuenta los procedimientos asociados en los procesos: 
RC-2 Posibilidad de afectación reputacional y económica, por investigaciones de entes de control, debido a la generación de documentos en la etapa precontractual que favorezcan o direccionen la escogencia de un tercero; RC-4 Posibilidad de afectación reputacional, debido a decisiones ajustadas a intereses propios o de terceros en la declaración o modificación de un área como zona franca; RC-5 Posibilidad de afectación reputacional debido al favorecimiento indebido de intereses de terceros en la modificación de Contratos de Estabilidad Jurídica (CEJ).; RC-9 Posibilidad de afectación reputacional, por hallazgos de entes de control, por solicitar o recibir cualquier dadiva o beneficio para aprobar la solicitud de registro o licencia de importación sin el cumplimiento de los requisitos establecidos; RC-11 Posibilidad de afectación de la imagen del ministerio por de recibir o solicitar dádiva o beneficio particular o de terceros al emitir de manera anticipiada concepto DIMAR; RC-15 Posibilidad de uso del poder, para obtener beneficio propio o de un particular, debido a irregularidades en un acto administrativo; RC-17 Posibilidad de afectación reputacional por investigaciones disciplinarias de entes de control, debido al desvío de resultados de los procedimientos disciplinarios en beneficio de un tercero; RC-19 Posibilidad de afectación reputacional debido al favorecimiento indebido de intereses propios o de terceros en la emisión de pronunciamientos técnicos de proyectos de inversión del Sector Comercio Industria y Turismo suceptibles de financiación con recursos del SGR.</t>
  </si>
  <si>
    <t>Se incluye una actividad de control en el riesgo RC-10 Posibilidad de afectación reputacional, debido a favorecimiento indebido a terceros en la expedición de certificaciones de exención de renta para hoteles nuevos y remodelados.</t>
  </si>
  <si>
    <t>MAPA DE RIESGOS</t>
  </si>
  <si>
    <t>Los riesgos identificados en la Matriz de Gestión de Riesgos se encuentran ubicados en el siguiente mapa:</t>
  </si>
  <si>
    <t>ZONA DE RIESGO</t>
  </si>
  <si>
    <t>Extremo</t>
  </si>
  <si>
    <t xml:space="preserve">Alto </t>
  </si>
  <si>
    <t>Moderado</t>
  </si>
  <si>
    <t>Bajo</t>
  </si>
  <si>
    <t>MAPAS DE CALOR</t>
  </si>
  <si>
    <r>
      <t xml:space="preserve">ZONAS DE </t>
    </r>
    <r>
      <rPr>
        <b/>
        <u/>
        <sz val="11"/>
        <color theme="1"/>
        <rFont val="Arial"/>
        <family val="2"/>
      </rPr>
      <t>RIESGO DE GESTIÓN Y SEGURIDAD DIGITAL</t>
    </r>
  </si>
  <si>
    <t>Descriptor</t>
  </si>
  <si>
    <t>Nivel</t>
  </si>
  <si>
    <t xml:space="preserve">Nivel </t>
  </si>
  <si>
    <t>Muy Alta</t>
  </si>
  <si>
    <t>Alta</t>
  </si>
  <si>
    <t>Media</t>
  </si>
  <si>
    <t>Baja</t>
  </si>
  <si>
    <t>RC-19
RC-22</t>
  </si>
  <si>
    <t>RC-13
RC-14
RC-15</t>
  </si>
  <si>
    <t>Muy Baja</t>
  </si>
  <si>
    <t>RC-1
RC-2
RC-4
RC-5
RC-7
RC-12</t>
  </si>
  <si>
    <t>Leve</t>
  </si>
  <si>
    <t>Menor</t>
  </si>
  <si>
    <t>Mayor</t>
  </si>
  <si>
    <t>Catastrófico</t>
  </si>
  <si>
    <t>Se realiza seguimiento al 30 de abril de 2022</t>
  </si>
  <si>
    <t>Se realiza seguimiento al 31 de diciembre de 2021</t>
  </si>
  <si>
    <t>2 (H) Identificar y valorar el incidente de seguridad</t>
  </si>
  <si>
    <t>4(V) Realizar pruebas de aseguramiento</t>
  </si>
  <si>
    <t>3(V) Validar el Cambio</t>
  </si>
  <si>
    <t>6(V) Monitorear el registro de accesos</t>
  </si>
  <si>
    <t>Coordinador Grupo Ingeniería y Soporte Técnico</t>
  </si>
  <si>
    <t>Coordinador Grupo Desarrollo y Mantenimiento de Aplicaciones, Coordinador Grupo Ingeniería y Soporte Técnico</t>
  </si>
  <si>
    <t xml:space="preserve">GTI-PR-004 Gestión de Incidentes de Seguridad y Privacidad de la Información </t>
  </si>
  <si>
    <t>GTI-PR-005 Gestión de Cambios de Tecnologías de la Información</t>
  </si>
  <si>
    <t>GTI-PR-012 Control  accesos servicios TI</t>
  </si>
  <si>
    <t>Registro de Caso en la Herramienta de Mesa de Ayuda</t>
  </si>
  <si>
    <t>Formato Gestión de Cambios</t>
  </si>
  <si>
    <t xml:space="preserve"> Reporte</t>
  </si>
  <si>
    <t>Grupo Juzgamiento Disciplinario</t>
  </si>
  <si>
    <t>Coordinador
Grupo Juzgamiento Disciplinario</t>
  </si>
  <si>
    <t xml:space="preserve">
Coordinador(a) Grupo Juzgamiento Interno Disciplinario</t>
  </si>
  <si>
    <t xml:space="preserve">
Coordinador(a) Grupo Juzgamiento Disciplinario</t>
  </si>
  <si>
    <t>Posibilidad de pérdida reputacional por queja o reclamo de los grupos de valor por vinculación de personal donde se advierta conflicto de intereses y/o inhabilidades o incompatibilidades</t>
  </si>
  <si>
    <t>* En el riesgos RC-2 se elimina la palabra "adicionales" de la causa dos.
* Se actualizan los 4 controles asociados al riesgo RC-12, su documentación y su evidencia.
* Se reasigna el riesgo RC-17 al proceso Administración, profundización, aprovechamiento de acuerdos y relaciones comerciales del grupo de juzgamiento disciplinario.
* Se actualiza en el riesgo RC-17 el nombre del Grupo de Control Disciplinario al Grupo de Juzgamiento Disciplinario.
* Se actualiza la redacción del riesgo RC-20 de "Posibilidad de pérdida reputacional por queja o reclamo de los grupos de valor por vinculación de personal donde se advierta conflicto de intereses" a "Posibilidad de pérdida reputacional por queja o reclamo de los grupos de valor por vinculación de personal donde se advierta conflicto de intereses y/o inhabilidades o incompatibilidades"</t>
  </si>
  <si>
    <t>Exigencia de requisitos e insumos técnicos que restrinjan la pluralidad de oferentes.</t>
  </si>
  <si>
    <r>
      <t xml:space="preserve">ZONAS DE </t>
    </r>
    <r>
      <rPr>
        <b/>
        <u/>
        <sz val="11"/>
        <color theme="1"/>
        <rFont val="Arial"/>
        <family val="2"/>
      </rPr>
      <t xml:space="preserve">RIESGO DE CORRUPCIÓN </t>
    </r>
  </si>
  <si>
    <t>RC-8
RC-9
RC-10
RC-11
RC-16
RC-20
RC-21</t>
  </si>
  <si>
    <t>RC-3
RC-17</t>
  </si>
  <si>
    <t xml:space="preserve">Cuentadante de cada caja menor </t>
  </si>
  <si>
    <t>RIESGOS DE CORRUPCIÓN Y FRAUDE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</si>
</sst>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b/>
      <sz val="7"/>
      <color theme="1"/>
      <name val="Arial"/>
      <family val="2"/>
    </font>
    <font>
      <sz val="8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sz val="10"/>
      <color theme="1"/>
      <name val="Futura bk"/>
    </font>
    <font>
      <b/>
      <sz val="12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Arial"/>
      <family val="2"/>
    </font>
    <font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CEAFA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43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9" fontId="2" fillId="0" borderId="0" xfId="1" applyFont="1" applyFill="1"/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9" fontId="5" fillId="0" borderId="0" xfId="1" applyFont="1" applyFill="1"/>
    <xf numFmtId="9" fontId="5" fillId="0" borderId="0" xfId="1" applyFont="1" applyFill="1" applyAlignment="1">
      <alignment horizont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9" fontId="10" fillId="0" borderId="0" xfId="1" applyFont="1" applyFill="1" applyBorder="1" applyAlignment="1" applyProtection="1">
      <alignment vertical="center" wrapText="1"/>
      <protection locked="0"/>
    </xf>
    <xf numFmtId="9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vertical="center"/>
    </xf>
    <xf numFmtId="9" fontId="9" fillId="0" borderId="0" xfId="1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9" fontId="6" fillId="0" borderId="0" xfId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justify" vertical="center"/>
      <protection locked="0"/>
    </xf>
    <xf numFmtId="9" fontId="6" fillId="0" borderId="0" xfId="1" applyFont="1" applyFill="1" applyBorder="1" applyAlignment="1" applyProtection="1">
      <alignment horizontal="justify" vertical="center"/>
      <protection locked="0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justify" vertical="center" wrapText="1"/>
      <protection locked="0"/>
    </xf>
    <xf numFmtId="9" fontId="10" fillId="0" borderId="0" xfId="1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 wrapText="1"/>
    </xf>
    <xf numFmtId="9" fontId="10" fillId="0" borderId="0" xfId="1" applyFont="1" applyFill="1" applyBorder="1" applyAlignment="1">
      <alignment horizontal="justify" vertical="center" wrapText="1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8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9" fontId="10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vertical="center" wrapText="1"/>
      <protection locked="0"/>
    </xf>
    <xf numFmtId="0" fontId="10" fillId="2" borderId="14" xfId="0" applyFont="1" applyFill="1" applyBorder="1" applyAlignment="1" applyProtection="1">
      <alignment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9" fontId="10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justify" vertical="center" wrapText="1"/>
    </xf>
    <xf numFmtId="9" fontId="11" fillId="0" borderId="14" xfId="0" applyNumberFormat="1" applyFont="1" applyFill="1" applyBorder="1" applyAlignment="1" applyProtection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vertical="center" wrapText="1"/>
      <protection locked="0"/>
    </xf>
    <xf numFmtId="0" fontId="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 applyProtection="1">
      <alignment horizontal="justify" vertical="center" wrapText="1"/>
      <protection locked="0"/>
    </xf>
    <xf numFmtId="0" fontId="2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 applyProtection="1">
      <alignment horizontal="justify" vertical="center" wrapText="1"/>
      <protection locked="0"/>
    </xf>
    <xf numFmtId="0" fontId="5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9" fontId="10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>
      <alignment horizontal="justify" vertical="center" wrapText="1"/>
    </xf>
    <xf numFmtId="0" fontId="2" fillId="0" borderId="23" xfId="0" applyFont="1" applyFill="1" applyBorder="1" applyAlignment="1">
      <alignment horizontal="center" vertical="center" wrapText="1"/>
    </xf>
    <xf numFmtId="9" fontId="11" fillId="0" borderId="23" xfId="0" applyNumberFormat="1" applyFont="1" applyFill="1" applyBorder="1" applyAlignment="1" applyProtection="1">
      <alignment horizontal="center" vertical="center" wrapText="1"/>
    </xf>
    <xf numFmtId="9" fontId="5" fillId="0" borderId="23" xfId="0" applyNumberFormat="1" applyFont="1" applyFill="1" applyBorder="1" applyAlignment="1">
      <alignment horizontal="center" vertical="center"/>
    </xf>
    <xf numFmtId="9" fontId="7" fillId="0" borderId="23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23" xfId="0" applyFont="1" applyFill="1" applyBorder="1" applyAlignment="1">
      <alignment horizontal="justify" vertical="center" wrapText="1"/>
    </xf>
    <xf numFmtId="0" fontId="21" fillId="0" borderId="14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/>
    </xf>
    <xf numFmtId="0" fontId="21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justify" vertical="center" wrapText="1"/>
    </xf>
    <xf numFmtId="0" fontId="10" fillId="2" borderId="23" xfId="0" applyFont="1" applyFill="1" applyBorder="1" applyAlignment="1">
      <alignment horizontal="justify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justify" vertical="center" wrapText="1"/>
      <protection locked="0"/>
    </xf>
    <xf numFmtId="0" fontId="10" fillId="11" borderId="14" xfId="0" applyFont="1" applyFill="1" applyBorder="1" applyAlignment="1">
      <alignment horizontal="justify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9" fontId="10" fillId="2" borderId="23" xfId="1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>
      <alignment horizontal="justify" vertical="center" wrapText="1"/>
    </xf>
    <xf numFmtId="9" fontId="11" fillId="2" borderId="23" xfId="0" applyNumberFormat="1" applyFont="1" applyFill="1" applyBorder="1" applyAlignment="1" applyProtection="1">
      <alignment horizontal="center" vertical="center" wrapText="1"/>
    </xf>
    <xf numFmtId="9" fontId="8" fillId="0" borderId="23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vertical="center"/>
    </xf>
    <xf numFmtId="0" fontId="10" fillId="0" borderId="33" xfId="0" applyFont="1" applyFill="1" applyBorder="1" applyAlignment="1" applyProtection="1">
      <alignment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>
      <alignment horizontal="left" vertical="center" wrapText="1"/>
    </xf>
    <xf numFmtId="9" fontId="10" fillId="0" borderId="33" xfId="1" applyFont="1" applyFill="1" applyBorder="1" applyAlignment="1" applyProtection="1">
      <alignment horizontal="center" vertical="center" wrapText="1"/>
      <protection locked="0"/>
    </xf>
    <xf numFmtId="0" fontId="10" fillId="2" borderId="33" xfId="2" applyFont="1" applyFill="1" applyBorder="1" applyAlignment="1" applyProtection="1">
      <alignment horizontal="center" vertical="center" wrapText="1"/>
      <protection locked="0"/>
    </xf>
    <xf numFmtId="9" fontId="10" fillId="0" borderId="33" xfId="1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left" vertical="center" wrapText="1"/>
      <protection locked="0"/>
    </xf>
    <xf numFmtId="0" fontId="5" fillId="0" borderId="3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justify" vertical="center" wrapText="1"/>
    </xf>
    <xf numFmtId="9" fontId="11" fillId="0" borderId="33" xfId="0" applyNumberFormat="1" applyFont="1" applyFill="1" applyBorder="1" applyAlignment="1" applyProtection="1">
      <alignment horizontal="center" vertical="center" wrapText="1"/>
    </xf>
    <xf numFmtId="9" fontId="5" fillId="0" borderId="33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 applyProtection="1">
      <alignment vertical="center"/>
      <protection locked="0"/>
    </xf>
    <xf numFmtId="0" fontId="10" fillId="2" borderId="3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21" fillId="0" borderId="23" xfId="0" applyFont="1" applyFill="1" applyBorder="1" applyAlignment="1" applyProtection="1">
      <alignment vertical="center" wrapText="1"/>
      <protection locked="0"/>
    </xf>
    <xf numFmtId="0" fontId="21" fillId="0" borderId="14" xfId="0" applyFont="1" applyFill="1" applyBorder="1" applyAlignment="1" applyProtection="1">
      <alignment vertical="center" wrapText="1"/>
      <protection locked="0"/>
    </xf>
    <xf numFmtId="0" fontId="5" fillId="0" borderId="23" xfId="0" applyFont="1" applyFill="1" applyBorder="1" applyAlignment="1">
      <alignment horizontal="justify" vertical="center"/>
    </xf>
    <xf numFmtId="0" fontId="5" fillId="2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justify" vertical="center" wrapText="1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vertical="center" wrapText="1"/>
      <protection locked="0"/>
    </xf>
    <xf numFmtId="0" fontId="21" fillId="0" borderId="33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9" fontId="10" fillId="0" borderId="0" xfId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9" fontId="2" fillId="0" borderId="0" xfId="1" applyFont="1" applyFill="1" applyAlignment="1">
      <alignment horizontal="center"/>
    </xf>
    <xf numFmtId="0" fontId="13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4" fontId="25" fillId="2" borderId="28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16" borderId="1" xfId="0" applyFont="1" applyFill="1" applyBorder="1" applyAlignment="1">
      <alignment horizontal="justify" vertical="center" wrapText="1"/>
    </xf>
    <xf numFmtId="0" fontId="4" fillId="13" borderId="1" xfId="0" applyFont="1" applyFill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4" fillId="14" borderId="1" xfId="0" applyFont="1" applyFill="1" applyBorder="1" applyAlignment="1">
      <alignment horizontal="justify" vertical="center" wrapText="1"/>
    </xf>
    <xf numFmtId="0" fontId="4" fillId="17" borderId="45" xfId="0" applyFont="1" applyFill="1" applyBorder="1" applyAlignment="1">
      <alignment horizontal="center" vertical="center" wrapText="1"/>
    </xf>
    <xf numFmtId="0" fontId="4" fillId="17" borderId="46" xfId="0" applyFont="1" applyFill="1" applyBorder="1" applyAlignment="1">
      <alignment horizontal="center" vertical="center" wrapText="1"/>
    </xf>
    <xf numFmtId="0" fontId="4" fillId="17" borderId="49" xfId="0" applyFont="1" applyFill="1" applyBorder="1" applyAlignment="1">
      <alignment horizontal="justify" vertical="center" wrapText="1"/>
    </xf>
    <xf numFmtId="0" fontId="4" fillId="17" borderId="50" xfId="0" applyFont="1" applyFill="1" applyBorder="1" applyAlignment="1">
      <alignment horizontal="center" vertical="center" wrapText="1"/>
    </xf>
    <xf numFmtId="0" fontId="4" fillId="17" borderId="53" xfId="0" applyFont="1" applyFill="1" applyBorder="1" applyAlignment="1">
      <alignment horizontal="center" vertical="center" wrapText="1"/>
    </xf>
    <xf numFmtId="9" fontId="4" fillId="17" borderId="37" xfId="0" applyNumberFormat="1" applyFont="1" applyFill="1" applyBorder="1" applyAlignment="1">
      <alignment horizontal="center" vertical="center" wrapText="1"/>
    </xf>
    <xf numFmtId="0" fontId="26" fillId="13" borderId="54" xfId="0" applyFont="1" applyFill="1" applyBorder="1" applyAlignment="1">
      <alignment horizontal="center" vertical="center" wrapText="1"/>
    </xf>
    <xf numFmtId="0" fontId="26" fillId="13" borderId="55" xfId="0" applyFont="1" applyFill="1" applyBorder="1" applyAlignment="1">
      <alignment horizontal="center" vertical="center" wrapText="1"/>
    </xf>
    <xf numFmtId="0" fontId="26" fillId="16" borderId="56" xfId="0" applyFont="1" applyFill="1" applyBorder="1" applyAlignment="1">
      <alignment horizontal="center" vertical="center" wrapText="1"/>
    </xf>
    <xf numFmtId="0" fontId="26" fillId="6" borderId="57" xfId="0" applyFont="1" applyFill="1" applyBorder="1" applyAlignment="1">
      <alignment horizontal="center" vertical="center" wrapText="1"/>
    </xf>
    <xf numFmtId="0" fontId="26" fillId="6" borderId="58" xfId="0" applyFont="1" applyFill="1" applyBorder="1" applyAlignment="1">
      <alignment horizontal="center" vertical="center" wrapText="1"/>
    </xf>
    <xf numFmtId="0" fontId="26" fillId="13" borderId="58" xfId="0" applyFont="1" applyFill="1" applyBorder="1" applyAlignment="1">
      <alignment horizontal="center" vertical="center" wrapText="1"/>
    </xf>
    <xf numFmtId="0" fontId="26" fillId="16" borderId="59" xfId="0" applyFont="1" applyFill="1" applyBorder="1" applyAlignment="1">
      <alignment horizontal="center" vertical="center" wrapText="1"/>
    </xf>
    <xf numFmtId="0" fontId="26" fillId="13" borderId="57" xfId="0" applyFont="1" applyFill="1" applyBorder="1" applyAlignment="1">
      <alignment horizontal="center" vertical="center" wrapText="1"/>
    </xf>
    <xf numFmtId="0" fontId="26" fillId="14" borderId="57" xfId="0" applyFont="1" applyFill="1" applyBorder="1" applyAlignment="1">
      <alignment horizontal="center" vertical="center" wrapText="1"/>
    </xf>
    <xf numFmtId="0" fontId="7" fillId="6" borderId="58" xfId="0" applyFont="1" applyFill="1" applyBorder="1" applyAlignment="1">
      <alignment horizontal="center" vertical="center" wrapText="1"/>
    </xf>
    <xf numFmtId="0" fontId="7" fillId="13" borderId="58" xfId="0" applyFont="1" applyFill="1" applyBorder="1" applyAlignment="1">
      <alignment horizontal="center" vertical="center" wrapText="1"/>
    </xf>
    <xf numFmtId="0" fontId="7" fillId="16" borderId="59" xfId="0" applyFont="1" applyFill="1" applyBorder="1" applyAlignment="1">
      <alignment horizontal="center" vertical="center" wrapText="1"/>
    </xf>
    <xf numFmtId="0" fontId="26" fillId="14" borderId="60" xfId="0" applyFont="1" applyFill="1" applyBorder="1" applyAlignment="1">
      <alignment horizontal="center" vertical="center" wrapText="1"/>
    </xf>
    <xf numFmtId="0" fontId="26" fillId="14" borderId="61" xfId="0" applyFont="1" applyFill="1" applyBorder="1" applyAlignment="1">
      <alignment horizontal="center" vertical="center" wrapText="1"/>
    </xf>
    <xf numFmtId="0" fontId="26" fillId="6" borderId="61" xfId="0" applyFont="1" applyFill="1" applyBorder="1" applyAlignment="1">
      <alignment horizontal="center" vertical="center" wrapText="1"/>
    </xf>
    <xf numFmtId="0" fontId="26" fillId="13" borderId="61" xfId="0" applyFont="1" applyFill="1" applyBorder="1" applyAlignment="1">
      <alignment horizontal="center" vertical="center" wrapText="1"/>
    </xf>
    <xf numFmtId="0" fontId="26" fillId="16" borderId="62" xfId="0" applyFont="1" applyFill="1" applyBorder="1" applyAlignment="1">
      <alignment horizontal="center" vertical="center" wrapText="1"/>
    </xf>
    <xf numFmtId="0" fontId="7" fillId="6" borderId="61" xfId="0" applyFont="1" applyFill="1" applyBorder="1" applyAlignment="1">
      <alignment horizontal="center" vertical="center" wrapText="1"/>
    </xf>
    <xf numFmtId="0" fontId="7" fillId="13" borderId="61" xfId="0" applyFont="1" applyFill="1" applyBorder="1" applyAlignment="1">
      <alignment horizontal="center" vertical="center" wrapText="1"/>
    </xf>
    <xf numFmtId="0" fontId="7" fillId="16" borderId="62" xfId="0" applyFont="1" applyFill="1" applyBorder="1" applyAlignment="1">
      <alignment horizontal="center" vertical="center" wrapText="1"/>
    </xf>
    <xf numFmtId="9" fontId="2" fillId="17" borderId="4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9" fontId="11" fillId="0" borderId="26" xfId="0" applyNumberFormat="1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vertical="center" wrapText="1"/>
    </xf>
    <xf numFmtId="9" fontId="10" fillId="0" borderId="14" xfId="1" applyFont="1" applyFill="1" applyBorder="1" applyAlignment="1" applyProtection="1">
      <alignment vertical="center" wrapText="1"/>
      <protection locked="0"/>
    </xf>
    <xf numFmtId="9" fontId="10" fillId="0" borderId="1" xfId="1" applyFont="1" applyFill="1" applyBorder="1" applyAlignment="1" applyProtection="1">
      <alignment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0" fontId="30" fillId="0" borderId="0" xfId="0" applyFont="1"/>
    <xf numFmtId="0" fontId="5" fillId="2" borderId="3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9" fontId="10" fillId="0" borderId="14" xfId="1" applyFont="1" applyFill="1" applyBorder="1" applyAlignment="1" applyProtection="1">
      <alignment horizontal="center" vertical="center" wrapText="1"/>
      <protection locked="0"/>
    </xf>
    <xf numFmtId="9" fontId="10" fillId="0" borderId="23" xfId="1" applyFont="1" applyFill="1" applyBorder="1" applyAlignment="1" applyProtection="1">
      <alignment horizontal="center" vertical="center" wrapText="1"/>
      <protection locked="0"/>
    </xf>
    <xf numFmtId="0" fontId="10" fillId="2" borderId="14" xfId="2" applyFont="1" applyFill="1" applyBorder="1" applyAlignment="1" applyProtection="1">
      <alignment horizontal="center" vertical="center" wrapText="1"/>
      <protection locked="0"/>
    </xf>
    <xf numFmtId="0" fontId="10" fillId="2" borderId="23" xfId="2" applyFont="1" applyFill="1" applyBorder="1" applyAlignment="1" applyProtection="1">
      <alignment horizontal="center" vertical="center" wrapText="1"/>
      <protection locked="0"/>
    </xf>
    <xf numFmtId="9" fontId="10" fillId="0" borderId="14" xfId="1" applyFont="1" applyFill="1" applyBorder="1" applyAlignment="1" applyProtection="1">
      <alignment horizontal="center" vertical="center" wrapText="1"/>
    </xf>
    <xf numFmtId="9" fontId="10" fillId="0" borderId="23" xfId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/>
    </xf>
    <xf numFmtId="9" fontId="5" fillId="0" borderId="23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9" fontId="5" fillId="0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2" applyFont="1" applyFill="1" applyBorder="1" applyAlignment="1" applyProtection="1">
      <alignment horizontal="center" vertical="center" wrapText="1"/>
      <protection locked="0"/>
    </xf>
    <xf numFmtId="9" fontId="10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11" fillId="0" borderId="14" xfId="0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9" fontId="5" fillId="0" borderId="26" xfId="0" applyNumberFormat="1" applyFont="1" applyFill="1" applyBorder="1" applyAlignment="1">
      <alignment horizontal="center" vertical="center"/>
    </xf>
    <xf numFmtId="9" fontId="5" fillId="0" borderId="30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9" fontId="10" fillId="0" borderId="26" xfId="1" applyFont="1" applyFill="1" applyBorder="1" applyAlignment="1" applyProtection="1">
      <alignment horizontal="center" vertical="center" wrapText="1"/>
      <protection locked="0"/>
    </xf>
    <xf numFmtId="9" fontId="10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>
      <alignment horizontal="justify" vertical="center" wrapText="1"/>
    </xf>
    <xf numFmtId="0" fontId="5" fillId="0" borderId="30" xfId="0" applyFont="1" applyFill="1" applyBorder="1" applyAlignment="1">
      <alignment horizontal="justify" vertical="center" wrapText="1"/>
    </xf>
    <xf numFmtId="9" fontId="11" fillId="0" borderId="26" xfId="0" applyNumberFormat="1" applyFont="1" applyFill="1" applyBorder="1" applyAlignment="1" applyProtection="1">
      <alignment horizontal="center" vertical="center" wrapText="1"/>
    </xf>
    <xf numFmtId="9" fontId="11" fillId="0" borderId="30" xfId="0" applyNumberFormat="1" applyFont="1" applyFill="1" applyBorder="1" applyAlignment="1" applyProtection="1">
      <alignment horizontal="center" vertical="center" wrapText="1"/>
    </xf>
    <xf numFmtId="0" fontId="10" fillId="2" borderId="26" xfId="2" applyFont="1" applyFill="1" applyBorder="1" applyAlignment="1" applyProtection="1">
      <alignment horizontal="center" vertical="center" wrapText="1"/>
      <protection locked="0"/>
    </xf>
    <xf numFmtId="0" fontId="10" fillId="2" borderId="30" xfId="2" applyFont="1" applyFill="1" applyBorder="1" applyAlignment="1" applyProtection="1">
      <alignment horizontal="center" vertical="center" wrapText="1"/>
      <protection locked="0"/>
    </xf>
    <xf numFmtId="9" fontId="10" fillId="0" borderId="26" xfId="1" applyFont="1" applyFill="1" applyBorder="1" applyAlignment="1" applyProtection="1">
      <alignment horizontal="center" vertical="center" wrapText="1"/>
    </xf>
    <xf numFmtId="9" fontId="10" fillId="0" borderId="30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4" fontId="10" fillId="0" borderId="26" xfId="0" applyNumberFormat="1" applyFont="1" applyFill="1" applyBorder="1" applyAlignment="1">
      <alignment horizontal="center" vertical="center" wrapText="1"/>
    </xf>
    <xf numFmtId="14" fontId="10" fillId="0" borderId="30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justify" vertical="center" wrapText="1"/>
    </xf>
    <xf numFmtId="0" fontId="10" fillId="2" borderId="23" xfId="0" applyFont="1" applyFill="1" applyBorder="1" applyAlignment="1">
      <alignment horizontal="justify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justify" vertical="center" wrapText="1"/>
      <protection locked="0"/>
    </xf>
    <xf numFmtId="0" fontId="21" fillId="0" borderId="23" xfId="0" applyFont="1" applyFill="1" applyBorder="1" applyAlignment="1" applyProtection="1">
      <alignment horizontal="justify" vertical="center" wrapText="1"/>
      <protection locked="0"/>
    </xf>
    <xf numFmtId="0" fontId="5" fillId="0" borderId="23" xfId="0" applyFont="1" applyFill="1" applyBorder="1" applyAlignment="1">
      <alignment horizontal="justify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9" fontId="7" fillId="0" borderId="2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/>
    </xf>
    <xf numFmtId="9" fontId="17" fillId="0" borderId="2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23" xfId="0" applyFont="1" applyFill="1" applyBorder="1" applyAlignment="1">
      <alignment horizontal="justify" vertical="center" wrapText="1"/>
    </xf>
    <xf numFmtId="9" fontId="11" fillId="0" borderId="23" xfId="0" applyNumberFormat="1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9" fontId="14" fillId="4" borderId="16" xfId="1" applyFont="1" applyFill="1" applyBorder="1" applyAlignment="1">
      <alignment horizontal="center" vertical="center" wrapText="1"/>
    </xf>
    <xf numFmtId="9" fontId="14" fillId="4" borderId="20" xfId="1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justify" vertical="center"/>
      <protection locked="0"/>
    </xf>
    <xf numFmtId="0" fontId="4" fillId="17" borderId="53" xfId="0" applyFont="1" applyFill="1" applyBorder="1" applyAlignment="1">
      <alignment horizontal="center" vertical="center" wrapText="1"/>
    </xf>
    <xf numFmtId="0" fontId="4" fillId="17" borderId="45" xfId="0" applyFont="1" applyFill="1" applyBorder="1" applyAlignment="1">
      <alignment horizontal="center" vertical="center" wrapText="1"/>
    </xf>
    <xf numFmtId="0" fontId="4" fillId="17" borderId="63" xfId="0" applyFont="1" applyFill="1" applyBorder="1" applyAlignment="1">
      <alignment horizontal="center" vertical="center" wrapText="1"/>
    </xf>
    <xf numFmtId="0" fontId="4" fillId="17" borderId="6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15" borderId="2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4" fillId="17" borderId="35" xfId="0" applyFont="1" applyFill="1" applyBorder="1" applyAlignment="1">
      <alignment horizontal="center" vertical="center" wrapText="1"/>
    </xf>
    <xf numFmtId="0" fontId="4" fillId="17" borderId="36" xfId="0" applyFont="1" applyFill="1" applyBorder="1" applyAlignment="1">
      <alignment horizontal="center" vertical="center" wrapText="1"/>
    </xf>
    <xf numFmtId="0" fontId="4" fillId="17" borderId="37" xfId="0" applyFont="1" applyFill="1" applyBorder="1" applyAlignment="1">
      <alignment horizontal="center" vertical="center" wrapText="1"/>
    </xf>
    <xf numFmtId="0" fontId="4" fillId="17" borderId="38" xfId="0" applyFont="1" applyFill="1" applyBorder="1" applyAlignment="1">
      <alignment horizontal="center" vertical="center" wrapText="1"/>
    </xf>
    <xf numFmtId="0" fontId="4" fillId="17" borderId="39" xfId="0" applyFont="1" applyFill="1" applyBorder="1" applyAlignment="1">
      <alignment horizontal="center" vertical="center" wrapText="1"/>
    </xf>
    <xf numFmtId="0" fontId="4" fillId="17" borderId="47" xfId="0" applyFont="1" applyFill="1" applyBorder="1" applyAlignment="1">
      <alignment horizontal="center" vertical="center" wrapText="1"/>
    </xf>
    <xf numFmtId="0" fontId="4" fillId="17" borderId="48" xfId="0" applyFont="1" applyFill="1" applyBorder="1" applyAlignment="1">
      <alignment horizontal="center" vertical="center" wrapText="1"/>
    </xf>
    <xf numFmtId="0" fontId="4" fillId="17" borderId="46" xfId="0" applyFont="1" applyFill="1" applyBorder="1" applyAlignment="1">
      <alignment horizontal="center" vertical="center" wrapText="1"/>
    </xf>
    <xf numFmtId="0" fontId="4" fillId="17" borderId="40" xfId="0" applyFont="1" applyFill="1" applyBorder="1" applyAlignment="1">
      <alignment horizontal="center" vertical="center" wrapText="1"/>
    </xf>
    <xf numFmtId="0" fontId="4" fillId="17" borderId="41" xfId="0" applyFont="1" applyFill="1" applyBorder="1" applyAlignment="1">
      <alignment horizontal="center" vertical="center" wrapText="1"/>
    </xf>
    <xf numFmtId="0" fontId="4" fillId="17" borderId="42" xfId="0" applyFont="1" applyFill="1" applyBorder="1" applyAlignment="1">
      <alignment horizontal="center" vertical="center" wrapText="1"/>
    </xf>
    <xf numFmtId="0" fontId="4" fillId="17" borderId="43" xfId="0" applyFont="1" applyFill="1" applyBorder="1" applyAlignment="1">
      <alignment horizontal="center" vertical="center" wrapText="1"/>
    </xf>
    <xf numFmtId="0" fontId="4" fillId="17" borderId="44" xfId="0" applyFont="1" applyFill="1" applyBorder="1" applyAlignment="1">
      <alignment horizontal="center" vertical="center" wrapText="1"/>
    </xf>
    <xf numFmtId="0" fontId="4" fillId="17" borderId="51" xfId="0" applyFont="1" applyFill="1" applyBorder="1" applyAlignment="1">
      <alignment horizontal="center"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4" fillId="17" borderId="5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1003"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54</xdr:row>
          <xdr:rowOff>797719</xdr:rowOff>
        </xdr:from>
        <xdr:to>
          <xdr:col>44</xdr:col>
          <xdr:colOff>495299</xdr:colOff>
          <xdr:row>54</xdr:row>
          <xdr:rowOff>4792167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4]MRC MyAg2022'!$B$1:$H$104" spid="_x0000_s11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1121688" y="39981188"/>
              <a:ext cx="5067299" cy="399444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54</xdr:row>
          <xdr:rowOff>726282</xdr:rowOff>
        </xdr:from>
        <xdr:to>
          <xdr:col>44</xdr:col>
          <xdr:colOff>92869</xdr:colOff>
          <xdr:row>54</xdr:row>
          <xdr:rowOff>4744790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4]Usuarios Proceso APP'!$B$1:$H$17" spid="_x0000_s1126"/>
                </a:ext>
              </a:extLst>
            </xdr:cNvPicPr>
          </xdr:nvPicPr>
          <xdr:blipFill>
            <a:blip xmlns:r="http://schemas.openxmlformats.org/officeDocument/2006/relationships" r:embed="rId2">
              <a:lum contrast="20000"/>
            </a:blip>
            <a:srcRect/>
            <a:stretch>
              <a:fillRect/>
            </a:stretch>
          </xdr:blipFill>
          <xdr:spPr bwMode="auto">
            <a:xfrm>
              <a:off x="35135344" y="39909751"/>
              <a:ext cx="4664869" cy="40185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142874</xdr:colOff>
      <xdr:row>0</xdr:row>
      <xdr:rowOff>0</xdr:rowOff>
    </xdr:from>
    <xdr:to>
      <xdr:col>2</xdr:col>
      <xdr:colOff>2714625</xdr:colOff>
      <xdr:row>0</xdr:row>
      <xdr:rowOff>465750</xdr:rowOff>
    </xdr:to>
    <xdr:pic>
      <xdr:nvPicPr>
        <xdr:cNvPr id="4" name="Imagen 3" descr="IMG-20220809-WA0005">
          <a:extLst>
            <a:ext uri="{FF2B5EF4-FFF2-40B4-BE49-F238E27FC236}">
              <a16:creationId xmlns:a16="http://schemas.microsoft.com/office/drawing/2014/main" id="{B0CBECB7-1186-406B-8A13-B103EC6E8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" y="0"/>
          <a:ext cx="2571751" cy="4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88448</xdr:colOff>
      <xdr:row>0</xdr:row>
      <xdr:rowOff>19050</xdr:rowOff>
    </xdr:from>
    <xdr:to>
      <xdr:col>3</xdr:col>
      <xdr:colOff>457200</xdr:colOff>
      <xdr:row>0</xdr:row>
      <xdr:rowOff>533469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B5A07A-947E-4B01-A86B-21E6EFB1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3" y="19050"/>
          <a:ext cx="1930852" cy="5144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neacion%20Sectorial\2017\SG%20FT%20043%20Identificaci&#243;n%20y%20Seguimiento%20a%20los%20Riesgos%20Institucionales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incomercio/Seguimiento%20riesgo%20corrupci&#243;n/Matrices%20Primer%20Corte%20Corrupci&#243;n/Matriz%20Riesgos%20Corrupci&#243;n%20y%20Fraude%20Seguimient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n%20montes/Documents/MINISTERIO%20CIT/RIESGOS/Matrices%20de%20Riesgos/Actualizaci&#243;n%20controles/DE-FM-022%20Matriz%20Riesgos%20Corrupci&#243;n%20y%20Fraude%20V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chacon/Desktop/MR%20OSI%20IC%20202204%20Usuarios%20Aplicaciones%20Proc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rocedim-objetivos"/>
      <sheetName val="Identifica Riesgos G - C"/>
      <sheetName val="Descripcion RGC"/>
      <sheetName val="Conceptos"/>
      <sheetName val="Tablas - Mapa de Calor"/>
      <sheetName val="Ej Ficha Tecnica Indicador"/>
      <sheetName val="FT Existentes_Informativo"/>
      <sheetName val="Hoja2"/>
    </sheetNames>
    <sheetDataSet>
      <sheetData sheetId="0">
        <row r="3">
          <cell r="B3" t="str">
            <v>Adquisicion_de_Bienes_y_Servicios</v>
          </cell>
        </row>
        <row r="4">
          <cell r="B4" t="str">
            <v>Asesoria_Capacitación_y_Asistencia_Técnica</v>
          </cell>
        </row>
        <row r="5">
          <cell r="B5" t="str">
            <v>Fomento_y_Promoción</v>
          </cell>
        </row>
        <row r="6">
          <cell r="B6" t="str">
            <v>Gestión_Documental</v>
          </cell>
        </row>
        <row r="7">
          <cell r="B7" t="str">
            <v>Gestión_de_Información_y_Comunicaciones</v>
          </cell>
        </row>
        <row r="8">
          <cell r="B8" t="str">
            <v>Gestion_de_Políticas</v>
          </cell>
        </row>
        <row r="9">
          <cell r="B9" t="str">
            <v>Gestión_del_Talento_Humano</v>
          </cell>
        </row>
        <row r="10">
          <cell r="B10" t="str">
            <v>Gestión_Jurídica</v>
          </cell>
        </row>
        <row r="11">
          <cell r="B11" t="str">
            <v>Gestión_Recursos_Financieros</v>
          </cell>
        </row>
        <row r="12">
          <cell r="B12" t="str">
            <v>Gestión_Recursos_Físicos</v>
          </cell>
        </row>
        <row r="13">
          <cell r="B13" t="str">
            <v>Negociación_y_Administración_de_Relaciones_Comerciales</v>
          </cell>
        </row>
        <row r="14">
          <cell r="B14" t="str">
            <v>Sistemas_de_ Gestión</v>
          </cell>
        </row>
        <row r="15">
          <cell r="B15" t="str">
            <v>Planeación_Estrátegica</v>
          </cell>
        </row>
        <row r="16">
          <cell r="B16" t="str">
            <v>Evaluación_y_Seguimiento</v>
          </cell>
        </row>
      </sheetData>
      <sheetData sheetId="1" refreshError="1"/>
      <sheetData sheetId="2">
        <row r="10">
          <cell r="AK1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 "/>
      <sheetName val="Mapa Riesgos"/>
      <sheetName val="RC-1"/>
      <sheetName val="RC-2 RC-3"/>
      <sheetName val="RC-4 RC-5 RC-7 RC-8 RC-19"/>
      <sheetName val="RC-9"/>
      <sheetName val="RC-10 RC-11"/>
      <sheetName val="RC-12"/>
      <sheetName val="RC-13 RC-14 RC-15"/>
      <sheetName val="RC-16"/>
      <sheetName val="RC-17"/>
      <sheetName val="RC-20 RC-21"/>
      <sheetName val="RC-22"/>
      <sheetName val="RC-8"/>
      <sheetName val="Datos Validacion"/>
      <sheetName val="Tipos de riesgos"/>
      <sheetName val="Tablas Prob-Imp"/>
      <sheetName val="Eval Controles"/>
      <sheetName val="ZONAS DE RIESGO"/>
      <sheetName val="Plantilla Indicador R"/>
      <sheetName val="Matriz Riesgos  (2)"/>
      <sheetName val="RC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 t="str">
            <v>MUY BAJA</v>
          </cell>
          <cell r="D6">
            <v>0.2</v>
          </cell>
          <cell r="E6" t="str">
            <v>LEVE</v>
          </cell>
          <cell r="F6">
            <v>0.2</v>
          </cell>
          <cell r="K6" t="str">
            <v>Prevenir</v>
          </cell>
          <cell r="L6">
            <v>0.25</v>
          </cell>
          <cell r="M6" t="str">
            <v>Automático</v>
          </cell>
          <cell r="N6">
            <v>0.25</v>
          </cell>
        </row>
        <row r="7">
          <cell r="C7" t="str">
            <v>BAJA</v>
          </cell>
          <cell r="D7">
            <v>0.4</v>
          </cell>
          <cell r="E7" t="str">
            <v>MENOR</v>
          </cell>
          <cell r="F7">
            <v>0.4</v>
          </cell>
          <cell r="K7" t="str">
            <v>Detectar</v>
          </cell>
          <cell r="L7">
            <v>0.15</v>
          </cell>
          <cell r="M7" t="str">
            <v>Manual</v>
          </cell>
          <cell r="N7">
            <v>0.15</v>
          </cell>
        </row>
        <row r="8">
          <cell r="C8" t="str">
            <v>MEDIA</v>
          </cell>
          <cell r="D8">
            <v>0.6</v>
          </cell>
          <cell r="E8" t="str">
            <v>MODERADO</v>
          </cell>
          <cell r="F8">
            <v>0.6</v>
          </cell>
          <cell r="K8" t="str">
            <v>Corregir</v>
          </cell>
          <cell r="L8">
            <v>0.1</v>
          </cell>
        </row>
        <row r="9">
          <cell r="C9" t="str">
            <v>ALTA</v>
          </cell>
          <cell r="D9">
            <v>0.8</v>
          </cell>
          <cell r="E9" t="str">
            <v>MAYOR</v>
          </cell>
          <cell r="F9">
            <v>0.8</v>
          </cell>
        </row>
        <row r="10">
          <cell r="C10" t="str">
            <v>MUY ALTA</v>
          </cell>
          <cell r="D10">
            <v>1</v>
          </cell>
          <cell r="E10" t="str">
            <v>CATASTRÓFICO</v>
          </cell>
          <cell r="F10">
            <v>1</v>
          </cell>
        </row>
        <row r="11">
          <cell r="E11" t="str">
            <v>MODERADO (RC-F)</v>
          </cell>
          <cell r="F11">
            <v>0.6</v>
          </cell>
        </row>
        <row r="12">
          <cell r="E12" t="str">
            <v>MAYOR (RC-F)</v>
          </cell>
          <cell r="F12">
            <v>0.8</v>
          </cell>
        </row>
        <row r="13">
          <cell r="E13" t="str">
            <v>CATASTRÓFICO (RC-F)</v>
          </cell>
          <cell r="F13">
            <v>1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 "/>
      <sheetName val="Mapa Riesgos"/>
      <sheetName val="Datos Validacion"/>
      <sheetName val="Tipos de riesgos"/>
      <sheetName val="Tablas Prob-Imp"/>
      <sheetName val="Eval Controles"/>
      <sheetName val="ZONAS DE RIESGO"/>
      <sheetName val="Plantilla Indicador R"/>
    </sheetNames>
    <sheetDataSet>
      <sheetData sheetId="0"/>
      <sheetData sheetId="1"/>
      <sheetData sheetId="2">
        <row r="6">
          <cell r="K6" t="str">
            <v>Prevenir</v>
          </cell>
          <cell r="L6">
            <v>0.25</v>
          </cell>
          <cell r="M6" t="str">
            <v>Automático</v>
          </cell>
          <cell r="N6">
            <v>0.25</v>
          </cell>
        </row>
        <row r="7">
          <cell r="K7" t="str">
            <v>Detectar</v>
          </cell>
          <cell r="L7">
            <v>0.15</v>
          </cell>
          <cell r="M7" t="str">
            <v>Manual</v>
          </cell>
          <cell r="N7">
            <v>0.15</v>
          </cell>
        </row>
        <row r="8">
          <cell r="K8" t="str">
            <v>Corregir</v>
          </cell>
          <cell r="L8">
            <v>0.1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uarios Proceso APP"/>
      <sheetName val="MRC MyAg202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M91"/>
  <sheetViews>
    <sheetView showGridLines="0" tabSelected="1" showRuler="0" showWhiteSpace="0" zoomScale="80" zoomScaleNormal="80" zoomScaleSheetLayoutView="110" workbookViewId="0">
      <selection activeCell="AL1" sqref="AL1:AL1048576"/>
    </sheetView>
  </sheetViews>
  <sheetFormatPr baseColWidth="10" defaultColWidth="11.42578125" defaultRowHeight="14.25"/>
  <cols>
    <col min="1" max="1" width="7.7109375" style="2" customWidth="1"/>
    <col min="2" max="2" width="10.5703125" style="2" bestFit="1" customWidth="1"/>
    <col min="3" max="3" width="43.7109375" style="2" bestFit="1" customWidth="1"/>
    <col min="4" max="4" width="24.5703125" style="2" bestFit="1" customWidth="1"/>
    <col min="5" max="5" width="39.28515625" style="2" bestFit="1" customWidth="1"/>
    <col min="6" max="6" width="15.42578125" style="1" customWidth="1"/>
    <col min="7" max="7" width="61" style="2" bestFit="1" customWidth="1"/>
    <col min="8" max="8" width="6.7109375" style="2" bestFit="1" customWidth="1"/>
    <col min="9" max="9" width="55.7109375" style="2" customWidth="1"/>
    <col min="10" max="10" width="28.5703125" style="1" customWidth="1"/>
    <col min="11" max="11" width="47.140625" style="2" customWidth="1"/>
    <col min="12" max="12" width="28.5703125" style="1" customWidth="1"/>
    <col min="13" max="13" width="18.85546875" style="3" customWidth="1"/>
    <col min="14" max="14" width="16.28515625" style="1" customWidth="1"/>
    <col min="15" max="15" width="15.140625" style="151" customWidth="1"/>
    <col min="16" max="16" width="103" style="2" customWidth="1"/>
    <col min="17" max="17" width="16.5703125" style="1" customWidth="1"/>
    <col min="18" max="18" width="68.140625" style="2" customWidth="1"/>
    <col min="19" max="19" width="19.140625" style="2" customWidth="1"/>
    <col min="20" max="20" width="33.42578125" style="2" customWidth="1"/>
    <col min="21" max="21" width="26" style="2" customWidth="1"/>
    <col min="22" max="22" width="8.5703125" style="2" customWidth="1"/>
    <col min="23" max="23" width="5.140625" style="3" customWidth="1"/>
    <col min="24" max="24" width="10.85546875" style="2" customWidth="1"/>
    <col min="25" max="25" width="5.140625" style="3" customWidth="1"/>
    <col min="26" max="26" width="17" style="2" customWidth="1"/>
    <col min="27" max="27" width="68.7109375" style="2" customWidth="1"/>
    <col min="28" max="28" width="15.85546875" style="1" customWidth="1"/>
    <col min="29" max="29" width="59.85546875" style="2" customWidth="1"/>
    <col min="30" max="30" width="28" style="2" customWidth="1"/>
    <col min="31" max="31" width="15.28515625" style="1" customWidth="1"/>
    <col min="32" max="32" width="18.85546875" style="2" customWidth="1"/>
    <col min="33" max="33" width="15.5703125" style="2" customWidth="1"/>
    <col min="34" max="34" width="16.140625" style="2" customWidth="1"/>
    <col min="35" max="35" width="17" style="2" customWidth="1"/>
    <col min="36" max="36" width="39.28515625" style="2" customWidth="1"/>
    <col min="37" max="37" width="17.85546875" style="1" customWidth="1"/>
    <col min="38" max="38" width="19.42578125" style="2" hidden="1" customWidth="1"/>
    <col min="39" max="16384" width="11.42578125" style="2"/>
  </cols>
  <sheetData>
    <row r="1" spans="1:38" ht="43.5" customHeight="1">
      <c r="A1" s="397"/>
      <c r="B1" s="397"/>
      <c r="C1" s="397"/>
      <c r="D1" s="397"/>
      <c r="E1" s="398" t="s">
        <v>0</v>
      </c>
      <c r="F1" s="399"/>
      <c r="G1" s="399"/>
      <c r="H1" s="399"/>
      <c r="I1" s="399"/>
      <c r="J1" s="399"/>
      <c r="K1" s="399"/>
      <c r="L1" s="400"/>
      <c r="M1" s="401" t="s">
        <v>1</v>
      </c>
      <c r="N1" s="402"/>
      <c r="O1" s="402"/>
      <c r="P1" s="403"/>
      <c r="AF1" s="387"/>
      <c r="AG1" s="387"/>
    </row>
    <row r="3" spans="1:38" s="5" customFormat="1" ht="13.5" thickBot="1">
      <c r="D3" s="388"/>
      <c r="E3" s="388"/>
      <c r="F3" s="388"/>
      <c r="G3" s="388"/>
      <c r="H3" s="388"/>
      <c r="I3" s="6"/>
      <c r="J3" s="7"/>
      <c r="K3" s="6"/>
      <c r="L3" s="8"/>
      <c r="M3" s="9"/>
      <c r="N3" s="8"/>
      <c r="O3" s="10"/>
      <c r="Q3" s="8"/>
      <c r="W3" s="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8"/>
    </row>
    <row r="4" spans="1:38" s="5" customFormat="1" ht="12.75" customHeight="1" thickBot="1">
      <c r="C4" s="390" t="s">
        <v>2</v>
      </c>
      <c r="D4" s="391" t="s">
        <v>3</v>
      </c>
      <c r="E4" s="391"/>
      <c r="F4" s="11" t="s">
        <v>4</v>
      </c>
      <c r="G4" s="392" t="s">
        <v>5</v>
      </c>
      <c r="H4" s="393"/>
      <c r="I4" s="394"/>
      <c r="J4" s="394"/>
      <c r="K4" s="394"/>
      <c r="L4" s="12"/>
      <c r="M4" s="13"/>
      <c r="N4" s="12"/>
      <c r="O4" s="14"/>
      <c r="P4" s="15"/>
      <c r="Q4" s="12"/>
      <c r="R4" s="15"/>
      <c r="T4" s="15"/>
      <c r="U4" s="15"/>
      <c r="V4" s="16"/>
      <c r="W4" s="17"/>
      <c r="X4" s="18"/>
      <c r="Y4" s="19"/>
      <c r="Z4" s="18"/>
      <c r="AA4" s="18"/>
      <c r="AB4" s="20"/>
      <c r="AC4" s="18"/>
      <c r="AD4" s="18"/>
      <c r="AE4" s="7"/>
      <c r="AF4" s="15"/>
      <c r="AG4" s="15"/>
      <c r="AH4" s="15"/>
      <c r="AI4" s="15"/>
      <c r="AJ4" s="18"/>
      <c r="AK4" s="21"/>
      <c r="AL4" s="21"/>
    </row>
    <row r="5" spans="1:38" s="5" customFormat="1" ht="34.5" customHeight="1">
      <c r="C5" s="390"/>
      <c r="D5" s="22"/>
      <c r="E5" s="22"/>
      <c r="F5" s="23"/>
      <c r="G5" s="395" t="s">
        <v>6</v>
      </c>
      <c r="H5" s="395"/>
      <c r="I5" s="396"/>
      <c r="J5" s="396"/>
      <c r="K5" s="396"/>
      <c r="L5" s="396"/>
      <c r="M5" s="396"/>
      <c r="N5" s="396"/>
      <c r="O5" s="396"/>
      <c r="P5" s="396"/>
      <c r="Q5" s="12"/>
      <c r="R5" s="15"/>
      <c r="T5" s="15"/>
      <c r="U5" s="15"/>
      <c r="V5" s="16"/>
      <c r="W5" s="17"/>
      <c r="X5" s="24"/>
      <c r="Y5" s="25"/>
      <c r="Z5" s="24"/>
      <c r="AA5" s="24"/>
      <c r="AB5" s="20"/>
      <c r="AC5" s="24"/>
      <c r="AD5" s="24"/>
      <c r="AE5" s="20"/>
      <c r="AF5" s="24"/>
      <c r="AG5" s="26"/>
      <c r="AH5" s="15"/>
      <c r="AI5" s="15"/>
      <c r="AJ5" s="24"/>
      <c r="AK5" s="21"/>
      <c r="AL5" s="21"/>
    </row>
    <row r="6" spans="1:38" s="5" customFormat="1" ht="13.5" thickBot="1">
      <c r="C6" s="390"/>
      <c r="D6" s="22"/>
      <c r="E6" s="22"/>
      <c r="F6" s="23"/>
      <c r="G6" s="18"/>
      <c r="H6" s="27"/>
      <c r="I6" s="7"/>
      <c r="J6" s="7"/>
      <c r="K6" s="15"/>
      <c r="L6" s="12"/>
      <c r="M6" s="13"/>
      <c r="N6" s="12"/>
      <c r="O6" s="14"/>
      <c r="P6" s="15"/>
      <c r="Q6" s="12"/>
      <c r="R6" s="15"/>
      <c r="T6" s="15"/>
      <c r="U6" s="15"/>
      <c r="V6" s="16"/>
      <c r="W6" s="17"/>
      <c r="X6" s="24"/>
      <c r="Y6" s="25"/>
      <c r="Z6" s="24"/>
      <c r="AA6" s="24"/>
      <c r="AB6" s="20"/>
      <c r="AC6" s="24"/>
      <c r="AD6" s="24"/>
      <c r="AE6" s="7"/>
      <c r="AF6" s="15"/>
      <c r="AG6" s="15"/>
      <c r="AH6" s="15"/>
      <c r="AI6" s="15"/>
      <c r="AJ6" s="24"/>
      <c r="AK6" s="21"/>
      <c r="AL6" s="21"/>
    </row>
    <row r="7" spans="1:38" s="5" customFormat="1" ht="13.5" thickBot="1">
      <c r="C7" s="390"/>
      <c r="D7" s="391" t="s">
        <v>7</v>
      </c>
      <c r="E7" s="391"/>
      <c r="F7" s="11"/>
      <c r="G7" s="18"/>
      <c r="H7" s="28"/>
      <c r="I7" s="29"/>
      <c r="J7" s="12"/>
      <c r="K7" s="29"/>
      <c r="L7" s="12"/>
      <c r="M7" s="30"/>
      <c r="N7" s="12"/>
      <c r="O7" s="14"/>
      <c r="P7" s="29"/>
      <c r="Q7" s="12"/>
      <c r="R7" s="29"/>
      <c r="T7" s="29"/>
      <c r="U7" s="29"/>
      <c r="V7" s="16"/>
      <c r="W7" s="17"/>
      <c r="X7" s="18"/>
      <c r="Y7" s="19"/>
      <c r="Z7" s="18"/>
      <c r="AA7" s="18"/>
      <c r="AB7" s="20"/>
      <c r="AC7" s="18"/>
      <c r="AD7" s="18"/>
      <c r="AE7" s="20"/>
      <c r="AF7" s="18"/>
      <c r="AG7" s="18"/>
      <c r="AH7" s="18"/>
      <c r="AI7" s="18"/>
      <c r="AJ7" s="18"/>
      <c r="AK7" s="31"/>
      <c r="AL7" s="31"/>
    </row>
    <row r="8" spans="1:38" s="5" customFormat="1" ht="13.5" thickBot="1">
      <c r="C8" s="32"/>
      <c r="D8" s="22"/>
      <c r="E8" s="22"/>
      <c r="F8" s="23"/>
      <c r="G8" s="18"/>
      <c r="H8" s="28"/>
      <c r="I8" s="29"/>
      <c r="J8" s="12"/>
      <c r="K8" s="29"/>
      <c r="L8" s="12"/>
      <c r="M8" s="30"/>
      <c r="N8" s="12"/>
      <c r="O8" s="14"/>
      <c r="P8" s="29"/>
      <c r="Q8" s="12"/>
      <c r="R8" s="29"/>
      <c r="T8" s="29"/>
      <c r="U8" s="29"/>
      <c r="V8" s="16"/>
      <c r="W8" s="17"/>
      <c r="X8" s="18"/>
      <c r="Y8" s="19"/>
      <c r="Z8" s="18"/>
      <c r="AA8" s="18"/>
      <c r="AB8" s="20"/>
      <c r="AC8" s="18"/>
      <c r="AD8" s="18"/>
      <c r="AE8" s="20"/>
      <c r="AF8" s="18"/>
      <c r="AG8" s="18"/>
      <c r="AH8" s="18"/>
      <c r="AI8" s="18"/>
      <c r="AJ8" s="18"/>
      <c r="AK8" s="31"/>
      <c r="AL8" s="31"/>
    </row>
    <row r="9" spans="1:38" s="5" customFormat="1" ht="13.5" thickBot="1">
      <c r="C9" s="32"/>
      <c r="D9" s="391" t="s">
        <v>8</v>
      </c>
      <c r="E9" s="407"/>
      <c r="F9" s="11" t="s">
        <v>4</v>
      </c>
      <c r="G9" s="33" t="s">
        <v>453</v>
      </c>
      <c r="H9" s="18"/>
      <c r="I9" s="29"/>
      <c r="J9" s="12"/>
      <c r="K9" s="29"/>
      <c r="L9" s="12"/>
      <c r="M9" s="30"/>
      <c r="N9" s="12"/>
      <c r="O9" s="14"/>
      <c r="P9" s="29"/>
      <c r="Q9" s="12"/>
      <c r="R9" s="29"/>
      <c r="T9" s="29"/>
      <c r="U9" s="29"/>
      <c r="V9" s="16"/>
      <c r="W9" s="17"/>
      <c r="X9" s="18"/>
      <c r="Y9" s="19"/>
      <c r="Z9" s="18"/>
      <c r="AA9" s="18"/>
      <c r="AB9" s="20"/>
      <c r="AC9" s="18"/>
      <c r="AD9" s="18"/>
      <c r="AE9" s="20"/>
      <c r="AF9" s="18"/>
      <c r="AG9" s="18"/>
      <c r="AH9" s="18"/>
      <c r="AI9" s="18"/>
      <c r="AJ9" s="18"/>
      <c r="AK9" s="31"/>
      <c r="AL9" s="31"/>
    </row>
    <row r="10" spans="1:38" s="5" customFormat="1" ht="15.75" customHeight="1">
      <c r="C10" s="34"/>
      <c r="D10" s="18"/>
      <c r="E10" s="18"/>
      <c r="F10" s="20"/>
      <c r="G10" s="18"/>
      <c r="H10" s="18"/>
      <c r="I10" s="28"/>
      <c r="J10" s="32"/>
      <c r="K10" s="35"/>
      <c r="L10" s="31"/>
      <c r="M10" s="36"/>
      <c r="N10" s="31"/>
      <c r="O10" s="37"/>
      <c r="P10" s="35"/>
      <c r="Q10" s="31"/>
      <c r="R10" s="35"/>
      <c r="S10" s="35"/>
      <c r="T10" s="35"/>
      <c r="U10" s="35"/>
      <c r="V10" s="31"/>
      <c r="W10" s="37"/>
      <c r="X10" s="18"/>
      <c r="Y10" s="19"/>
      <c r="Z10" s="18"/>
      <c r="AA10" s="18"/>
      <c r="AB10" s="20"/>
      <c r="AC10" s="18"/>
      <c r="AD10" s="18"/>
      <c r="AE10" s="31"/>
      <c r="AF10" s="35"/>
      <c r="AG10" s="35"/>
      <c r="AH10" s="35"/>
      <c r="AI10" s="35"/>
      <c r="AJ10" s="18"/>
      <c r="AK10" s="31"/>
      <c r="AL10" s="31"/>
    </row>
    <row r="11" spans="1:38" s="5" customFormat="1" ht="12.75" customHeight="1">
      <c r="C11" s="38" t="s">
        <v>9</v>
      </c>
      <c r="D11" s="38"/>
      <c r="E11" s="38"/>
      <c r="F11" s="39">
        <v>44804</v>
      </c>
      <c r="G11" s="408" t="s">
        <v>10</v>
      </c>
      <c r="H11" s="408"/>
      <c r="I11" s="40">
        <v>11</v>
      </c>
      <c r="J11" s="8"/>
      <c r="K11" s="41"/>
      <c r="L11" s="31"/>
      <c r="M11" s="42"/>
      <c r="N11" s="31"/>
      <c r="O11" s="37"/>
      <c r="P11" s="41"/>
      <c r="Q11" s="31"/>
      <c r="R11" s="41"/>
      <c r="S11" s="35"/>
      <c r="T11" s="35"/>
      <c r="U11" s="31"/>
      <c r="V11" s="409"/>
      <c r="W11" s="409"/>
      <c r="X11" s="409"/>
      <c r="Y11" s="409"/>
      <c r="Z11" s="409"/>
      <c r="AA11" s="409"/>
      <c r="AB11" s="409"/>
      <c r="AC11" s="409"/>
      <c r="AD11" s="409"/>
      <c r="AE11" s="409"/>
      <c r="AF11" s="409"/>
      <c r="AG11" s="409"/>
      <c r="AH11" s="409"/>
      <c r="AI11" s="409"/>
      <c r="AJ11" s="31"/>
      <c r="AK11" s="31"/>
      <c r="AL11" s="31"/>
    </row>
    <row r="12" spans="1:38" s="5" customFormat="1" ht="12.75">
      <c r="C12" s="38"/>
      <c r="D12" s="43"/>
      <c r="E12" s="31"/>
      <c r="F12" s="31"/>
      <c r="G12" s="31"/>
      <c r="H12" s="31"/>
      <c r="I12" s="31"/>
      <c r="J12" s="31"/>
      <c r="K12" s="31"/>
      <c r="L12" s="31"/>
      <c r="M12" s="37"/>
      <c r="N12" s="31"/>
      <c r="O12" s="37"/>
      <c r="P12" s="31"/>
      <c r="Q12" s="31"/>
      <c r="R12" s="31"/>
      <c r="S12" s="31"/>
      <c r="T12" s="31"/>
      <c r="U12" s="31"/>
      <c r="V12" s="31"/>
      <c r="W12" s="37"/>
      <c r="X12" s="31"/>
      <c r="Y12" s="37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</row>
    <row r="13" spans="1:38" ht="31.5" customHeight="1">
      <c r="A13" s="356" t="s">
        <v>11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8"/>
      <c r="L13" s="359" t="s">
        <v>12</v>
      </c>
      <c r="M13" s="360"/>
      <c r="N13" s="360"/>
      <c r="O13" s="360"/>
      <c r="P13" s="360"/>
      <c r="Q13" s="361"/>
      <c r="R13" s="362" t="s">
        <v>13</v>
      </c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3" t="s">
        <v>14</v>
      </c>
      <c r="AF13" s="364"/>
      <c r="AG13" s="364"/>
      <c r="AH13" s="364"/>
      <c r="AI13" s="364"/>
      <c r="AJ13" s="365"/>
      <c r="AK13" s="381" t="s">
        <v>15</v>
      </c>
      <c r="AL13" s="383" t="s">
        <v>16</v>
      </c>
    </row>
    <row r="14" spans="1:38" ht="29.25" customHeight="1">
      <c r="A14" s="404" t="s">
        <v>17</v>
      </c>
      <c r="B14" s="404"/>
      <c r="C14" s="405" t="s">
        <v>18</v>
      </c>
      <c r="D14" s="366" t="s">
        <v>19</v>
      </c>
      <c r="E14" s="366" t="s">
        <v>20</v>
      </c>
      <c r="F14" s="366" t="s">
        <v>21</v>
      </c>
      <c r="G14" s="366" t="s">
        <v>22</v>
      </c>
      <c r="H14" s="368" t="s">
        <v>23</v>
      </c>
      <c r="I14" s="366" t="s">
        <v>24</v>
      </c>
      <c r="J14" s="366" t="s">
        <v>25</v>
      </c>
      <c r="K14" s="366" t="s">
        <v>26</v>
      </c>
      <c r="L14" s="370" t="s">
        <v>27</v>
      </c>
      <c r="M14" s="373" t="s">
        <v>28</v>
      </c>
      <c r="N14" s="370" t="s">
        <v>29</v>
      </c>
      <c r="O14" s="373" t="s">
        <v>30</v>
      </c>
      <c r="P14" s="370" t="s">
        <v>31</v>
      </c>
      <c r="Q14" s="375" t="s">
        <v>32</v>
      </c>
      <c r="R14" s="343" t="s">
        <v>33</v>
      </c>
      <c r="S14" s="385" t="s">
        <v>34</v>
      </c>
      <c r="T14" s="386"/>
      <c r="U14" s="344" t="s">
        <v>35</v>
      </c>
      <c r="V14" s="343" t="s">
        <v>36</v>
      </c>
      <c r="W14" s="343"/>
      <c r="X14" s="343" t="s">
        <v>37</v>
      </c>
      <c r="Y14" s="343"/>
      <c r="Z14" s="343" t="s">
        <v>38</v>
      </c>
      <c r="AA14" s="343"/>
      <c r="AB14" s="343" t="s">
        <v>39</v>
      </c>
      <c r="AC14" s="343"/>
      <c r="AD14" s="343" t="s">
        <v>40</v>
      </c>
      <c r="AE14" s="345" t="s">
        <v>27</v>
      </c>
      <c r="AF14" s="347" t="s">
        <v>28</v>
      </c>
      <c r="AG14" s="345" t="s">
        <v>29</v>
      </c>
      <c r="AH14" s="347" t="s">
        <v>30</v>
      </c>
      <c r="AI14" s="349" t="s">
        <v>41</v>
      </c>
      <c r="AJ14" s="379" t="s">
        <v>42</v>
      </c>
      <c r="AK14" s="381"/>
      <c r="AL14" s="384"/>
    </row>
    <row r="15" spans="1:38" s="4" customFormat="1" ht="68.25" thickBot="1">
      <c r="A15" s="44" t="s">
        <v>43</v>
      </c>
      <c r="B15" s="44" t="s">
        <v>44</v>
      </c>
      <c r="C15" s="406"/>
      <c r="D15" s="367"/>
      <c r="E15" s="367"/>
      <c r="F15" s="367"/>
      <c r="G15" s="367"/>
      <c r="H15" s="369"/>
      <c r="I15" s="367"/>
      <c r="J15" s="367"/>
      <c r="K15" s="367"/>
      <c r="L15" s="371"/>
      <c r="M15" s="374"/>
      <c r="N15" s="371"/>
      <c r="O15" s="374"/>
      <c r="P15" s="371"/>
      <c r="Q15" s="376"/>
      <c r="R15" s="344"/>
      <c r="S15" s="45" t="s">
        <v>45</v>
      </c>
      <c r="T15" s="45" t="s">
        <v>46</v>
      </c>
      <c r="U15" s="372"/>
      <c r="V15" s="377" t="s">
        <v>47</v>
      </c>
      <c r="W15" s="378"/>
      <c r="X15" s="377" t="s">
        <v>48</v>
      </c>
      <c r="Y15" s="378"/>
      <c r="Z15" s="45" t="s">
        <v>49</v>
      </c>
      <c r="AA15" s="45" t="s">
        <v>50</v>
      </c>
      <c r="AB15" s="45" t="s">
        <v>51</v>
      </c>
      <c r="AC15" s="45" t="s">
        <v>52</v>
      </c>
      <c r="AD15" s="344"/>
      <c r="AE15" s="346"/>
      <c r="AF15" s="348"/>
      <c r="AG15" s="346"/>
      <c r="AH15" s="348"/>
      <c r="AI15" s="350"/>
      <c r="AJ15" s="380"/>
      <c r="AK15" s="382"/>
      <c r="AL15" s="384"/>
    </row>
    <row r="16" spans="1:38" ht="77.25" customHeight="1" thickTop="1">
      <c r="A16" s="256" t="s">
        <v>4</v>
      </c>
      <c r="B16" s="247"/>
      <c r="C16" s="318" t="s">
        <v>53</v>
      </c>
      <c r="D16" s="218" t="s">
        <v>54</v>
      </c>
      <c r="E16" s="218" t="s">
        <v>55</v>
      </c>
      <c r="F16" s="46" t="s">
        <v>56</v>
      </c>
      <c r="G16" s="47" t="s">
        <v>57</v>
      </c>
      <c r="H16" s="218" t="s">
        <v>58</v>
      </c>
      <c r="I16" s="314" t="s">
        <v>59</v>
      </c>
      <c r="J16" s="218" t="s">
        <v>60</v>
      </c>
      <c r="K16" s="314" t="s">
        <v>61</v>
      </c>
      <c r="L16" s="218" t="s">
        <v>62</v>
      </c>
      <c r="M16" s="226">
        <f>VLOOKUP(L16,'[2]Datos Validacion'!$C$6:$D$10,2,0)</f>
        <v>0.4</v>
      </c>
      <c r="N16" s="228" t="s">
        <v>63</v>
      </c>
      <c r="O16" s="230">
        <f>VLOOKUP(N16,'[2]Datos Validacion'!$E$6:$F$15,2,0)</f>
        <v>0.8</v>
      </c>
      <c r="P16" s="232" t="s">
        <v>64</v>
      </c>
      <c r="Q16" s="234" t="s">
        <v>65</v>
      </c>
      <c r="R16" s="48" t="s">
        <v>66</v>
      </c>
      <c r="S16" s="49" t="s">
        <v>67</v>
      </c>
      <c r="T16" s="50" t="s">
        <v>55</v>
      </c>
      <c r="U16" s="49" t="s">
        <v>68</v>
      </c>
      <c r="V16" s="49" t="s">
        <v>69</v>
      </c>
      <c r="W16" s="51">
        <f>VLOOKUP(V16,'[2]Datos Validacion'!$K$6:$L$8,2,0)</f>
        <v>0.25</v>
      </c>
      <c r="X16" s="52" t="s">
        <v>70</v>
      </c>
      <c r="Y16" s="51">
        <f>VLOOKUP(X16,'[2]Datos Validacion'!$M$6:$N$7,2,0)</f>
        <v>0.15</v>
      </c>
      <c r="Z16" s="49" t="s">
        <v>71</v>
      </c>
      <c r="AA16" s="53" t="s">
        <v>72</v>
      </c>
      <c r="AB16" s="49" t="s">
        <v>73</v>
      </c>
      <c r="AC16" s="50" t="s">
        <v>74</v>
      </c>
      <c r="AD16" s="54">
        <f t="shared" ref="AD16:AD51" si="0">+W16+Y16</f>
        <v>0.4</v>
      </c>
      <c r="AE16" s="55" t="str">
        <f t="shared" ref="AE16:AE51" si="1">IF(AF16&lt;=20%,"MUY BAJA",IF(AF16&lt;=40%,"BAJA",IF(AF16&lt;=60%,"MEDIA",IF(AF16&lt;=80%,"ALTA","MUY ALTA"))))</f>
        <v>BAJA</v>
      </c>
      <c r="AF16" s="55">
        <f t="shared" ref="AF16:AF50" si="2">IF(OR(V16="prevenir",V16="detectar"),(M16-(M16*AD16)), M16)</f>
        <v>0.24</v>
      </c>
      <c r="AG16" s="236" t="str">
        <f t="shared" ref="AG16:AG50" si="3">IF(AH16&lt;=20%,"LEVE",IF(AH16&lt;=40%,"MENOR",IF(AH16&lt;=60%,"MODERADO",IF(AH16&lt;=80%,"MAYOR","CATASTROFICO"))))</f>
        <v>MAYOR</v>
      </c>
      <c r="AH16" s="236">
        <f t="shared" ref="AH16:AH50" si="4">IF(V16="corregir",(O16-(O16*AD16)), O16)</f>
        <v>0.8</v>
      </c>
      <c r="AI16" s="234" t="s">
        <v>75</v>
      </c>
      <c r="AJ16" s="218" t="s">
        <v>76</v>
      </c>
      <c r="AK16" s="328" t="s">
        <v>77</v>
      </c>
      <c r="AL16" s="222"/>
    </row>
    <row r="17" spans="1:38" ht="40.5" customHeight="1">
      <c r="A17" s="261"/>
      <c r="B17" s="248"/>
      <c r="C17" s="338"/>
      <c r="D17" s="255"/>
      <c r="E17" s="255"/>
      <c r="F17" s="56" t="s">
        <v>78</v>
      </c>
      <c r="G17" s="57" t="s">
        <v>79</v>
      </c>
      <c r="H17" s="255"/>
      <c r="I17" s="315"/>
      <c r="J17" s="255"/>
      <c r="K17" s="315"/>
      <c r="L17" s="255"/>
      <c r="M17" s="240"/>
      <c r="N17" s="241"/>
      <c r="O17" s="242"/>
      <c r="P17" s="243"/>
      <c r="Q17" s="244"/>
      <c r="R17" s="341" t="s">
        <v>80</v>
      </c>
      <c r="S17" s="248" t="s">
        <v>67</v>
      </c>
      <c r="T17" s="315" t="s">
        <v>55</v>
      </c>
      <c r="U17" s="248" t="s">
        <v>68</v>
      </c>
      <c r="V17" s="248" t="s">
        <v>69</v>
      </c>
      <c r="W17" s="240">
        <f>VLOOKUP(V17,'[2]Datos Validacion'!$K$6:$L$8,2,0)</f>
        <v>0.25</v>
      </c>
      <c r="X17" s="252" t="s">
        <v>70</v>
      </c>
      <c r="Y17" s="240">
        <f>VLOOKUP(X17,'[2]Datos Validacion'!$M$6:$N$7,2,0)</f>
        <v>0.15</v>
      </c>
      <c r="Z17" s="248" t="s">
        <v>71</v>
      </c>
      <c r="AA17" s="353" t="s">
        <v>81</v>
      </c>
      <c r="AB17" s="248" t="s">
        <v>73</v>
      </c>
      <c r="AC17" s="315" t="s">
        <v>82</v>
      </c>
      <c r="AD17" s="254">
        <f t="shared" si="0"/>
        <v>0.4</v>
      </c>
      <c r="AE17" s="239" t="str">
        <f t="shared" si="1"/>
        <v>MUY BAJA</v>
      </c>
      <c r="AF17" s="351">
        <f>+AF16-(AF16*AD17)</f>
        <v>0.14399999999999999</v>
      </c>
      <c r="AG17" s="239"/>
      <c r="AH17" s="239"/>
      <c r="AI17" s="244"/>
      <c r="AJ17" s="255"/>
      <c r="AK17" s="339"/>
      <c r="AL17" s="238"/>
    </row>
    <row r="18" spans="1:38" ht="40.5" customHeight="1" thickBot="1">
      <c r="A18" s="257"/>
      <c r="B18" s="258"/>
      <c r="C18" s="319"/>
      <c r="D18" s="219"/>
      <c r="E18" s="219"/>
      <c r="F18" s="58" t="s">
        <v>56</v>
      </c>
      <c r="G18" s="59" t="s">
        <v>83</v>
      </c>
      <c r="H18" s="219"/>
      <c r="I18" s="316"/>
      <c r="J18" s="219"/>
      <c r="K18" s="316"/>
      <c r="L18" s="219"/>
      <c r="M18" s="227"/>
      <c r="N18" s="229"/>
      <c r="O18" s="231"/>
      <c r="P18" s="233"/>
      <c r="Q18" s="235"/>
      <c r="R18" s="342"/>
      <c r="S18" s="258"/>
      <c r="T18" s="316"/>
      <c r="U18" s="258"/>
      <c r="V18" s="258"/>
      <c r="W18" s="227"/>
      <c r="X18" s="225"/>
      <c r="Y18" s="227"/>
      <c r="Z18" s="258"/>
      <c r="AA18" s="354"/>
      <c r="AB18" s="258"/>
      <c r="AC18" s="316"/>
      <c r="AD18" s="355"/>
      <c r="AE18" s="237"/>
      <c r="AF18" s="352"/>
      <c r="AG18" s="237"/>
      <c r="AH18" s="237"/>
      <c r="AI18" s="235"/>
      <c r="AJ18" s="219"/>
      <c r="AK18" s="340"/>
      <c r="AL18" s="223"/>
    </row>
    <row r="19" spans="1:38" ht="136.5" customHeight="1" thickTop="1">
      <c r="A19" s="256" t="s">
        <v>4</v>
      </c>
      <c r="B19" s="247"/>
      <c r="C19" s="259" t="s">
        <v>84</v>
      </c>
      <c r="D19" s="224" t="s">
        <v>85</v>
      </c>
      <c r="E19" s="224" t="s">
        <v>86</v>
      </c>
      <c r="F19" s="46" t="s">
        <v>56</v>
      </c>
      <c r="G19" s="60" t="s">
        <v>87</v>
      </c>
      <c r="H19" s="218" t="s">
        <v>88</v>
      </c>
      <c r="I19" s="328" t="s">
        <v>89</v>
      </c>
      <c r="J19" s="218" t="s">
        <v>60</v>
      </c>
      <c r="K19" s="218" t="s">
        <v>90</v>
      </c>
      <c r="L19" s="218" t="s">
        <v>91</v>
      </c>
      <c r="M19" s="226">
        <f>VLOOKUP(L19,'[2]Datos Validacion'!$C$6:$D$10,2,0)</f>
        <v>0.6</v>
      </c>
      <c r="N19" s="228" t="s">
        <v>63</v>
      </c>
      <c r="O19" s="230">
        <f>VLOOKUP(N19,'[2]Datos Validacion'!$E$6:$F$15,2,0)</f>
        <v>0.8</v>
      </c>
      <c r="P19" s="232" t="s">
        <v>64</v>
      </c>
      <c r="Q19" s="234" t="s">
        <v>65</v>
      </c>
      <c r="R19" s="61" t="s">
        <v>92</v>
      </c>
      <c r="S19" s="49" t="s">
        <v>67</v>
      </c>
      <c r="T19" s="52" t="s">
        <v>93</v>
      </c>
      <c r="U19" s="49" t="s">
        <v>68</v>
      </c>
      <c r="V19" s="49" t="s">
        <v>69</v>
      </c>
      <c r="W19" s="51">
        <f>VLOOKUP(V19,'[2]Datos Validacion'!$K$6:$L$8,2,0)</f>
        <v>0.25</v>
      </c>
      <c r="X19" s="52" t="s">
        <v>70</v>
      </c>
      <c r="Y19" s="51">
        <f>VLOOKUP(X19,'[2]Datos Validacion'!$M$6:$N$7,2,0)</f>
        <v>0.15</v>
      </c>
      <c r="Z19" s="49" t="s">
        <v>71</v>
      </c>
      <c r="AA19" s="250" t="s">
        <v>94</v>
      </c>
      <c r="AB19" s="49" t="s">
        <v>73</v>
      </c>
      <c r="AC19" s="62" t="s">
        <v>95</v>
      </c>
      <c r="AD19" s="54">
        <f t="shared" si="0"/>
        <v>0.4</v>
      </c>
      <c r="AE19" s="55" t="str">
        <f t="shared" si="1"/>
        <v>BAJA</v>
      </c>
      <c r="AF19" s="55">
        <f t="shared" si="2"/>
        <v>0.36</v>
      </c>
      <c r="AG19" s="236" t="str">
        <f t="shared" si="3"/>
        <v>MAYOR</v>
      </c>
      <c r="AH19" s="236">
        <f t="shared" si="4"/>
        <v>0.8</v>
      </c>
      <c r="AI19" s="234" t="s">
        <v>75</v>
      </c>
      <c r="AJ19" s="218" t="s">
        <v>76</v>
      </c>
      <c r="AK19" s="279" t="s">
        <v>96</v>
      </c>
      <c r="AL19" s="222"/>
    </row>
    <row r="20" spans="1:38" ht="108.75" customHeight="1">
      <c r="A20" s="261"/>
      <c r="B20" s="248"/>
      <c r="C20" s="262"/>
      <c r="D20" s="252"/>
      <c r="E20" s="252"/>
      <c r="F20" s="56" t="s">
        <v>56</v>
      </c>
      <c r="G20" s="63" t="s">
        <v>448</v>
      </c>
      <c r="H20" s="255"/>
      <c r="I20" s="339"/>
      <c r="J20" s="255"/>
      <c r="K20" s="255"/>
      <c r="L20" s="255"/>
      <c r="M20" s="240"/>
      <c r="N20" s="241"/>
      <c r="O20" s="242"/>
      <c r="P20" s="243"/>
      <c r="Q20" s="244"/>
      <c r="R20" s="64" t="s">
        <v>97</v>
      </c>
      <c r="S20" s="65" t="s">
        <v>67</v>
      </c>
      <c r="T20" s="66" t="s">
        <v>98</v>
      </c>
      <c r="U20" s="65" t="s">
        <v>68</v>
      </c>
      <c r="V20" s="65" t="s">
        <v>69</v>
      </c>
      <c r="W20" s="67">
        <f>VLOOKUP(V20,'[2]Datos Validacion'!$K$6:$L$8,2,0)</f>
        <v>0.25</v>
      </c>
      <c r="X20" s="66" t="s">
        <v>70</v>
      </c>
      <c r="Y20" s="67">
        <f>VLOOKUP(X20,'[2]Datos Validacion'!$M$6:$N$7,2,0)</f>
        <v>0.15</v>
      </c>
      <c r="Z20" s="65" t="s">
        <v>71</v>
      </c>
      <c r="AA20" s="251"/>
      <c r="AB20" s="65" t="s">
        <v>73</v>
      </c>
      <c r="AC20" s="68" t="s">
        <v>95</v>
      </c>
      <c r="AD20" s="69">
        <f t="shared" si="0"/>
        <v>0.4</v>
      </c>
      <c r="AE20" s="70" t="str">
        <f t="shared" si="1"/>
        <v>BAJA</v>
      </c>
      <c r="AF20" s="70">
        <f>+AF19-(AF19*AD20)</f>
        <v>0.216</v>
      </c>
      <c r="AG20" s="239"/>
      <c r="AH20" s="239"/>
      <c r="AI20" s="244"/>
      <c r="AJ20" s="255"/>
      <c r="AK20" s="310"/>
      <c r="AL20" s="238"/>
    </row>
    <row r="21" spans="1:38" ht="169.5" customHeight="1" thickBot="1">
      <c r="A21" s="257"/>
      <c r="B21" s="258"/>
      <c r="C21" s="260"/>
      <c r="D21" s="225"/>
      <c r="E21" s="225"/>
      <c r="F21" s="58" t="s">
        <v>56</v>
      </c>
      <c r="G21" s="71" t="s">
        <v>99</v>
      </c>
      <c r="H21" s="219"/>
      <c r="I21" s="340"/>
      <c r="J21" s="219"/>
      <c r="K21" s="219"/>
      <c r="L21" s="219"/>
      <c r="M21" s="227"/>
      <c r="N21" s="229"/>
      <c r="O21" s="231"/>
      <c r="P21" s="233"/>
      <c r="Q21" s="235"/>
      <c r="R21" s="72" t="s">
        <v>100</v>
      </c>
      <c r="S21" s="73" t="s">
        <v>67</v>
      </c>
      <c r="T21" s="74" t="s">
        <v>98</v>
      </c>
      <c r="U21" s="73" t="s">
        <v>68</v>
      </c>
      <c r="V21" s="73" t="s">
        <v>69</v>
      </c>
      <c r="W21" s="75">
        <f>VLOOKUP(V21,'[2]Datos Validacion'!$K$6:$L$8,2,0)</f>
        <v>0.25</v>
      </c>
      <c r="X21" s="74" t="s">
        <v>70</v>
      </c>
      <c r="Y21" s="75">
        <f>VLOOKUP(X21,'[2]Datos Validacion'!$M$6:$N$7,2,0)</f>
        <v>0.15</v>
      </c>
      <c r="Z21" s="73" t="s">
        <v>71</v>
      </c>
      <c r="AA21" s="76" t="s">
        <v>101</v>
      </c>
      <c r="AB21" s="73" t="s">
        <v>73</v>
      </c>
      <c r="AC21" s="77" t="s">
        <v>102</v>
      </c>
      <c r="AD21" s="78">
        <f t="shared" si="0"/>
        <v>0.4</v>
      </c>
      <c r="AE21" s="79" t="str">
        <f t="shared" si="1"/>
        <v>MUY BAJA</v>
      </c>
      <c r="AF21" s="80">
        <f>+AF20-(AF20*AD21)</f>
        <v>0.12959999999999999</v>
      </c>
      <c r="AG21" s="237"/>
      <c r="AH21" s="237"/>
      <c r="AI21" s="235"/>
      <c r="AJ21" s="219"/>
      <c r="AK21" s="280"/>
      <c r="AL21" s="223"/>
    </row>
    <row r="22" spans="1:38" ht="52.5" customHeight="1" thickTop="1">
      <c r="A22" s="256" t="s">
        <v>4</v>
      </c>
      <c r="B22" s="247"/>
      <c r="C22" s="259" t="s">
        <v>84</v>
      </c>
      <c r="D22" s="218" t="s">
        <v>103</v>
      </c>
      <c r="E22" s="218" t="s">
        <v>452</v>
      </c>
      <c r="F22" s="46" t="s">
        <v>56</v>
      </c>
      <c r="G22" s="81" t="s">
        <v>104</v>
      </c>
      <c r="H22" s="218" t="s">
        <v>105</v>
      </c>
      <c r="I22" s="218" t="s">
        <v>106</v>
      </c>
      <c r="J22" s="218" t="s">
        <v>107</v>
      </c>
      <c r="K22" s="218" t="s">
        <v>108</v>
      </c>
      <c r="L22" s="218" t="s">
        <v>109</v>
      </c>
      <c r="M22" s="226">
        <f>VLOOKUP(L22,'[2]Datos Validacion'!$C$6:$D$10,2,0)</f>
        <v>0.8</v>
      </c>
      <c r="N22" s="228" t="s">
        <v>110</v>
      </c>
      <c r="O22" s="230">
        <f>VLOOKUP(N22,'[2]Datos Validacion'!$E$6:$F$15,2,0)</f>
        <v>0.6</v>
      </c>
      <c r="P22" s="232" t="s">
        <v>111</v>
      </c>
      <c r="Q22" s="234" t="s">
        <v>75</v>
      </c>
      <c r="R22" s="53" t="s">
        <v>112</v>
      </c>
      <c r="S22" s="49" t="s">
        <v>67</v>
      </c>
      <c r="T22" s="52" t="s">
        <v>113</v>
      </c>
      <c r="U22" s="49" t="s">
        <v>68</v>
      </c>
      <c r="V22" s="49" t="s">
        <v>69</v>
      </c>
      <c r="W22" s="51">
        <f>VLOOKUP(V22,'[2]Datos Validacion'!$K$6:$L$8,2,0)</f>
        <v>0.25</v>
      </c>
      <c r="X22" s="52" t="s">
        <v>70</v>
      </c>
      <c r="Y22" s="51">
        <f>VLOOKUP(X22,'[2]Datos Validacion'!$M$6:$N$7,2,0)</f>
        <v>0.15</v>
      </c>
      <c r="Z22" s="49" t="s">
        <v>71</v>
      </c>
      <c r="AA22" s="82" t="s">
        <v>114</v>
      </c>
      <c r="AB22" s="49" t="s">
        <v>73</v>
      </c>
      <c r="AC22" s="52" t="s">
        <v>115</v>
      </c>
      <c r="AD22" s="54">
        <f t="shared" si="0"/>
        <v>0.4</v>
      </c>
      <c r="AE22" s="55" t="str">
        <f t="shared" si="1"/>
        <v>MEDIA</v>
      </c>
      <c r="AF22" s="55">
        <f t="shared" si="2"/>
        <v>0.48</v>
      </c>
      <c r="AG22" s="236" t="str">
        <f t="shared" si="3"/>
        <v>MODERADO</v>
      </c>
      <c r="AH22" s="236">
        <f t="shared" si="4"/>
        <v>0.6</v>
      </c>
      <c r="AI22" s="234" t="s">
        <v>116</v>
      </c>
      <c r="AJ22" s="218" t="s">
        <v>117</v>
      </c>
      <c r="AK22" s="220"/>
      <c r="AL22" s="222"/>
    </row>
    <row r="23" spans="1:38" ht="51.75" customHeight="1">
      <c r="A23" s="261"/>
      <c r="B23" s="248"/>
      <c r="C23" s="262"/>
      <c r="D23" s="255"/>
      <c r="E23" s="255"/>
      <c r="F23" s="56" t="s">
        <v>56</v>
      </c>
      <c r="G23" s="83" t="s">
        <v>118</v>
      </c>
      <c r="H23" s="255"/>
      <c r="I23" s="255"/>
      <c r="J23" s="255"/>
      <c r="K23" s="255"/>
      <c r="L23" s="255"/>
      <c r="M23" s="240"/>
      <c r="N23" s="241"/>
      <c r="O23" s="242"/>
      <c r="P23" s="243"/>
      <c r="Q23" s="244"/>
      <c r="R23" s="84" t="s">
        <v>119</v>
      </c>
      <c r="S23" s="65" t="s">
        <v>67</v>
      </c>
      <c r="T23" s="66" t="s">
        <v>113</v>
      </c>
      <c r="U23" s="65" t="s">
        <v>68</v>
      </c>
      <c r="V23" s="65" t="s">
        <v>120</v>
      </c>
      <c r="W23" s="67">
        <f>VLOOKUP(V23,'[2]Datos Validacion'!$K$6:$L$8,2,0)</f>
        <v>0.15</v>
      </c>
      <c r="X23" s="66" t="s">
        <v>70</v>
      </c>
      <c r="Y23" s="67">
        <f>VLOOKUP(X23,'[2]Datos Validacion'!$M$6:$N$7,2,0)</f>
        <v>0.15</v>
      </c>
      <c r="Z23" s="65" t="s">
        <v>71</v>
      </c>
      <c r="AA23" s="85" t="s">
        <v>114</v>
      </c>
      <c r="AB23" s="65" t="s">
        <v>73</v>
      </c>
      <c r="AC23" s="66" t="s">
        <v>121</v>
      </c>
      <c r="AD23" s="69">
        <f t="shared" si="0"/>
        <v>0.3</v>
      </c>
      <c r="AE23" s="70" t="str">
        <f t="shared" si="1"/>
        <v>BAJA</v>
      </c>
      <c r="AF23" s="70">
        <f>+AF22-(AF22*AD23)</f>
        <v>0.33599999999999997</v>
      </c>
      <c r="AG23" s="239"/>
      <c r="AH23" s="239"/>
      <c r="AI23" s="244"/>
      <c r="AJ23" s="255"/>
      <c r="AK23" s="249"/>
      <c r="AL23" s="238"/>
    </row>
    <row r="24" spans="1:38" ht="54.75" customHeight="1" thickBot="1">
      <c r="A24" s="257"/>
      <c r="B24" s="258"/>
      <c r="C24" s="260"/>
      <c r="D24" s="219"/>
      <c r="E24" s="219"/>
      <c r="F24" s="58" t="s">
        <v>122</v>
      </c>
      <c r="G24" s="71" t="s">
        <v>123</v>
      </c>
      <c r="H24" s="219"/>
      <c r="I24" s="219"/>
      <c r="J24" s="219"/>
      <c r="K24" s="219"/>
      <c r="L24" s="219"/>
      <c r="M24" s="227"/>
      <c r="N24" s="229"/>
      <c r="O24" s="231"/>
      <c r="P24" s="233"/>
      <c r="Q24" s="235"/>
      <c r="R24" s="86" t="s">
        <v>124</v>
      </c>
      <c r="S24" s="73" t="s">
        <v>67</v>
      </c>
      <c r="T24" s="74" t="s">
        <v>113</v>
      </c>
      <c r="U24" s="73" t="s">
        <v>68</v>
      </c>
      <c r="V24" s="73" t="s">
        <v>120</v>
      </c>
      <c r="W24" s="75">
        <f>VLOOKUP(V24,'[2]Datos Validacion'!$K$6:$L$8,2,0)</f>
        <v>0.15</v>
      </c>
      <c r="X24" s="74" t="s">
        <v>70</v>
      </c>
      <c r="Y24" s="75">
        <f>VLOOKUP(X24,'[2]Datos Validacion'!$M$6:$N$7,2,0)</f>
        <v>0.15</v>
      </c>
      <c r="Z24" s="73" t="s">
        <v>71</v>
      </c>
      <c r="AA24" s="76" t="s">
        <v>114</v>
      </c>
      <c r="AB24" s="73" t="s">
        <v>73</v>
      </c>
      <c r="AC24" s="74" t="s">
        <v>125</v>
      </c>
      <c r="AD24" s="78">
        <f t="shared" si="0"/>
        <v>0.3</v>
      </c>
      <c r="AE24" s="79" t="str">
        <f t="shared" si="1"/>
        <v>BAJA</v>
      </c>
      <c r="AF24" s="80">
        <f>+AF23-(AF23*AD24)</f>
        <v>0.23519999999999996</v>
      </c>
      <c r="AG24" s="237"/>
      <c r="AH24" s="237"/>
      <c r="AI24" s="235"/>
      <c r="AJ24" s="219"/>
      <c r="AK24" s="221"/>
      <c r="AL24" s="223"/>
    </row>
    <row r="25" spans="1:38" ht="26.25" customHeight="1" thickTop="1">
      <c r="A25" s="256" t="s">
        <v>4</v>
      </c>
      <c r="B25" s="247"/>
      <c r="C25" s="259" t="s">
        <v>126</v>
      </c>
      <c r="D25" s="218" t="s">
        <v>127</v>
      </c>
      <c r="E25" s="218" t="s">
        <v>128</v>
      </c>
      <c r="F25" s="218" t="s">
        <v>56</v>
      </c>
      <c r="G25" s="332" t="s">
        <v>129</v>
      </c>
      <c r="H25" s="218" t="s">
        <v>130</v>
      </c>
      <c r="I25" s="218" t="s">
        <v>131</v>
      </c>
      <c r="J25" s="218" t="s">
        <v>60</v>
      </c>
      <c r="K25" s="218" t="s">
        <v>132</v>
      </c>
      <c r="L25" s="218" t="s">
        <v>62</v>
      </c>
      <c r="M25" s="226">
        <f>VLOOKUP(L25,'[2]Datos Validacion'!$C$6:$D$10,2,0)</f>
        <v>0.4</v>
      </c>
      <c r="N25" s="228" t="s">
        <v>63</v>
      </c>
      <c r="O25" s="230">
        <f>VLOOKUP(N25,'[2]Datos Validacion'!$E$6:$F$15,2,0)</f>
        <v>0.8</v>
      </c>
      <c r="P25" s="232" t="s">
        <v>64</v>
      </c>
      <c r="Q25" s="234" t="s">
        <v>75</v>
      </c>
      <c r="R25" s="87" t="s">
        <v>133</v>
      </c>
      <c r="S25" s="49" t="s">
        <v>67</v>
      </c>
      <c r="T25" s="52" t="s">
        <v>134</v>
      </c>
      <c r="U25" s="49" t="s">
        <v>68</v>
      </c>
      <c r="V25" s="49" t="s">
        <v>69</v>
      </c>
      <c r="W25" s="51">
        <f>VLOOKUP(V25,'[2]Datos Validacion'!$K$6:$L$8,2,0)</f>
        <v>0.25</v>
      </c>
      <c r="X25" s="52" t="s">
        <v>70</v>
      </c>
      <c r="Y25" s="51">
        <f>VLOOKUP(X25,'[2]Datos Validacion'!$M$6:$N$7,2,0)</f>
        <v>0.15</v>
      </c>
      <c r="Z25" s="49" t="s">
        <v>71</v>
      </c>
      <c r="AA25" s="82" t="s">
        <v>135</v>
      </c>
      <c r="AB25" s="49" t="s">
        <v>73</v>
      </c>
      <c r="AC25" s="60" t="s">
        <v>136</v>
      </c>
      <c r="AD25" s="54">
        <f t="shared" si="0"/>
        <v>0.4</v>
      </c>
      <c r="AE25" s="55" t="str">
        <f t="shared" si="1"/>
        <v>BAJA</v>
      </c>
      <c r="AF25" s="55">
        <f t="shared" si="2"/>
        <v>0.24</v>
      </c>
      <c r="AG25" s="236" t="str">
        <f t="shared" si="3"/>
        <v>MAYOR</v>
      </c>
      <c r="AH25" s="236">
        <f t="shared" si="4"/>
        <v>0.8</v>
      </c>
      <c r="AI25" s="234" t="s">
        <v>75</v>
      </c>
      <c r="AJ25" s="218" t="s">
        <v>76</v>
      </c>
      <c r="AK25" s="328" t="s">
        <v>137</v>
      </c>
      <c r="AL25" s="222"/>
    </row>
    <row r="26" spans="1:38" ht="38.25">
      <c r="A26" s="261"/>
      <c r="B26" s="248"/>
      <c r="C26" s="262"/>
      <c r="D26" s="255"/>
      <c r="E26" s="255"/>
      <c r="F26" s="255"/>
      <c r="G26" s="326"/>
      <c r="H26" s="255"/>
      <c r="I26" s="255"/>
      <c r="J26" s="255"/>
      <c r="K26" s="255"/>
      <c r="L26" s="255"/>
      <c r="M26" s="240"/>
      <c r="N26" s="241"/>
      <c r="O26" s="242"/>
      <c r="P26" s="243"/>
      <c r="Q26" s="244"/>
      <c r="R26" s="88" t="s">
        <v>138</v>
      </c>
      <c r="S26" s="65" t="s">
        <v>67</v>
      </c>
      <c r="T26" s="66" t="s">
        <v>139</v>
      </c>
      <c r="U26" s="65" t="s">
        <v>68</v>
      </c>
      <c r="V26" s="65" t="s">
        <v>69</v>
      </c>
      <c r="W26" s="67">
        <f>VLOOKUP(V26,'[2]Datos Validacion'!$K$6:$L$8,2,0)</f>
        <v>0.25</v>
      </c>
      <c r="X26" s="66" t="s">
        <v>70</v>
      </c>
      <c r="Y26" s="67">
        <f>VLOOKUP(X26,'[2]Datos Validacion'!$M$6:$N$7,2,0)</f>
        <v>0.15</v>
      </c>
      <c r="Z26" s="65" t="s">
        <v>71</v>
      </c>
      <c r="AA26" s="85" t="s">
        <v>135</v>
      </c>
      <c r="AB26" s="65" t="s">
        <v>73</v>
      </c>
      <c r="AC26" s="89" t="s">
        <v>140</v>
      </c>
      <c r="AD26" s="69">
        <f t="shared" si="0"/>
        <v>0.4</v>
      </c>
      <c r="AE26" s="70" t="str">
        <f t="shared" si="1"/>
        <v>MUY BAJA</v>
      </c>
      <c r="AF26" s="70">
        <f>+AF25-(AF25*AD26)</f>
        <v>0.14399999999999999</v>
      </c>
      <c r="AG26" s="239"/>
      <c r="AH26" s="239"/>
      <c r="AI26" s="244"/>
      <c r="AJ26" s="255"/>
      <c r="AK26" s="329"/>
      <c r="AL26" s="238"/>
    </row>
    <row r="27" spans="1:38" ht="25.5">
      <c r="A27" s="261"/>
      <c r="B27" s="248"/>
      <c r="C27" s="262"/>
      <c r="D27" s="255"/>
      <c r="E27" s="255"/>
      <c r="F27" s="255"/>
      <c r="G27" s="326"/>
      <c r="H27" s="255"/>
      <c r="I27" s="255"/>
      <c r="J27" s="255"/>
      <c r="K27" s="255"/>
      <c r="L27" s="255"/>
      <c r="M27" s="240"/>
      <c r="N27" s="241"/>
      <c r="O27" s="242"/>
      <c r="P27" s="243"/>
      <c r="Q27" s="244"/>
      <c r="R27" s="88" t="s">
        <v>141</v>
      </c>
      <c r="S27" s="65" t="s">
        <v>67</v>
      </c>
      <c r="T27" s="66" t="s">
        <v>142</v>
      </c>
      <c r="U27" s="65" t="s">
        <v>68</v>
      </c>
      <c r="V27" s="65" t="s">
        <v>69</v>
      </c>
      <c r="W27" s="67">
        <f>VLOOKUP(V27,'[2]Datos Validacion'!$K$6:$L$8,2,0)</f>
        <v>0.25</v>
      </c>
      <c r="X27" s="66" t="s">
        <v>70</v>
      </c>
      <c r="Y27" s="67">
        <f>VLOOKUP(X27,'[2]Datos Validacion'!$M$6:$N$7,2,0)</f>
        <v>0.15</v>
      </c>
      <c r="Z27" s="65" t="s">
        <v>71</v>
      </c>
      <c r="AA27" s="85" t="s">
        <v>143</v>
      </c>
      <c r="AB27" s="65" t="s">
        <v>73</v>
      </c>
      <c r="AC27" s="63" t="s">
        <v>144</v>
      </c>
      <c r="AD27" s="69">
        <f t="shared" si="0"/>
        <v>0.4</v>
      </c>
      <c r="AE27" s="70" t="str">
        <f t="shared" si="1"/>
        <v>MUY BAJA</v>
      </c>
      <c r="AF27" s="70">
        <f t="shared" ref="AF27:AF30" si="5">+AF26-(AF26*AD27)</f>
        <v>8.6399999999999991E-2</v>
      </c>
      <c r="AG27" s="239"/>
      <c r="AH27" s="239"/>
      <c r="AI27" s="244"/>
      <c r="AJ27" s="255"/>
      <c r="AK27" s="329"/>
      <c r="AL27" s="238"/>
    </row>
    <row r="28" spans="1:38" ht="25.5">
      <c r="A28" s="261"/>
      <c r="B28" s="248"/>
      <c r="C28" s="262"/>
      <c r="D28" s="255"/>
      <c r="E28" s="255"/>
      <c r="F28" s="255" t="s">
        <v>56</v>
      </c>
      <c r="G28" s="326" t="s">
        <v>145</v>
      </c>
      <c r="H28" s="255"/>
      <c r="I28" s="255"/>
      <c r="J28" s="255"/>
      <c r="K28" s="255"/>
      <c r="L28" s="255"/>
      <c r="M28" s="240"/>
      <c r="N28" s="241"/>
      <c r="O28" s="242"/>
      <c r="P28" s="243"/>
      <c r="Q28" s="244"/>
      <c r="R28" s="88" t="s">
        <v>146</v>
      </c>
      <c r="S28" s="65" t="s">
        <v>67</v>
      </c>
      <c r="T28" s="66" t="s">
        <v>147</v>
      </c>
      <c r="U28" s="65" t="s">
        <v>68</v>
      </c>
      <c r="V28" s="65" t="s">
        <v>69</v>
      </c>
      <c r="W28" s="67">
        <f>VLOOKUP(V28,'[2]Datos Validacion'!$K$6:$L$8,2,0)</f>
        <v>0.25</v>
      </c>
      <c r="X28" s="66" t="s">
        <v>70</v>
      </c>
      <c r="Y28" s="67">
        <f>VLOOKUP(X28,'[2]Datos Validacion'!$M$6:$N$7,2,0)</f>
        <v>0.15</v>
      </c>
      <c r="Z28" s="65" t="s">
        <v>71</v>
      </c>
      <c r="AA28" s="85" t="s">
        <v>135</v>
      </c>
      <c r="AB28" s="65" t="s">
        <v>73</v>
      </c>
      <c r="AC28" s="89" t="s">
        <v>148</v>
      </c>
      <c r="AD28" s="69">
        <f t="shared" si="0"/>
        <v>0.4</v>
      </c>
      <c r="AE28" s="70" t="str">
        <f t="shared" si="1"/>
        <v>MUY BAJA</v>
      </c>
      <c r="AF28" s="70">
        <f t="shared" si="5"/>
        <v>5.183999999999999E-2</v>
      </c>
      <c r="AG28" s="239"/>
      <c r="AH28" s="239"/>
      <c r="AI28" s="244"/>
      <c r="AJ28" s="255"/>
      <c r="AK28" s="329"/>
      <c r="AL28" s="238"/>
    </row>
    <row r="29" spans="1:38" ht="25.5">
      <c r="A29" s="261"/>
      <c r="B29" s="248"/>
      <c r="C29" s="262"/>
      <c r="D29" s="255"/>
      <c r="E29" s="255"/>
      <c r="F29" s="255"/>
      <c r="G29" s="326"/>
      <c r="H29" s="255"/>
      <c r="I29" s="255"/>
      <c r="J29" s="255"/>
      <c r="K29" s="255"/>
      <c r="L29" s="255"/>
      <c r="M29" s="240"/>
      <c r="N29" s="241"/>
      <c r="O29" s="242"/>
      <c r="P29" s="243"/>
      <c r="Q29" s="244"/>
      <c r="R29" s="88" t="s">
        <v>149</v>
      </c>
      <c r="S29" s="65" t="s">
        <v>67</v>
      </c>
      <c r="T29" s="66" t="s">
        <v>142</v>
      </c>
      <c r="U29" s="65" t="s">
        <v>68</v>
      </c>
      <c r="V29" s="65" t="s">
        <v>69</v>
      </c>
      <c r="W29" s="67">
        <f>VLOOKUP(V29,'[2]Datos Validacion'!$K$6:$L$8,2,0)</f>
        <v>0.25</v>
      </c>
      <c r="X29" s="66" t="s">
        <v>70</v>
      </c>
      <c r="Y29" s="67">
        <f>VLOOKUP(X29,'[2]Datos Validacion'!$M$6:$N$7,2,0)</f>
        <v>0.15</v>
      </c>
      <c r="Z29" s="65" t="s">
        <v>71</v>
      </c>
      <c r="AA29" s="85" t="s">
        <v>135</v>
      </c>
      <c r="AB29" s="65" t="s">
        <v>73</v>
      </c>
      <c r="AC29" s="89" t="s">
        <v>150</v>
      </c>
      <c r="AD29" s="69">
        <f t="shared" si="0"/>
        <v>0.4</v>
      </c>
      <c r="AE29" s="70" t="str">
        <f t="shared" si="1"/>
        <v>MUY BAJA</v>
      </c>
      <c r="AF29" s="70">
        <f t="shared" si="5"/>
        <v>3.1103999999999993E-2</v>
      </c>
      <c r="AG29" s="239"/>
      <c r="AH29" s="239"/>
      <c r="AI29" s="244"/>
      <c r="AJ29" s="255"/>
      <c r="AK29" s="329"/>
      <c r="AL29" s="238"/>
    </row>
    <row r="30" spans="1:38" ht="26.25" thickBot="1">
      <c r="A30" s="257"/>
      <c r="B30" s="258"/>
      <c r="C30" s="260"/>
      <c r="D30" s="219"/>
      <c r="E30" s="219"/>
      <c r="F30" s="219"/>
      <c r="G30" s="327"/>
      <c r="H30" s="219"/>
      <c r="I30" s="219"/>
      <c r="J30" s="219"/>
      <c r="K30" s="219"/>
      <c r="L30" s="219"/>
      <c r="M30" s="227"/>
      <c r="N30" s="229"/>
      <c r="O30" s="231"/>
      <c r="P30" s="233"/>
      <c r="Q30" s="235"/>
      <c r="R30" s="90" t="s">
        <v>151</v>
      </c>
      <c r="S30" s="73" t="s">
        <v>67</v>
      </c>
      <c r="T30" s="74" t="s">
        <v>142</v>
      </c>
      <c r="U30" s="73" t="s">
        <v>68</v>
      </c>
      <c r="V30" s="73" t="s">
        <v>69</v>
      </c>
      <c r="W30" s="75">
        <f>VLOOKUP(V30,'[2]Datos Validacion'!$K$6:$L$8,2,0)</f>
        <v>0.25</v>
      </c>
      <c r="X30" s="74" t="s">
        <v>70</v>
      </c>
      <c r="Y30" s="75">
        <f>VLOOKUP(X30,'[2]Datos Validacion'!$M$6:$N$7,2,0)</f>
        <v>0.15</v>
      </c>
      <c r="Z30" s="73" t="s">
        <v>71</v>
      </c>
      <c r="AA30" s="76" t="s">
        <v>135</v>
      </c>
      <c r="AB30" s="73" t="s">
        <v>73</v>
      </c>
      <c r="AC30" s="91" t="s">
        <v>150</v>
      </c>
      <c r="AD30" s="78">
        <f t="shared" si="0"/>
        <v>0.4</v>
      </c>
      <c r="AE30" s="79" t="str">
        <f t="shared" si="1"/>
        <v>MUY BAJA</v>
      </c>
      <c r="AF30" s="80">
        <f t="shared" si="5"/>
        <v>1.8662399999999996E-2</v>
      </c>
      <c r="AG30" s="237"/>
      <c r="AH30" s="237"/>
      <c r="AI30" s="235"/>
      <c r="AJ30" s="219"/>
      <c r="AK30" s="330"/>
      <c r="AL30" s="223"/>
    </row>
    <row r="31" spans="1:38" ht="51.75" thickTop="1">
      <c r="A31" s="256" t="s">
        <v>4</v>
      </c>
      <c r="B31" s="247"/>
      <c r="C31" s="259" t="s">
        <v>126</v>
      </c>
      <c r="D31" s="218" t="s">
        <v>127</v>
      </c>
      <c r="E31" s="218" t="s">
        <v>128</v>
      </c>
      <c r="F31" s="218" t="s">
        <v>56</v>
      </c>
      <c r="G31" s="224" t="s">
        <v>152</v>
      </c>
      <c r="H31" s="218" t="s">
        <v>153</v>
      </c>
      <c r="I31" s="218" t="s">
        <v>154</v>
      </c>
      <c r="J31" s="218" t="s">
        <v>60</v>
      </c>
      <c r="K31" s="218" t="s">
        <v>155</v>
      </c>
      <c r="L31" s="218" t="s">
        <v>156</v>
      </c>
      <c r="M31" s="226">
        <f>VLOOKUP(L31,'[2]Datos Validacion'!$C$6:$D$10,2,0)</f>
        <v>0.2</v>
      </c>
      <c r="N31" s="228" t="s">
        <v>63</v>
      </c>
      <c r="O31" s="230">
        <f>VLOOKUP(N31,'[2]Datos Validacion'!$E$6:$F$15,2,0)</f>
        <v>0.8</v>
      </c>
      <c r="P31" s="232" t="s">
        <v>64</v>
      </c>
      <c r="Q31" s="234" t="s">
        <v>75</v>
      </c>
      <c r="R31" s="87" t="s">
        <v>157</v>
      </c>
      <c r="S31" s="49" t="s">
        <v>67</v>
      </c>
      <c r="T31" s="49" t="s">
        <v>158</v>
      </c>
      <c r="U31" s="49" t="s">
        <v>68</v>
      </c>
      <c r="V31" s="49" t="s">
        <v>69</v>
      </c>
      <c r="W31" s="51">
        <f>VLOOKUP(V31,'[2]Datos Validacion'!$K$6:$L$8,2,0)</f>
        <v>0.25</v>
      </c>
      <c r="X31" s="52" t="s">
        <v>70</v>
      </c>
      <c r="Y31" s="51">
        <f>VLOOKUP(X31,'[2]Datos Validacion'!$M$6:$N$7,2,0)</f>
        <v>0.15</v>
      </c>
      <c r="Z31" s="49" t="s">
        <v>71</v>
      </c>
      <c r="AA31" s="82" t="s">
        <v>159</v>
      </c>
      <c r="AB31" s="49" t="s">
        <v>73</v>
      </c>
      <c r="AC31" s="60" t="s">
        <v>160</v>
      </c>
      <c r="AD31" s="54">
        <f t="shared" si="0"/>
        <v>0.4</v>
      </c>
      <c r="AE31" s="55" t="str">
        <f t="shared" si="1"/>
        <v>MUY BAJA</v>
      </c>
      <c r="AF31" s="55">
        <f t="shared" si="2"/>
        <v>0.12</v>
      </c>
      <c r="AG31" s="236" t="str">
        <f t="shared" si="3"/>
        <v>MAYOR</v>
      </c>
      <c r="AH31" s="236">
        <f t="shared" si="4"/>
        <v>0.8</v>
      </c>
      <c r="AI31" s="234" t="s">
        <v>75</v>
      </c>
      <c r="AJ31" s="218" t="s">
        <v>76</v>
      </c>
      <c r="AK31" s="269" t="s">
        <v>161</v>
      </c>
      <c r="AL31" s="222"/>
    </row>
    <row r="32" spans="1:38" ht="37.5" customHeight="1">
      <c r="A32" s="261"/>
      <c r="B32" s="248"/>
      <c r="C32" s="262"/>
      <c r="D32" s="255"/>
      <c r="E32" s="255"/>
      <c r="F32" s="255"/>
      <c r="G32" s="252"/>
      <c r="H32" s="255"/>
      <c r="I32" s="255"/>
      <c r="J32" s="255"/>
      <c r="K32" s="255"/>
      <c r="L32" s="255"/>
      <c r="M32" s="240"/>
      <c r="N32" s="241"/>
      <c r="O32" s="242"/>
      <c r="P32" s="243"/>
      <c r="Q32" s="244"/>
      <c r="R32" s="333" t="s">
        <v>162</v>
      </c>
      <c r="S32" s="248" t="s">
        <v>67</v>
      </c>
      <c r="T32" s="248" t="s">
        <v>158</v>
      </c>
      <c r="U32" s="248" t="s">
        <v>68</v>
      </c>
      <c r="V32" s="248" t="s">
        <v>69</v>
      </c>
      <c r="W32" s="240">
        <f>VLOOKUP(V32,'[2]Datos Validacion'!$K$6:$L$8,2,0)</f>
        <v>0.25</v>
      </c>
      <c r="X32" s="252" t="s">
        <v>70</v>
      </c>
      <c r="Y32" s="240">
        <f>VLOOKUP(X32,'[2]Datos Validacion'!$M$6:$N$7,2,0)</f>
        <v>0.15</v>
      </c>
      <c r="Z32" s="248" t="s">
        <v>71</v>
      </c>
      <c r="AA32" s="251" t="s">
        <v>163</v>
      </c>
      <c r="AB32" s="248" t="s">
        <v>73</v>
      </c>
      <c r="AC32" s="252" t="s">
        <v>160</v>
      </c>
      <c r="AD32" s="69">
        <f t="shared" si="0"/>
        <v>0.4</v>
      </c>
      <c r="AE32" s="70" t="str">
        <f t="shared" si="1"/>
        <v>MUY BAJA</v>
      </c>
      <c r="AF32" s="336">
        <f t="shared" ref="AF32" si="6">+AF31-(AF31*AD32)</f>
        <v>7.1999999999999995E-2</v>
      </c>
      <c r="AG32" s="239"/>
      <c r="AH32" s="239"/>
      <c r="AI32" s="244"/>
      <c r="AJ32" s="255"/>
      <c r="AK32" s="331"/>
      <c r="AL32" s="238"/>
    </row>
    <row r="33" spans="1:38" ht="39" customHeight="1" thickBot="1">
      <c r="A33" s="257"/>
      <c r="B33" s="258"/>
      <c r="C33" s="260"/>
      <c r="D33" s="219"/>
      <c r="E33" s="219"/>
      <c r="F33" s="219"/>
      <c r="G33" s="225"/>
      <c r="H33" s="219"/>
      <c r="I33" s="219"/>
      <c r="J33" s="219"/>
      <c r="K33" s="219"/>
      <c r="L33" s="219"/>
      <c r="M33" s="227"/>
      <c r="N33" s="229"/>
      <c r="O33" s="231"/>
      <c r="P33" s="233"/>
      <c r="Q33" s="235"/>
      <c r="R33" s="334"/>
      <c r="S33" s="258"/>
      <c r="T33" s="258"/>
      <c r="U33" s="258"/>
      <c r="V33" s="258"/>
      <c r="W33" s="227"/>
      <c r="X33" s="225"/>
      <c r="Y33" s="227"/>
      <c r="Z33" s="258"/>
      <c r="AA33" s="335"/>
      <c r="AB33" s="258"/>
      <c r="AC33" s="225"/>
      <c r="AD33" s="78">
        <f t="shared" si="0"/>
        <v>0</v>
      </c>
      <c r="AE33" s="79" t="str">
        <f t="shared" si="1"/>
        <v>MUY BAJA</v>
      </c>
      <c r="AF33" s="337"/>
      <c r="AG33" s="237"/>
      <c r="AH33" s="237"/>
      <c r="AI33" s="235"/>
      <c r="AJ33" s="219"/>
      <c r="AK33" s="270"/>
      <c r="AL33" s="223"/>
    </row>
    <row r="34" spans="1:38" ht="98.25" customHeight="1" thickTop="1">
      <c r="A34" s="256" t="s">
        <v>4</v>
      </c>
      <c r="B34" s="247"/>
      <c r="C34" s="259" t="s">
        <v>126</v>
      </c>
      <c r="D34" s="218" t="s">
        <v>164</v>
      </c>
      <c r="E34" s="218" t="s">
        <v>165</v>
      </c>
      <c r="F34" s="46" t="s">
        <v>56</v>
      </c>
      <c r="G34" s="60" t="s">
        <v>166</v>
      </c>
      <c r="H34" s="218" t="s">
        <v>167</v>
      </c>
      <c r="I34" s="218" t="s">
        <v>168</v>
      </c>
      <c r="J34" s="218" t="s">
        <v>60</v>
      </c>
      <c r="K34" s="218" t="s">
        <v>169</v>
      </c>
      <c r="L34" s="218" t="s">
        <v>62</v>
      </c>
      <c r="M34" s="226">
        <f>VLOOKUP(L34,'[2]Datos Validacion'!$C$6:$D$10,2,0)</f>
        <v>0.4</v>
      </c>
      <c r="N34" s="228" t="s">
        <v>63</v>
      </c>
      <c r="O34" s="230">
        <f>VLOOKUP(N34,'[2]Datos Validacion'!$E$6:$F$15,2,0)</f>
        <v>0.8</v>
      </c>
      <c r="P34" s="232" t="s">
        <v>170</v>
      </c>
      <c r="Q34" s="234" t="s">
        <v>75</v>
      </c>
      <c r="R34" s="94" t="s">
        <v>171</v>
      </c>
      <c r="S34" s="49" t="s">
        <v>67</v>
      </c>
      <c r="T34" s="52" t="s">
        <v>172</v>
      </c>
      <c r="U34" s="49" t="s">
        <v>68</v>
      </c>
      <c r="V34" s="49" t="s">
        <v>69</v>
      </c>
      <c r="W34" s="51">
        <f>VLOOKUP(V34,'[2]Datos Validacion'!$K$6:$L$8,2,0)</f>
        <v>0.25</v>
      </c>
      <c r="X34" s="52" t="s">
        <v>70</v>
      </c>
      <c r="Y34" s="51">
        <f>VLOOKUP(X34,'[2]Datos Validacion'!$M$6:$N$7,2,0)</f>
        <v>0.15</v>
      </c>
      <c r="Z34" s="49" t="s">
        <v>71</v>
      </c>
      <c r="AA34" s="82" t="s">
        <v>173</v>
      </c>
      <c r="AB34" s="49" t="s">
        <v>73</v>
      </c>
      <c r="AC34" s="52" t="s">
        <v>174</v>
      </c>
      <c r="AD34" s="54">
        <f t="shared" si="0"/>
        <v>0.4</v>
      </c>
      <c r="AE34" s="55" t="str">
        <f t="shared" si="1"/>
        <v>BAJA</v>
      </c>
      <c r="AF34" s="55">
        <f t="shared" ref="AF34:AF42" si="7">IF(OR(V34="prevenir",V34="detectar"),(M34-(M34*AD34)), M34)</f>
        <v>0.24</v>
      </c>
      <c r="AG34" s="236" t="str">
        <f t="shared" ref="AG34:AG42" si="8">IF(AH34&lt;=20%,"LEVE",IF(AH34&lt;=40%,"MENOR",IF(AH34&lt;=60%,"MODERADO",IF(AH34&lt;=80%,"MAYOR","CATASTROFICO"))))</f>
        <v>MAYOR</v>
      </c>
      <c r="AH34" s="236">
        <f t="shared" ref="AH34:AH42" si="9">IF(V34="corregir",(O34-(O34*AD34)), O34)</f>
        <v>0.8</v>
      </c>
      <c r="AI34" s="234" t="s">
        <v>75</v>
      </c>
      <c r="AJ34" s="218" t="s">
        <v>76</v>
      </c>
      <c r="AK34" s="328" t="s">
        <v>175</v>
      </c>
      <c r="AL34" s="222"/>
    </row>
    <row r="35" spans="1:38" ht="99" customHeight="1">
      <c r="A35" s="261"/>
      <c r="B35" s="248"/>
      <c r="C35" s="262"/>
      <c r="D35" s="255"/>
      <c r="E35" s="255"/>
      <c r="F35" s="56" t="s">
        <v>56</v>
      </c>
      <c r="G35" s="63" t="s">
        <v>176</v>
      </c>
      <c r="H35" s="255"/>
      <c r="I35" s="255"/>
      <c r="J35" s="255"/>
      <c r="K35" s="255"/>
      <c r="L35" s="255"/>
      <c r="M35" s="240"/>
      <c r="N35" s="241"/>
      <c r="O35" s="242"/>
      <c r="P35" s="243"/>
      <c r="Q35" s="244"/>
      <c r="R35" s="95" t="s">
        <v>177</v>
      </c>
      <c r="S35" s="65" t="s">
        <v>67</v>
      </c>
      <c r="T35" s="66" t="s">
        <v>178</v>
      </c>
      <c r="U35" s="65" t="s">
        <v>68</v>
      </c>
      <c r="V35" s="65" t="s">
        <v>69</v>
      </c>
      <c r="W35" s="67">
        <f>VLOOKUP(V35,'[2]Datos Validacion'!$K$6:$L$8,2,0)</f>
        <v>0.25</v>
      </c>
      <c r="X35" s="66" t="s">
        <v>70</v>
      </c>
      <c r="Y35" s="67">
        <f>VLOOKUP(X35,'[2]Datos Validacion'!$M$6:$N$7,2,0)</f>
        <v>0.15</v>
      </c>
      <c r="Z35" s="65" t="s">
        <v>71</v>
      </c>
      <c r="AA35" s="85" t="s">
        <v>179</v>
      </c>
      <c r="AB35" s="65" t="s">
        <v>73</v>
      </c>
      <c r="AC35" s="66" t="s">
        <v>180</v>
      </c>
      <c r="AD35" s="69">
        <f t="shared" si="0"/>
        <v>0.4</v>
      </c>
      <c r="AE35" s="70" t="str">
        <f t="shared" si="1"/>
        <v>MUY BAJA</v>
      </c>
      <c r="AF35" s="70">
        <f>+AF34-(AF34*AD35)</f>
        <v>0.14399999999999999</v>
      </c>
      <c r="AG35" s="239"/>
      <c r="AH35" s="239"/>
      <c r="AI35" s="244"/>
      <c r="AJ35" s="255"/>
      <c r="AK35" s="329"/>
      <c r="AL35" s="238"/>
    </row>
    <row r="36" spans="1:38" ht="60.75" customHeight="1">
      <c r="A36" s="261"/>
      <c r="B36" s="248"/>
      <c r="C36" s="262"/>
      <c r="D36" s="255"/>
      <c r="E36" s="255"/>
      <c r="F36" s="255" t="s">
        <v>56</v>
      </c>
      <c r="G36" s="326" t="s">
        <v>181</v>
      </c>
      <c r="H36" s="255"/>
      <c r="I36" s="255"/>
      <c r="J36" s="255"/>
      <c r="K36" s="255"/>
      <c r="L36" s="255"/>
      <c r="M36" s="240"/>
      <c r="N36" s="241"/>
      <c r="O36" s="242"/>
      <c r="P36" s="243"/>
      <c r="Q36" s="244"/>
      <c r="R36" s="95" t="s">
        <v>182</v>
      </c>
      <c r="S36" s="65" t="s">
        <v>67</v>
      </c>
      <c r="T36" s="66" t="s">
        <v>178</v>
      </c>
      <c r="U36" s="65" t="s">
        <v>68</v>
      </c>
      <c r="V36" s="65" t="s">
        <v>69</v>
      </c>
      <c r="W36" s="67">
        <f>VLOOKUP(V36,'[2]Datos Validacion'!$K$6:$L$8,2,0)</f>
        <v>0.25</v>
      </c>
      <c r="X36" s="66" t="s">
        <v>70</v>
      </c>
      <c r="Y36" s="67">
        <f>VLOOKUP(X36,'[2]Datos Validacion'!$M$6:$N$7,2,0)</f>
        <v>0.15</v>
      </c>
      <c r="Z36" s="65" t="s">
        <v>71</v>
      </c>
      <c r="AA36" s="85" t="s">
        <v>183</v>
      </c>
      <c r="AB36" s="65" t="s">
        <v>73</v>
      </c>
      <c r="AC36" s="66" t="s">
        <v>184</v>
      </c>
      <c r="AD36" s="69">
        <f t="shared" si="0"/>
        <v>0.4</v>
      </c>
      <c r="AE36" s="70" t="str">
        <f t="shared" si="1"/>
        <v>MUY BAJA</v>
      </c>
      <c r="AF36" s="70">
        <f t="shared" ref="AF36:AF38" si="10">+AF35-(AF35*AD36)</f>
        <v>8.6399999999999991E-2</v>
      </c>
      <c r="AG36" s="239"/>
      <c r="AH36" s="239"/>
      <c r="AI36" s="244"/>
      <c r="AJ36" s="255"/>
      <c r="AK36" s="329"/>
      <c r="AL36" s="238"/>
    </row>
    <row r="37" spans="1:38" ht="42" customHeight="1">
      <c r="A37" s="261"/>
      <c r="B37" s="248"/>
      <c r="C37" s="262"/>
      <c r="D37" s="255"/>
      <c r="E37" s="255"/>
      <c r="F37" s="255"/>
      <c r="G37" s="326"/>
      <c r="H37" s="255"/>
      <c r="I37" s="255"/>
      <c r="J37" s="255"/>
      <c r="K37" s="255"/>
      <c r="L37" s="255"/>
      <c r="M37" s="240"/>
      <c r="N37" s="241"/>
      <c r="O37" s="242"/>
      <c r="P37" s="243"/>
      <c r="Q37" s="244"/>
      <c r="R37" s="95" t="s">
        <v>185</v>
      </c>
      <c r="S37" s="65" t="s">
        <v>67</v>
      </c>
      <c r="T37" s="66" t="s">
        <v>186</v>
      </c>
      <c r="U37" s="65" t="s">
        <v>68</v>
      </c>
      <c r="V37" s="65" t="s">
        <v>69</v>
      </c>
      <c r="W37" s="67">
        <f>VLOOKUP(V37,'[2]Datos Validacion'!$K$6:$L$8,2,0)</f>
        <v>0.25</v>
      </c>
      <c r="X37" s="66" t="s">
        <v>70</v>
      </c>
      <c r="Y37" s="67">
        <f>VLOOKUP(X37,'[2]Datos Validacion'!$M$6:$N$7,2,0)</f>
        <v>0.15</v>
      </c>
      <c r="Z37" s="65" t="s">
        <v>71</v>
      </c>
      <c r="AA37" s="85" t="s">
        <v>187</v>
      </c>
      <c r="AB37" s="65" t="s">
        <v>73</v>
      </c>
      <c r="AC37" s="66" t="s">
        <v>188</v>
      </c>
      <c r="AD37" s="69">
        <f t="shared" si="0"/>
        <v>0.4</v>
      </c>
      <c r="AE37" s="70" t="str">
        <f t="shared" si="1"/>
        <v>MUY BAJA</v>
      </c>
      <c r="AF37" s="70">
        <f t="shared" si="10"/>
        <v>5.183999999999999E-2</v>
      </c>
      <c r="AG37" s="239"/>
      <c r="AH37" s="239"/>
      <c r="AI37" s="244"/>
      <c r="AJ37" s="255"/>
      <c r="AK37" s="329"/>
      <c r="AL37" s="238"/>
    </row>
    <row r="38" spans="1:38" ht="34.5" customHeight="1" thickBot="1">
      <c r="A38" s="257"/>
      <c r="B38" s="258"/>
      <c r="C38" s="260"/>
      <c r="D38" s="219"/>
      <c r="E38" s="219"/>
      <c r="F38" s="219"/>
      <c r="G38" s="327"/>
      <c r="H38" s="219"/>
      <c r="I38" s="219"/>
      <c r="J38" s="219"/>
      <c r="K38" s="219"/>
      <c r="L38" s="219"/>
      <c r="M38" s="227"/>
      <c r="N38" s="229"/>
      <c r="O38" s="231"/>
      <c r="P38" s="233"/>
      <c r="Q38" s="235"/>
      <c r="R38" s="96" t="s">
        <v>189</v>
      </c>
      <c r="S38" s="73" t="s">
        <v>67</v>
      </c>
      <c r="T38" s="74" t="s">
        <v>190</v>
      </c>
      <c r="U38" s="73" t="s">
        <v>68</v>
      </c>
      <c r="V38" s="73" t="s">
        <v>69</v>
      </c>
      <c r="W38" s="75">
        <f>VLOOKUP(V38,'[2]Datos Validacion'!$K$6:$L$8,2,0)</f>
        <v>0.25</v>
      </c>
      <c r="X38" s="74" t="s">
        <v>70</v>
      </c>
      <c r="Y38" s="75">
        <f>VLOOKUP(X38,'[2]Datos Validacion'!$M$6:$N$7,2,0)</f>
        <v>0.15</v>
      </c>
      <c r="Z38" s="73" t="s">
        <v>71</v>
      </c>
      <c r="AA38" s="76" t="s">
        <v>191</v>
      </c>
      <c r="AB38" s="73" t="s">
        <v>73</v>
      </c>
      <c r="AC38" s="74" t="s">
        <v>192</v>
      </c>
      <c r="AD38" s="78">
        <f t="shared" si="0"/>
        <v>0.4</v>
      </c>
      <c r="AE38" s="79" t="str">
        <f t="shared" si="1"/>
        <v>MUY BAJA</v>
      </c>
      <c r="AF38" s="80">
        <f t="shared" si="10"/>
        <v>3.1103999999999993E-2</v>
      </c>
      <c r="AG38" s="237"/>
      <c r="AH38" s="237"/>
      <c r="AI38" s="235"/>
      <c r="AJ38" s="219"/>
      <c r="AK38" s="330"/>
      <c r="AL38" s="223"/>
    </row>
    <row r="39" spans="1:38" ht="48" customHeight="1" thickTop="1">
      <c r="A39" s="256" t="s">
        <v>4</v>
      </c>
      <c r="B39" s="247"/>
      <c r="C39" s="259" t="s">
        <v>126</v>
      </c>
      <c r="D39" s="218" t="s">
        <v>193</v>
      </c>
      <c r="E39" s="218" t="s">
        <v>194</v>
      </c>
      <c r="F39" s="46" t="s">
        <v>56</v>
      </c>
      <c r="G39" s="60" t="s">
        <v>195</v>
      </c>
      <c r="H39" s="218" t="s">
        <v>196</v>
      </c>
      <c r="I39" s="218" t="s">
        <v>197</v>
      </c>
      <c r="J39" s="218" t="s">
        <v>60</v>
      </c>
      <c r="K39" s="218" t="s">
        <v>198</v>
      </c>
      <c r="L39" s="218" t="s">
        <v>156</v>
      </c>
      <c r="M39" s="226">
        <f>VLOOKUP(L39,'[2]Datos Validacion'!$C$6:$D$10,2,0)</f>
        <v>0.2</v>
      </c>
      <c r="N39" s="228" t="s">
        <v>110</v>
      </c>
      <c r="O39" s="230">
        <f>VLOOKUP(N39,'[2]Datos Validacion'!$E$6:$F$15,2,0)</f>
        <v>0.6</v>
      </c>
      <c r="P39" s="232" t="s">
        <v>111</v>
      </c>
      <c r="Q39" s="234" t="s">
        <v>116</v>
      </c>
      <c r="R39" s="324" t="s">
        <v>199</v>
      </c>
      <c r="S39" s="247" t="s">
        <v>67</v>
      </c>
      <c r="T39" s="224" t="s">
        <v>200</v>
      </c>
      <c r="U39" s="247" t="s">
        <v>68</v>
      </c>
      <c r="V39" s="247" t="s">
        <v>69</v>
      </c>
      <c r="W39" s="226">
        <f>VLOOKUP(V39,'[2]Datos Validacion'!$K$6:$L$8,2,0)</f>
        <v>0.25</v>
      </c>
      <c r="X39" s="224" t="s">
        <v>70</v>
      </c>
      <c r="Y39" s="226">
        <f>VLOOKUP(X39,'[2]Datos Validacion'!$M$6:$N$7,2,0)</f>
        <v>0.15</v>
      </c>
      <c r="Z39" s="247" t="s">
        <v>71</v>
      </c>
      <c r="AA39" s="250" t="s">
        <v>201</v>
      </c>
      <c r="AB39" s="247" t="s">
        <v>73</v>
      </c>
      <c r="AC39" s="224" t="s">
        <v>202</v>
      </c>
      <c r="AD39" s="253">
        <f t="shared" si="0"/>
        <v>0.4</v>
      </c>
      <c r="AE39" s="236" t="str">
        <f t="shared" si="1"/>
        <v>MUY BAJA</v>
      </c>
      <c r="AF39" s="236">
        <f t="shared" si="7"/>
        <v>0.12</v>
      </c>
      <c r="AG39" s="236" t="str">
        <f t="shared" si="8"/>
        <v>MODERADO</v>
      </c>
      <c r="AH39" s="236">
        <f t="shared" si="9"/>
        <v>0.6</v>
      </c>
      <c r="AI39" s="234" t="s">
        <v>116</v>
      </c>
      <c r="AJ39" s="218" t="s">
        <v>117</v>
      </c>
      <c r="AK39" s="220"/>
      <c r="AL39" s="222"/>
    </row>
    <row r="40" spans="1:38" ht="33.75" customHeight="1">
      <c r="A40" s="261"/>
      <c r="B40" s="248"/>
      <c r="C40" s="262"/>
      <c r="D40" s="255"/>
      <c r="E40" s="255"/>
      <c r="F40" s="56" t="s">
        <v>56</v>
      </c>
      <c r="G40" s="63" t="s">
        <v>203</v>
      </c>
      <c r="H40" s="255"/>
      <c r="I40" s="255"/>
      <c r="J40" s="255"/>
      <c r="K40" s="255"/>
      <c r="L40" s="255"/>
      <c r="M40" s="240"/>
      <c r="N40" s="241"/>
      <c r="O40" s="242"/>
      <c r="P40" s="243"/>
      <c r="Q40" s="244"/>
      <c r="R40" s="325"/>
      <c r="S40" s="248"/>
      <c r="T40" s="252"/>
      <c r="U40" s="248"/>
      <c r="V40" s="248"/>
      <c r="W40" s="240"/>
      <c r="X40" s="252"/>
      <c r="Y40" s="240"/>
      <c r="Z40" s="248"/>
      <c r="AA40" s="251"/>
      <c r="AB40" s="248"/>
      <c r="AC40" s="252"/>
      <c r="AD40" s="254"/>
      <c r="AE40" s="239"/>
      <c r="AF40" s="239"/>
      <c r="AG40" s="239"/>
      <c r="AH40" s="239"/>
      <c r="AI40" s="244"/>
      <c r="AJ40" s="255"/>
      <c r="AK40" s="249"/>
      <c r="AL40" s="238"/>
    </row>
    <row r="41" spans="1:38" ht="47.25" customHeight="1" thickBot="1">
      <c r="A41" s="257"/>
      <c r="B41" s="258"/>
      <c r="C41" s="260"/>
      <c r="D41" s="219"/>
      <c r="E41" s="219"/>
      <c r="F41" s="58" t="s">
        <v>56</v>
      </c>
      <c r="G41" s="97" t="s">
        <v>204</v>
      </c>
      <c r="H41" s="219"/>
      <c r="I41" s="219"/>
      <c r="J41" s="219"/>
      <c r="K41" s="219"/>
      <c r="L41" s="219"/>
      <c r="M41" s="227"/>
      <c r="N41" s="229"/>
      <c r="O41" s="231"/>
      <c r="P41" s="233"/>
      <c r="Q41" s="235"/>
      <c r="R41" s="97" t="s">
        <v>205</v>
      </c>
      <c r="S41" s="73" t="s">
        <v>67</v>
      </c>
      <c r="T41" s="74" t="s">
        <v>206</v>
      </c>
      <c r="U41" s="73" t="s">
        <v>68</v>
      </c>
      <c r="V41" s="73" t="s">
        <v>69</v>
      </c>
      <c r="W41" s="75">
        <f>VLOOKUP(V41,'[2]Datos Validacion'!$K$6:$L$8,2,0)</f>
        <v>0.25</v>
      </c>
      <c r="X41" s="74" t="s">
        <v>70</v>
      </c>
      <c r="Y41" s="75">
        <f>VLOOKUP(X41,'[2]Datos Validacion'!$M$6:$N$7,2,0)</f>
        <v>0.15</v>
      </c>
      <c r="Z41" s="73" t="s">
        <v>71</v>
      </c>
      <c r="AA41" s="76" t="s">
        <v>207</v>
      </c>
      <c r="AB41" s="73" t="s">
        <v>73</v>
      </c>
      <c r="AC41" s="74" t="s">
        <v>208</v>
      </c>
      <c r="AD41" s="78">
        <f t="shared" si="0"/>
        <v>0.4</v>
      </c>
      <c r="AE41" s="79" t="str">
        <f t="shared" si="1"/>
        <v>MUY BAJA</v>
      </c>
      <c r="AF41" s="80">
        <f>+AF39-(AF39*AD41)</f>
        <v>7.1999999999999995E-2</v>
      </c>
      <c r="AG41" s="237"/>
      <c r="AH41" s="237"/>
      <c r="AI41" s="235"/>
      <c r="AJ41" s="219"/>
      <c r="AK41" s="221"/>
      <c r="AL41" s="223"/>
    </row>
    <row r="42" spans="1:38" ht="93.75" customHeight="1" thickTop="1">
      <c r="A42" s="256" t="s">
        <v>4</v>
      </c>
      <c r="B42" s="247"/>
      <c r="C42" s="259" t="s">
        <v>209</v>
      </c>
      <c r="D42" s="218" t="s">
        <v>210</v>
      </c>
      <c r="E42" s="218" t="s">
        <v>211</v>
      </c>
      <c r="F42" s="218" t="s">
        <v>56</v>
      </c>
      <c r="G42" s="224" t="s">
        <v>212</v>
      </c>
      <c r="H42" s="218" t="s">
        <v>213</v>
      </c>
      <c r="I42" s="263" t="s">
        <v>214</v>
      </c>
      <c r="J42" s="218" t="s">
        <v>60</v>
      </c>
      <c r="K42" s="218" t="s">
        <v>215</v>
      </c>
      <c r="L42" s="218" t="s">
        <v>216</v>
      </c>
      <c r="M42" s="226">
        <f>VLOOKUP(L42,'[2]Datos Validacion'!$C$6:$D$10,2,0)</f>
        <v>1</v>
      </c>
      <c r="N42" s="228" t="s">
        <v>110</v>
      </c>
      <c r="O42" s="230">
        <f>VLOOKUP(N42,'[2]Datos Validacion'!$E$6:$F$15,2,0)</f>
        <v>0.6</v>
      </c>
      <c r="P42" s="232" t="s">
        <v>111</v>
      </c>
      <c r="Q42" s="234" t="s">
        <v>65</v>
      </c>
      <c r="R42" s="98" t="s">
        <v>217</v>
      </c>
      <c r="S42" s="49" t="s">
        <v>67</v>
      </c>
      <c r="T42" s="52" t="s">
        <v>211</v>
      </c>
      <c r="U42" s="49" t="s">
        <v>68</v>
      </c>
      <c r="V42" s="49" t="s">
        <v>69</v>
      </c>
      <c r="W42" s="51">
        <f>VLOOKUP(V42,'[2]Datos Validacion'!$K$6:$L$8,2,0)</f>
        <v>0.25</v>
      </c>
      <c r="X42" s="52" t="s">
        <v>70</v>
      </c>
      <c r="Y42" s="51">
        <f>VLOOKUP(X42,'[2]Datos Validacion'!$M$6:$N$7,2,0)</f>
        <v>0.15</v>
      </c>
      <c r="Z42" s="49" t="s">
        <v>71</v>
      </c>
      <c r="AA42" s="82" t="s">
        <v>218</v>
      </c>
      <c r="AB42" s="49" t="s">
        <v>73</v>
      </c>
      <c r="AC42" s="60" t="s">
        <v>219</v>
      </c>
      <c r="AD42" s="54">
        <f t="shared" si="0"/>
        <v>0.4</v>
      </c>
      <c r="AE42" s="55" t="str">
        <f t="shared" si="1"/>
        <v>MEDIA</v>
      </c>
      <c r="AF42" s="55">
        <f t="shared" si="7"/>
        <v>0.6</v>
      </c>
      <c r="AG42" s="236" t="str">
        <f t="shared" si="8"/>
        <v>MODERADO</v>
      </c>
      <c r="AH42" s="236">
        <f t="shared" si="9"/>
        <v>0.6</v>
      </c>
      <c r="AI42" s="234" t="s">
        <v>116</v>
      </c>
      <c r="AJ42" s="218" t="s">
        <v>117</v>
      </c>
      <c r="AK42" s="220"/>
      <c r="AL42" s="222"/>
    </row>
    <row r="43" spans="1:38" ht="38.25">
      <c r="A43" s="261"/>
      <c r="B43" s="248"/>
      <c r="C43" s="262"/>
      <c r="D43" s="255"/>
      <c r="E43" s="255"/>
      <c r="F43" s="255"/>
      <c r="G43" s="252"/>
      <c r="H43" s="255"/>
      <c r="I43" s="317"/>
      <c r="J43" s="255"/>
      <c r="K43" s="255"/>
      <c r="L43" s="255"/>
      <c r="M43" s="240"/>
      <c r="N43" s="241"/>
      <c r="O43" s="242"/>
      <c r="P43" s="243"/>
      <c r="Q43" s="244"/>
      <c r="R43" s="64" t="s">
        <v>220</v>
      </c>
      <c r="S43" s="65" t="s">
        <v>67</v>
      </c>
      <c r="T43" s="66" t="s">
        <v>211</v>
      </c>
      <c r="U43" s="65" t="s">
        <v>68</v>
      </c>
      <c r="V43" s="65" t="s">
        <v>69</v>
      </c>
      <c r="W43" s="67">
        <f>VLOOKUP(V43,'[2]Datos Validacion'!$K$6:$L$8,2,0)</f>
        <v>0.25</v>
      </c>
      <c r="X43" s="66" t="s">
        <v>70</v>
      </c>
      <c r="Y43" s="67">
        <f>VLOOKUP(X43,'[2]Datos Validacion'!$M$6:$N$7,2,0)</f>
        <v>0.15</v>
      </c>
      <c r="Z43" s="65" t="s">
        <v>71</v>
      </c>
      <c r="AA43" s="85" t="s">
        <v>221</v>
      </c>
      <c r="AB43" s="65" t="s">
        <v>73</v>
      </c>
      <c r="AC43" s="63" t="s">
        <v>222</v>
      </c>
      <c r="AD43" s="69">
        <f t="shared" si="0"/>
        <v>0.4</v>
      </c>
      <c r="AE43" s="70" t="str">
        <f t="shared" si="1"/>
        <v>BAJA</v>
      </c>
      <c r="AF43" s="70">
        <f>+AF42-(AF42*AD43)</f>
        <v>0.36</v>
      </c>
      <c r="AG43" s="239"/>
      <c r="AH43" s="239"/>
      <c r="AI43" s="244"/>
      <c r="AJ43" s="255"/>
      <c r="AK43" s="249"/>
      <c r="AL43" s="238"/>
    </row>
    <row r="44" spans="1:38" ht="38.25">
      <c r="A44" s="261"/>
      <c r="B44" s="248"/>
      <c r="C44" s="262"/>
      <c r="D44" s="255"/>
      <c r="E44" s="255"/>
      <c r="F44" s="255" t="s">
        <v>56</v>
      </c>
      <c r="G44" s="252" t="s">
        <v>223</v>
      </c>
      <c r="H44" s="255"/>
      <c r="I44" s="317"/>
      <c r="J44" s="255"/>
      <c r="K44" s="255"/>
      <c r="L44" s="255"/>
      <c r="M44" s="240"/>
      <c r="N44" s="241"/>
      <c r="O44" s="242"/>
      <c r="P44" s="243"/>
      <c r="Q44" s="244"/>
      <c r="R44" s="64" t="s">
        <v>224</v>
      </c>
      <c r="S44" s="65" t="s">
        <v>67</v>
      </c>
      <c r="T44" s="66" t="s">
        <v>211</v>
      </c>
      <c r="U44" s="65" t="s">
        <v>68</v>
      </c>
      <c r="V44" s="65" t="s">
        <v>69</v>
      </c>
      <c r="W44" s="67">
        <f>VLOOKUP(V44,'[2]Datos Validacion'!$K$6:$L$8,2,0)</f>
        <v>0.25</v>
      </c>
      <c r="X44" s="66" t="s">
        <v>70</v>
      </c>
      <c r="Y44" s="67">
        <f>VLOOKUP(X44,'[2]Datos Validacion'!$M$6:$N$7,2,0)</f>
        <v>0.15</v>
      </c>
      <c r="Z44" s="65" t="s">
        <v>71</v>
      </c>
      <c r="AA44" s="85" t="s">
        <v>225</v>
      </c>
      <c r="AB44" s="65" t="s">
        <v>73</v>
      </c>
      <c r="AC44" s="63" t="s">
        <v>226</v>
      </c>
      <c r="AD44" s="69">
        <f t="shared" si="0"/>
        <v>0.4</v>
      </c>
      <c r="AE44" s="70" t="str">
        <f t="shared" si="1"/>
        <v>BAJA</v>
      </c>
      <c r="AF44" s="70">
        <f t="shared" ref="AF44:AF45" si="11">+AF43-(AF43*AD44)</f>
        <v>0.216</v>
      </c>
      <c r="AG44" s="239"/>
      <c r="AH44" s="239"/>
      <c r="AI44" s="244"/>
      <c r="AJ44" s="255"/>
      <c r="AK44" s="249"/>
      <c r="AL44" s="238"/>
    </row>
    <row r="45" spans="1:38" ht="39" thickBot="1">
      <c r="A45" s="257"/>
      <c r="B45" s="258"/>
      <c r="C45" s="260"/>
      <c r="D45" s="219"/>
      <c r="E45" s="219"/>
      <c r="F45" s="219"/>
      <c r="G45" s="225"/>
      <c r="H45" s="219"/>
      <c r="I45" s="264"/>
      <c r="J45" s="219"/>
      <c r="K45" s="219"/>
      <c r="L45" s="219"/>
      <c r="M45" s="227"/>
      <c r="N45" s="229"/>
      <c r="O45" s="231"/>
      <c r="P45" s="233"/>
      <c r="Q45" s="235"/>
      <c r="R45" s="72" t="s">
        <v>227</v>
      </c>
      <c r="S45" s="73" t="s">
        <v>67</v>
      </c>
      <c r="T45" s="74" t="s">
        <v>211</v>
      </c>
      <c r="U45" s="73" t="s">
        <v>68</v>
      </c>
      <c r="V45" s="73" t="s">
        <v>69</v>
      </c>
      <c r="W45" s="75">
        <f>VLOOKUP(V45,'[2]Datos Validacion'!$K$6:$L$8,2,0)</f>
        <v>0.25</v>
      </c>
      <c r="X45" s="74" t="s">
        <v>70</v>
      </c>
      <c r="Y45" s="75">
        <f>VLOOKUP(X45,'[2]Datos Validacion'!$M$6:$N$7,2,0)</f>
        <v>0.15</v>
      </c>
      <c r="Z45" s="73" t="s">
        <v>71</v>
      </c>
      <c r="AA45" s="76" t="s">
        <v>228</v>
      </c>
      <c r="AB45" s="73" t="s">
        <v>73</v>
      </c>
      <c r="AC45" s="97" t="s">
        <v>229</v>
      </c>
      <c r="AD45" s="78">
        <f t="shared" si="0"/>
        <v>0.4</v>
      </c>
      <c r="AE45" s="79" t="str">
        <f t="shared" si="1"/>
        <v>MUY BAJA</v>
      </c>
      <c r="AF45" s="80">
        <f t="shared" si="11"/>
        <v>0.12959999999999999</v>
      </c>
      <c r="AG45" s="237"/>
      <c r="AH45" s="237"/>
      <c r="AI45" s="235"/>
      <c r="AJ45" s="219"/>
      <c r="AK45" s="221"/>
      <c r="AL45" s="223"/>
    </row>
    <row r="46" spans="1:38" ht="131.25" customHeight="1" thickTop="1">
      <c r="A46" s="256" t="s">
        <v>4</v>
      </c>
      <c r="B46" s="247"/>
      <c r="C46" s="318" t="s">
        <v>230</v>
      </c>
      <c r="D46" s="218" t="s">
        <v>231</v>
      </c>
      <c r="E46" s="218" t="s">
        <v>232</v>
      </c>
      <c r="F46" s="218" t="s">
        <v>56</v>
      </c>
      <c r="G46" s="322" t="s">
        <v>233</v>
      </c>
      <c r="H46" s="218" t="s">
        <v>234</v>
      </c>
      <c r="I46" s="322" t="s">
        <v>235</v>
      </c>
      <c r="J46" s="218" t="s">
        <v>60</v>
      </c>
      <c r="K46" s="322" t="s">
        <v>236</v>
      </c>
      <c r="L46" s="218" t="s">
        <v>62</v>
      </c>
      <c r="M46" s="226">
        <f>VLOOKUP(L46,'[2]Datos Validacion'!$C$6:$D$10,2,0)</f>
        <v>0.4</v>
      </c>
      <c r="N46" s="228" t="s">
        <v>110</v>
      </c>
      <c r="O46" s="230">
        <f>VLOOKUP(N46,'[2]Datos Validacion'!$E$6:$F$15,2,0)</f>
        <v>0.6</v>
      </c>
      <c r="P46" s="232" t="s">
        <v>111</v>
      </c>
      <c r="Q46" s="234" t="s">
        <v>116</v>
      </c>
      <c r="R46" s="99" t="s">
        <v>237</v>
      </c>
      <c r="S46" s="49" t="s">
        <v>67</v>
      </c>
      <c r="T46" s="52" t="s">
        <v>238</v>
      </c>
      <c r="U46" s="49" t="s">
        <v>68</v>
      </c>
      <c r="V46" s="49" t="s">
        <v>69</v>
      </c>
      <c r="W46" s="51">
        <f>VLOOKUP(V46,'[2]Datos Validacion'!$K$6:$L$8,2,0)</f>
        <v>0.25</v>
      </c>
      <c r="X46" s="52" t="s">
        <v>70</v>
      </c>
      <c r="Y46" s="51">
        <f>VLOOKUP(X46,'[2]Datos Validacion'!$M$6:$N$7,2,0)</f>
        <v>0.15</v>
      </c>
      <c r="Z46" s="49" t="s">
        <v>71</v>
      </c>
      <c r="AA46" s="82" t="s">
        <v>239</v>
      </c>
      <c r="AB46" s="49" t="s">
        <v>73</v>
      </c>
      <c r="AC46" s="82" t="s">
        <v>240</v>
      </c>
      <c r="AD46" s="54">
        <f t="shared" si="0"/>
        <v>0.4</v>
      </c>
      <c r="AE46" s="55" t="str">
        <f t="shared" si="1"/>
        <v>BAJA</v>
      </c>
      <c r="AF46" s="55">
        <f t="shared" si="2"/>
        <v>0.24</v>
      </c>
      <c r="AG46" s="236" t="str">
        <f t="shared" si="3"/>
        <v>MODERADO</v>
      </c>
      <c r="AH46" s="236">
        <f t="shared" si="4"/>
        <v>0.6</v>
      </c>
      <c r="AI46" s="234" t="s">
        <v>116</v>
      </c>
      <c r="AJ46" s="218" t="s">
        <v>117</v>
      </c>
      <c r="AK46" s="220"/>
      <c r="AL46" s="222"/>
    </row>
    <row r="47" spans="1:38" ht="129.75" customHeight="1" thickBot="1">
      <c r="A47" s="257"/>
      <c r="B47" s="258"/>
      <c r="C47" s="319"/>
      <c r="D47" s="219"/>
      <c r="E47" s="219"/>
      <c r="F47" s="219"/>
      <c r="G47" s="323"/>
      <c r="H47" s="219"/>
      <c r="I47" s="323"/>
      <c r="J47" s="219"/>
      <c r="K47" s="323"/>
      <c r="L47" s="219"/>
      <c r="M47" s="227"/>
      <c r="N47" s="229"/>
      <c r="O47" s="231"/>
      <c r="P47" s="233"/>
      <c r="Q47" s="235"/>
      <c r="R47" s="93" t="s">
        <v>241</v>
      </c>
      <c r="S47" s="100" t="s">
        <v>67</v>
      </c>
      <c r="T47" s="101" t="s">
        <v>242</v>
      </c>
      <c r="U47" s="100" t="s">
        <v>68</v>
      </c>
      <c r="V47" s="100" t="s">
        <v>120</v>
      </c>
      <c r="W47" s="102">
        <f>VLOOKUP(V47,'[3]Datos Validacion'!$K$6:$L$8,2,0)</f>
        <v>0.15</v>
      </c>
      <c r="X47" s="101" t="s">
        <v>70</v>
      </c>
      <c r="Y47" s="102">
        <f>VLOOKUP(X47,'[3]Datos Validacion'!$M$6:$N$7,2,0)</f>
        <v>0.15</v>
      </c>
      <c r="Z47" s="100" t="s">
        <v>71</v>
      </c>
      <c r="AA47" s="103" t="s">
        <v>243</v>
      </c>
      <c r="AB47" s="100" t="s">
        <v>73</v>
      </c>
      <c r="AC47" s="101" t="s">
        <v>244</v>
      </c>
      <c r="AD47" s="104">
        <f t="shared" si="0"/>
        <v>0.3</v>
      </c>
      <c r="AE47" s="79" t="str">
        <f t="shared" si="1"/>
        <v>MUY BAJA</v>
      </c>
      <c r="AF47" s="105">
        <f>+AF46-(AF46*AD47)</f>
        <v>0.16799999999999998</v>
      </c>
      <c r="AG47" s="237"/>
      <c r="AH47" s="237"/>
      <c r="AI47" s="235"/>
      <c r="AJ47" s="219"/>
      <c r="AK47" s="221"/>
      <c r="AL47" s="223"/>
    </row>
    <row r="48" spans="1:38" ht="91.5" customHeight="1" thickTop="1">
      <c r="A48" s="256" t="s">
        <v>4</v>
      </c>
      <c r="B48" s="247"/>
      <c r="C48" s="318" t="s">
        <v>230</v>
      </c>
      <c r="D48" s="218" t="s">
        <v>245</v>
      </c>
      <c r="E48" s="218" t="s">
        <v>246</v>
      </c>
      <c r="F48" s="46" t="s">
        <v>78</v>
      </c>
      <c r="G48" s="92" t="s">
        <v>247</v>
      </c>
      <c r="H48" s="218" t="s">
        <v>248</v>
      </c>
      <c r="I48" s="320" t="s">
        <v>249</v>
      </c>
      <c r="J48" s="218" t="s">
        <v>60</v>
      </c>
      <c r="K48" s="318" t="s">
        <v>250</v>
      </c>
      <c r="L48" s="218" t="s">
        <v>91</v>
      </c>
      <c r="M48" s="226">
        <f>VLOOKUP(L48,'[2]Datos Validacion'!$C$6:$D$10,2,0)</f>
        <v>0.6</v>
      </c>
      <c r="N48" s="228" t="s">
        <v>110</v>
      </c>
      <c r="O48" s="230">
        <f>VLOOKUP(N48,'[2]Datos Validacion'!$E$6:$F$15,2,0)</f>
        <v>0.6</v>
      </c>
      <c r="P48" s="232" t="s">
        <v>251</v>
      </c>
      <c r="Q48" s="234" t="s">
        <v>116</v>
      </c>
      <c r="R48" s="61" t="s">
        <v>252</v>
      </c>
      <c r="S48" s="49" t="s">
        <v>67</v>
      </c>
      <c r="T48" s="52" t="s">
        <v>253</v>
      </c>
      <c r="U48" s="49" t="s">
        <v>68</v>
      </c>
      <c r="V48" s="49" t="s">
        <v>69</v>
      </c>
      <c r="W48" s="51">
        <f>VLOOKUP(V48,'[2]Datos Validacion'!$K$6:$L$8,2,0)</f>
        <v>0.25</v>
      </c>
      <c r="X48" s="52" t="s">
        <v>254</v>
      </c>
      <c r="Y48" s="51">
        <f>VLOOKUP(X48,'[2]Datos Validacion'!$M$6:$N$7,2,0)</f>
        <v>0.25</v>
      </c>
      <c r="Z48" s="49" t="s">
        <v>71</v>
      </c>
      <c r="AA48" s="82" t="s">
        <v>255</v>
      </c>
      <c r="AB48" s="49" t="s">
        <v>73</v>
      </c>
      <c r="AC48" s="82" t="s">
        <v>256</v>
      </c>
      <c r="AD48" s="54">
        <f t="shared" si="0"/>
        <v>0.5</v>
      </c>
      <c r="AE48" s="55" t="str">
        <f t="shared" si="1"/>
        <v>BAJA</v>
      </c>
      <c r="AF48" s="55">
        <f t="shared" si="2"/>
        <v>0.3</v>
      </c>
      <c r="AG48" s="236" t="str">
        <f t="shared" si="3"/>
        <v>MODERADO</v>
      </c>
      <c r="AH48" s="236">
        <f t="shared" si="4"/>
        <v>0.6</v>
      </c>
      <c r="AI48" s="234" t="s">
        <v>116</v>
      </c>
      <c r="AJ48" s="218" t="s">
        <v>117</v>
      </c>
      <c r="AK48" s="220"/>
      <c r="AL48" s="222"/>
    </row>
    <row r="49" spans="1:39" ht="78.75" customHeight="1" thickBot="1">
      <c r="A49" s="257"/>
      <c r="B49" s="258"/>
      <c r="C49" s="319"/>
      <c r="D49" s="219"/>
      <c r="E49" s="219"/>
      <c r="F49" s="58" t="s">
        <v>78</v>
      </c>
      <c r="G49" s="76" t="s">
        <v>257</v>
      </c>
      <c r="H49" s="219"/>
      <c r="I49" s="321"/>
      <c r="J49" s="219"/>
      <c r="K49" s="319"/>
      <c r="L49" s="219"/>
      <c r="M49" s="227"/>
      <c r="N49" s="229"/>
      <c r="O49" s="231"/>
      <c r="P49" s="233"/>
      <c r="Q49" s="235"/>
      <c r="R49" s="72" t="s">
        <v>258</v>
      </c>
      <c r="S49" s="73" t="s">
        <v>67</v>
      </c>
      <c r="T49" s="207" t="s">
        <v>259</v>
      </c>
      <c r="U49" s="73" t="s">
        <v>68</v>
      </c>
      <c r="V49" s="73" t="s">
        <v>69</v>
      </c>
      <c r="W49" s="75">
        <f>VLOOKUP(V49,'[2]Datos Validacion'!$K$6:$L$8,2,0)</f>
        <v>0.25</v>
      </c>
      <c r="X49" s="74" t="s">
        <v>70</v>
      </c>
      <c r="Y49" s="75">
        <f>VLOOKUP(X49,'[2]Datos Validacion'!$M$6:$N$7,2,0)</f>
        <v>0.15</v>
      </c>
      <c r="Z49" s="73" t="s">
        <v>71</v>
      </c>
      <c r="AA49" s="76" t="s">
        <v>255</v>
      </c>
      <c r="AB49" s="73" t="s">
        <v>73</v>
      </c>
      <c r="AC49" s="76" t="s">
        <v>260</v>
      </c>
      <c r="AD49" s="78">
        <f t="shared" si="0"/>
        <v>0.4</v>
      </c>
      <c r="AE49" s="79" t="str">
        <f t="shared" si="1"/>
        <v>MUY BAJA</v>
      </c>
      <c r="AF49" s="105">
        <f>+AF48-(AF48*AD49)</f>
        <v>0.18</v>
      </c>
      <c r="AG49" s="237"/>
      <c r="AH49" s="237"/>
      <c r="AI49" s="235"/>
      <c r="AJ49" s="219"/>
      <c r="AK49" s="221"/>
      <c r="AL49" s="223"/>
    </row>
    <row r="50" spans="1:39" ht="33" customHeight="1" thickTop="1" thickBot="1">
      <c r="A50" s="256" t="s">
        <v>4</v>
      </c>
      <c r="B50" s="247"/>
      <c r="C50" s="259" t="s">
        <v>261</v>
      </c>
      <c r="D50" s="218" t="s">
        <v>262</v>
      </c>
      <c r="E50" s="218" t="s">
        <v>263</v>
      </c>
      <c r="F50" s="46" t="s">
        <v>56</v>
      </c>
      <c r="G50" s="60" t="s">
        <v>264</v>
      </c>
      <c r="H50" s="218" t="s">
        <v>265</v>
      </c>
      <c r="I50" s="263" t="s">
        <v>266</v>
      </c>
      <c r="J50" s="218" t="s">
        <v>60</v>
      </c>
      <c r="K50" s="314" t="s">
        <v>267</v>
      </c>
      <c r="L50" s="218" t="s">
        <v>216</v>
      </c>
      <c r="M50" s="226">
        <f>VLOOKUP(L50,'[2]Datos Validacion'!$C$6:$D$10,2,0)</f>
        <v>1</v>
      </c>
      <c r="N50" s="228" t="s">
        <v>63</v>
      </c>
      <c r="O50" s="230">
        <f>VLOOKUP(N50,'[2]Datos Validacion'!$E$6:$F$15,2,0)</f>
        <v>0.8</v>
      </c>
      <c r="P50" s="232" t="s">
        <v>64</v>
      </c>
      <c r="Q50" s="234" t="s">
        <v>75</v>
      </c>
      <c r="R50" s="202" t="s">
        <v>430</v>
      </c>
      <c r="S50" s="194" t="s">
        <v>67</v>
      </c>
      <c r="T50" s="191" t="s">
        <v>434</v>
      </c>
      <c r="U50" s="194" t="s">
        <v>68</v>
      </c>
      <c r="V50" s="194" t="s">
        <v>120</v>
      </c>
      <c r="W50" s="205">
        <f>VLOOKUP(V50,'[2]Datos Validacion'!$K$6:$L$8,2,0)</f>
        <v>0.15</v>
      </c>
      <c r="X50" s="191" t="s">
        <v>254</v>
      </c>
      <c r="Y50" s="205">
        <f>VLOOKUP(X50,'[2]Datos Validacion'!$M$6:$N$7,2,0)</f>
        <v>0.25</v>
      </c>
      <c r="Z50" s="194" t="s">
        <v>71</v>
      </c>
      <c r="AA50" s="204" t="s">
        <v>436</v>
      </c>
      <c r="AB50" s="194" t="s">
        <v>73</v>
      </c>
      <c r="AC50" s="204" t="s">
        <v>439</v>
      </c>
      <c r="AD50" s="198">
        <f t="shared" si="0"/>
        <v>0.4</v>
      </c>
      <c r="AE50" s="192" t="str">
        <f t="shared" si="1"/>
        <v>MEDIA</v>
      </c>
      <c r="AF50" s="192">
        <f t="shared" si="2"/>
        <v>0.6</v>
      </c>
      <c r="AG50" s="236" t="str">
        <f t="shared" si="3"/>
        <v>MAYOR</v>
      </c>
      <c r="AH50" s="236">
        <f t="shared" si="4"/>
        <v>0.8</v>
      </c>
      <c r="AI50" s="234" t="s">
        <v>75</v>
      </c>
      <c r="AJ50" s="218" t="s">
        <v>76</v>
      </c>
      <c r="AK50" s="279" t="s">
        <v>268</v>
      </c>
      <c r="AL50" s="222"/>
      <c r="AM50" s="208"/>
    </row>
    <row r="51" spans="1:39" ht="26.25" thickTop="1">
      <c r="A51" s="261"/>
      <c r="B51" s="248"/>
      <c r="C51" s="262"/>
      <c r="D51" s="255"/>
      <c r="E51" s="255"/>
      <c r="F51" s="56" t="s">
        <v>56</v>
      </c>
      <c r="G51" s="63" t="s">
        <v>269</v>
      </c>
      <c r="H51" s="255"/>
      <c r="I51" s="317"/>
      <c r="J51" s="255"/>
      <c r="K51" s="315"/>
      <c r="L51" s="255"/>
      <c r="M51" s="240"/>
      <c r="N51" s="241"/>
      <c r="O51" s="242"/>
      <c r="P51" s="243"/>
      <c r="Q51" s="244"/>
      <c r="R51" s="201" t="s">
        <v>431</v>
      </c>
      <c r="S51" s="196" t="s">
        <v>67</v>
      </c>
      <c r="T51" s="201" t="s">
        <v>434</v>
      </c>
      <c r="U51" s="196" t="s">
        <v>68</v>
      </c>
      <c r="V51" s="196" t="s">
        <v>120</v>
      </c>
      <c r="W51" s="206">
        <v>0.15</v>
      </c>
      <c r="X51" s="195" t="s">
        <v>254</v>
      </c>
      <c r="Y51" s="206">
        <v>0.25</v>
      </c>
      <c r="Z51" s="196" t="s">
        <v>71</v>
      </c>
      <c r="AA51" s="201" t="s">
        <v>436</v>
      </c>
      <c r="AB51" s="196" t="s">
        <v>73</v>
      </c>
      <c r="AC51" s="201" t="s">
        <v>439</v>
      </c>
      <c r="AD51" s="197">
        <f t="shared" si="0"/>
        <v>0.4</v>
      </c>
      <c r="AE51" s="192" t="str">
        <f t="shared" si="1"/>
        <v>BAJA</v>
      </c>
      <c r="AF51" s="193">
        <f>+AF50-(AF50*AD51)</f>
        <v>0.36</v>
      </c>
      <c r="AG51" s="239"/>
      <c r="AH51" s="239"/>
      <c r="AI51" s="244"/>
      <c r="AJ51" s="255"/>
      <c r="AK51" s="310"/>
      <c r="AL51" s="238"/>
      <c r="AM51" s="208"/>
    </row>
    <row r="52" spans="1:39" ht="116.25" customHeight="1">
      <c r="A52" s="261"/>
      <c r="B52" s="248"/>
      <c r="C52" s="262"/>
      <c r="D52" s="255"/>
      <c r="E52" s="255"/>
      <c r="F52" s="56" t="s">
        <v>56</v>
      </c>
      <c r="G52" s="63" t="s">
        <v>270</v>
      </c>
      <c r="H52" s="255"/>
      <c r="I52" s="317"/>
      <c r="J52" s="255"/>
      <c r="K52" s="315"/>
      <c r="L52" s="255"/>
      <c r="M52" s="240"/>
      <c r="N52" s="241"/>
      <c r="O52" s="242"/>
      <c r="P52" s="243"/>
      <c r="Q52" s="244"/>
      <c r="R52" s="305" t="s">
        <v>432</v>
      </c>
      <c r="S52" s="248" t="s">
        <v>67</v>
      </c>
      <c r="T52" s="311" t="s">
        <v>435</v>
      </c>
      <c r="U52" s="248" t="s">
        <v>68</v>
      </c>
      <c r="V52" s="248" t="s">
        <v>69</v>
      </c>
      <c r="W52" s="240">
        <f>VLOOKUP(V52,'[2]Datos Validacion'!$K$6:$L$8,2,0)</f>
        <v>0.25</v>
      </c>
      <c r="X52" s="252" t="s">
        <v>254</v>
      </c>
      <c r="Y52" s="240">
        <f>VLOOKUP(X52,'[2]Datos Validacion'!$M$6:$N$7,2,0)</f>
        <v>0.25</v>
      </c>
      <c r="Z52" s="248" t="s">
        <v>71</v>
      </c>
      <c r="AA52" s="305" t="s">
        <v>437</v>
      </c>
      <c r="AB52" s="248" t="s">
        <v>73</v>
      </c>
      <c r="AC52" s="305" t="s">
        <v>440</v>
      </c>
      <c r="AD52" s="254">
        <f t="shared" ref="AD52:AD73" si="12">+W52+Y52</f>
        <v>0.5</v>
      </c>
      <c r="AE52" s="239" t="str">
        <f t="shared" ref="AE52:AE73" si="13">IF(AF52&lt;=20%,"MUY BAJA",IF(AF52&lt;=40%,"BAJA",IF(AF52&lt;=60%,"MEDIA",IF(AF52&lt;=80%,"ALTA","MUY ALTA"))))</f>
        <v>MUY BAJA</v>
      </c>
      <c r="AF52" s="239">
        <f>+AF51-(AF51*AD52)</f>
        <v>0.18</v>
      </c>
      <c r="AG52" s="239"/>
      <c r="AH52" s="239"/>
      <c r="AI52" s="244"/>
      <c r="AJ52" s="255"/>
      <c r="AK52" s="310"/>
      <c r="AL52" s="238"/>
      <c r="AM52" s="208"/>
    </row>
    <row r="53" spans="1:39" ht="363" customHeight="1">
      <c r="A53" s="261"/>
      <c r="B53" s="248"/>
      <c r="C53" s="262"/>
      <c r="D53" s="255"/>
      <c r="E53" s="255"/>
      <c r="F53" s="56" t="s">
        <v>56</v>
      </c>
      <c r="G53" s="63" t="s">
        <v>271</v>
      </c>
      <c r="H53" s="255"/>
      <c r="I53" s="317"/>
      <c r="J53" s="255"/>
      <c r="K53" s="315"/>
      <c r="L53" s="255"/>
      <c r="M53" s="240"/>
      <c r="N53" s="241"/>
      <c r="O53" s="242"/>
      <c r="P53" s="243"/>
      <c r="Q53" s="244"/>
      <c r="R53" s="306"/>
      <c r="S53" s="248"/>
      <c r="T53" s="312"/>
      <c r="U53" s="248"/>
      <c r="V53" s="248"/>
      <c r="W53" s="240"/>
      <c r="X53" s="252"/>
      <c r="Y53" s="240"/>
      <c r="Z53" s="248"/>
      <c r="AA53" s="306"/>
      <c r="AB53" s="248"/>
      <c r="AC53" s="306"/>
      <c r="AD53" s="254"/>
      <c r="AE53" s="239"/>
      <c r="AF53" s="239"/>
      <c r="AG53" s="239"/>
      <c r="AH53" s="239"/>
      <c r="AI53" s="244"/>
      <c r="AJ53" s="255"/>
      <c r="AK53" s="310"/>
      <c r="AL53" s="238"/>
      <c r="AM53" s="208"/>
    </row>
    <row r="54" spans="1:39" ht="241.5" customHeight="1">
      <c r="A54" s="261"/>
      <c r="B54" s="248"/>
      <c r="C54" s="262"/>
      <c r="D54" s="255"/>
      <c r="E54" s="255"/>
      <c r="F54" s="56" t="s">
        <v>56</v>
      </c>
      <c r="G54" s="63" t="s">
        <v>272</v>
      </c>
      <c r="H54" s="255"/>
      <c r="I54" s="317"/>
      <c r="J54" s="255"/>
      <c r="K54" s="315"/>
      <c r="L54" s="255"/>
      <c r="M54" s="240"/>
      <c r="N54" s="241"/>
      <c r="O54" s="242"/>
      <c r="P54" s="243"/>
      <c r="Q54" s="244"/>
      <c r="R54" s="307"/>
      <c r="S54" s="248"/>
      <c r="T54" s="313"/>
      <c r="U54" s="248"/>
      <c r="V54" s="248"/>
      <c r="W54" s="240"/>
      <c r="X54" s="252"/>
      <c r="Y54" s="240"/>
      <c r="Z54" s="248"/>
      <c r="AA54" s="307"/>
      <c r="AB54" s="248"/>
      <c r="AC54" s="307"/>
      <c r="AD54" s="254"/>
      <c r="AE54" s="239"/>
      <c r="AF54" s="239"/>
      <c r="AG54" s="239"/>
      <c r="AH54" s="239"/>
      <c r="AI54" s="244"/>
      <c r="AJ54" s="255"/>
      <c r="AK54" s="310"/>
      <c r="AL54" s="238"/>
      <c r="AM54" s="208"/>
    </row>
    <row r="55" spans="1:39" ht="409.5" customHeight="1" thickBot="1">
      <c r="A55" s="257"/>
      <c r="B55" s="258"/>
      <c r="C55" s="260"/>
      <c r="D55" s="219"/>
      <c r="E55" s="219"/>
      <c r="F55" s="58" t="s">
        <v>56</v>
      </c>
      <c r="G55" s="97" t="s">
        <v>273</v>
      </c>
      <c r="H55" s="219"/>
      <c r="I55" s="264"/>
      <c r="J55" s="219"/>
      <c r="K55" s="316"/>
      <c r="L55" s="219"/>
      <c r="M55" s="227"/>
      <c r="N55" s="229"/>
      <c r="O55" s="231"/>
      <c r="P55" s="233"/>
      <c r="Q55" s="235"/>
      <c r="R55" s="71" t="s">
        <v>433</v>
      </c>
      <c r="S55" s="73" t="s">
        <v>67</v>
      </c>
      <c r="T55" s="199" t="s">
        <v>435</v>
      </c>
      <c r="U55" s="73" t="s">
        <v>68</v>
      </c>
      <c r="V55" s="73" t="s">
        <v>69</v>
      </c>
      <c r="W55" s="75">
        <f>VLOOKUP(V55,'[2]Datos Validacion'!$K$6:$L$8,2,0)</f>
        <v>0.25</v>
      </c>
      <c r="X55" s="74" t="s">
        <v>254</v>
      </c>
      <c r="Y55" s="75">
        <f>VLOOKUP(X55,'[2]Datos Validacion'!$M$6:$N$7,2,0)</f>
        <v>0.25</v>
      </c>
      <c r="Z55" s="73" t="s">
        <v>71</v>
      </c>
      <c r="AA55" s="200" t="s">
        <v>438</v>
      </c>
      <c r="AB55" s="73" t="s">
        <v>73</v>
      </c>
      <c r="AC55" s="203" t="s">
        <v>441</v>
      </c>
      <c r="AD55" s="78">
        <f t="shared" si="12"/>
        <v>0.5</v>
      </c>
      <c r="AE55" s="79" t="str">
        <f t="shared" si="13"/>
        <v>MUY BAJA</v>
      </c>
      <c r="AF55" s="105">
        <f>AF52-(AF52*AD55)</f>
        <v>0.09</v>
      </c>
      <c r="AG55" s="237"/>
      <c r="AH55" s="237"/>
      <c r="AI55" s="235"/>
      <c r="AJ55" s="219"/>
      <c r="AK55" s="280"/>
      <c r="AL55" s="223"/>
      <c r="AM55" s="208"/>
    </row>
    <row r="56" spans="1:39" ht="77.25" customHeight="1" thickTop="1">
      <c r="A56" s="271" t="s">
        <v>4</v>
      </c>
      <c r="B56" s="273"/>
      <c r="C56" s="303" t="s">
        <v>274</v>
      </c>
      <c r="D56" s="301" t="s">
        <v>275</v>
      </c>
      <c r="E56" s="301" t="s">
        <v>276</v>
      </c>
      <c r="F56" s="269" t="s">
        <v>56</v>
      </c>
      <c r="G56" s="267" t="s">
        <v>277</v>
      </c>
      <c r="H56" s="301" t="s">
        <v>278</v>
      </c>
      <c r="I56" s="269" t="s">
        <v>279</v>
      </c>
      <c r="J56" s="269" t="s">
        <v>60</v>
      </c>
      <c r="K56" s="301" t="s">
        <v>280</v>
      </c>
      <c r="L56" s="269" t="s">
        <v>91</v>
      </c>
      <c r="M56" s="287">
        <f>VLOOKUP(L56,'[2]Datos Validacion'!$C$6:$D$10,2,0)</f>
        <v>0.6</v>
      </c>
      <c r="N56" s="293" t="s">
        <v>281</v>
      </c>
      <c r="O56" s="295">
        <f>VLOOKUP(N56,'[2]Datos Validacion'!$E$6:$F$15,2,0)</f>
        <v>1</v>
      </c>
      <c r="P56" s="308" t="s">
        <v>282</v>
      </c>
      <c r="Q56" s="285" t="s">
        <v>283</v>
      </c>
      <c r="R56" s="269" t="s">
        <v>284</v>
      </c>
      <c r="S56" s="269" t="s">
        <v>67</v>
      </c>
      <c r="T56" s="269" t="s">
        <v>285</v>
      </c>
      <c r="U56" s="269" t="s">
        <v>68</v>
      </c>
      <c r="V56" s="269" t="s">
        <v>69</v>
      </c>
      <c r="W56" s="269">
        <f>VLOOKUP(V56,'[2]Datos Validacion'!$K$6:$L$8,2,0)</f>
        <v>0.25</v>
      </c>
      <c r="X56" s="269" t="s">
        <v>70</v>
      </c>
      <c r="Y56" s="269">
        <f>VLOOKUP(X56,'[2]Datos Validacion'!$M$6:$N$7,2,0)</f>
        <v>0.15</v>
      </c>
      <c r="Z56" s="269" t="s">
        <v>71</v>
      </c>
      <c r="AA56" s="269" t="s">
        <v>286</v>
      </c>
      <c r="AB56" s="269" t="s">
        <v>73</v>
      </c>
      <c r="AC56" s="269" t="s">
        <v>287</v>
      </c>
      <c r="AD56" s="291">
        <f t="shared" si="12"/>
        <v>0.4</v>
      </c>
      <c r="AE56" s="283" t="str">
        <f t="shared" si="13"/>
        <v>BAJA</v>
      </c>
      <c r="AF56" s="283">
        <f t="shared" ref="AF56:AF60" si="14">IF(OR(V56="prevenir",V56="detectar"),(M56-(M56*AD56)), M56)</f>
        <v>0.36</v>
      </c>
      <c r="AG56" s="283" t="str">
        <f t="shared" ref="AG56:AG60" si="15">IF(AH56&lt;=20%,"LEVE",IF(AH56&lt;=40%,"MENOR",IF(AH56&lt;=60%,"MODERADO",IF(AH56&lt;=80%,"MAYOR","CATASTROFICO"))))</f>
        <v>CATASTROFICO</v>
      </c>
      <c r="AH56" s="283">
        <f t="shared" ref="AH56:AH60" si="16">IF(V56="corregir",(O56-(O56*AD56)), O56)</f>
        <v>1</v>
      </c>
      <c r="AI56" s="285" t="s">
        <v>283</v>
      </c>
      <c r="AJ56" s="269" t="s">
        <v>76</v>
      </c>
      <c r="AK56" s="279" t="s">
        <v>288</v>
      </c>
      <c r="AL56" s="281"/>
    </row>
    <row r="57" spans="1:39" ht="48.75" customHeight="1" thickBot="1">
      <c r="A57" s="272"/>
      <c r="B57" s="274"/>
      <c r="C57" s="304"/>
      <c r="D57" s="302"/>
      <c r="E57" s="302"/>
      <c r="F57" s="270"/>
      <c r="G57" s="268"/>
      <c r="H57" s="302"/>
      <c r="I57" s="270"/>
      <c r="J57" s="270"/>
      <c r="K57" s="302"/>
      <c r="L57" s="270"/>
      <c r="M57" s="288"/>
      <c r="N57" s="294"/>
      <c r="O57" s="296"/>
      <c r="P57" s="309"/>
      <c r="Q57" s="286"/>
      <c r="R57" s="270"/>
      <c r="S57" s="270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92"/>
      <c r="AE57" s="284"/>
      <c r="AF57" s="284"/>
      <c r="AG57" s="284"/>
      <c r="AH57" s="284"/>
      <c r="AI57" s="286"/>
      <c r="AJ57" s="270"/>
      <c r="AK57" s="280"/>
      <c r="AL57" s="282"/>
    </row>
    <row r="58" spans="1:39" ht="27.75" customHeight="1" thickTop="1" thickBot="1">
      <c r="A58" s="271" t="s">
        <v>4</v>
      </c>
      <c r="B58" s="273"/>
      <c r="C58" s="303" t="s">
        <v>274</v>
      </c>
      <c r="D58" s="301" t="s">
        <v>275</v>
      </c>
      <c r="E58" s="301" t="s">
        <v>276</v>
      </c>
      <c r="F58" s="269" t="s">
        <v>78</v>
      </c>
      <c r="G58" s="267" t="s">
        <v>289</v>
      </c>
      <c r="H58" s="301" t="s">
        <v>290</v>
      </c>
      <c r="I58" s="269" t="s">
        <v>291</v>
      </c>
      <c r="J58" s="269" t="s">
        <v>60</v>
      </c>
      <c r="K58" s="301" t="s">
        <v>292</v>
      </c>
      <c r="L58" s="269" t="s">
        <v>91</v>
      </c>
      <c r="M58" s="287">
        <f>VLOOKUP(L58,'[2]Datos Validacion'!$C$6:$D$10,2,0)</f>
        <v>0.6</v>
      </c>
      <c r="N58" s="293" t="s">
        <v>281</v>
      </c>
      <c r="O58" s="295">
        <f>VLOOKUP(N58,'[2]Datos Validacion'!$E$6:$F$15,2,0)</f>
        <v>1</v>
      </c>
      <c r="P58" s="297" t="s">
        <v>293</v>
      </c>
      <c r="Q58" s="285" t="s">
        <v>283</v>
      </c>
      <c r="R58" s="269" t="s">
        <v>294</v>
      </c>
      <c r="S58" s="269" t="s">
        <v>67</v>
      </c>
      <c r="T58" s="269" t="s">
        <v>295</v>
      </c>
      <c r="U58" s="269" t="s">
        <v>68</v>
      </c>
      <c r="V58" s="269" t="s">
        <v>69</v>
      </c>
      <c r="W58" s="269">
        <f>VLOOKUP(V58,'[2]Datos Validacion'!$K$6:$L$8,2,0)</f>
        <v>0.25</v>
      </c>
      <c r="X58" s="269" t="s">
        <v>70</v>
      </c>
      <c r="Y58" s="269">
        <f>VLOOKUP(X58,'[2]Datos Validacion'!$M$6:$N$7,2,0)</f>
        <v>0.15</v>
      </c>
      <c r="Z58" s="269" t="s">
        <v>71</v>
      </c>
      <c r="AA58" s="269" t="s">
        <v>296</v>
      </c>
      <c r="AB58" s="269" t="s">
        <v>73</v>
      </c>
      <c r="AC58" s="269" t="s">
        <v>297</v>
      </c>
      <c r="AD58" s="269">
        <f t="shared" si="12"/>
        <v>0.4</v>
      </c>
      <c r="AE58" s="283" t="str">
        <f t="shared" si="13"/>
        <v>BAJA</v>
      </c>
      <c r="AF58" s="283">
        <f t="shared" si="14"/>
        <v>0.36</v>
      </c>
      <c r="AG58" s="283" t="str">
        <f t="shared" si="15"/>
        <v>CATASTROFICO</v>
      </c>
      <c r="AH58" s="283">
        <f t="shared" si="16"/>
        <v>1</v>
      </c>
      <c r="AI58" s="285" t="s">
        <v>283</v>
      </c>
      <c r="AJ58" s="299" t="s">
        <v>76</v>
      </c>
      <c r="AK58" s="279" t="s">
        <v>288</v>
      </c>
      <c r="AL58" s="299"/>
    </row>
    <row r="59" spans="1:39" ht="81" customHeight="1" thickTop="1" thickBot="1">
      <c r="A59" s="272"/>
      <c r="B59" s="274"/>
      <c r="C59" s="304"/>
      <c r="D59" s="302"/>
      <c r="E59" s="302"/>
      <c r="F59" s="270"/>
      <c r="G59" s="268"/>
      <c r="H59" s="302"/>
      <c r="I59" s="270"/>
      <c r="J59" s="270"/>
      <c r="K59" s="302"/>
      <c r="L59" s="270"/>
      <c r="M59" s="288"/>
      <c r="N59" s="294"/>
      <c r="O59" s="296"/>
      <c r="P59" s="298"/>
      <c r="Q59" s="286"/>
      <c r="R59" s="270"/>
      <c r="S59" s="270"/>
      <c r="T59" s="270"/>
      <c r="U59" s="270"/>
      <c r="V59" s="270"/>
      <c r="W59" s="270"/>
      <c r="X59" s="270"/>
      <c r="Y59" s="270"/>
      <c r="Z59" s="270"/>
      <c r="AA59" s="270"/>
      <c r="AB59" s="270"/>
      <c r="AC59" s="270"/>
      <c r="AD59" s="270"/>
      <c r="AE59" s="284"/>
      <c r="AF59" s="284"/>
      <c r="AG59" s="284"/>
      <c r="AH59" s="284"/>
      <c r="AI59" s="286"/>
      <c r="AJ59" s="300"/>
      <c r="AK59" s="279"/>
      <c r="AL59" s="300"/>
    </row>
    <row r="60" spans="1:39" ht="57.75" customHeight="1" thickTop="1">
      <c r="A60" s="271" t="s">
        <v>4</v>
      </c>
      <c r="B60" s="273"/>
      <c r="C60" s="275" t="s">
        <v>274</v>
      </c>
      <c r="D60" s="269" t="s">
        <v>275</v>
      </c>
      <c r="E60" s="269" t="s">
        <v>276</v>
      </c>
      <c r="F60" s="269" t="s">
        <v>78</v>
      </c>
      <c r="G60" s="277" t="s">
        <v>298</v>
      </c>
      <c r="H60" s="269" t="s">
        <v>299</v>
      </c>
      <c r="I60" s="269" t="s">
        <v>300</v>
      </c>
      <c r="J60" s="269" t="s">
        <v>60</v>
      </c>
      <c r="K60" s="269" t="s">
        <v>301</v>
      </c>
      <c r="L60" s="269" t="s">
        <v>62</v>
      </c>
      <c r="M60" s="287">
        <f>VLOOKUP(L60,'[2]Datos Validacion'!$C$6:$D$10,2,0)</f>
        <v>0.4</v>
      </c>
      <c r="N60" s="293" t="s">
        <v>281</v>
      </c>
      <c r="O60" s="295">
        <f>VLOOKUP(N60,'[2]Datos Validacion'!$E$6:$F$15,2,0)</f>
        <v>1</v>
      </c>
      <c r="P60" s="297" t="s">
        <v>282</v>
      </c>
      <c r="Q60" s="285" t="s">
        <v>283</v>
      </c>
      <c r="R60" s="269" t="s">
        <v>302</v>
      </c>
      <c r="S60" s="265" t="s">
        <v>67</v>
      </c>
      <c r="T60" s="267" t="s">
        <v>303</v>
      </c>
      <c r="U60" s="265" t="s">
        <v>68</v>
      </c>
      <c r="V60" s="265" t="s">
        <v>69</v>
      </c>
      <c r="W60" s="287">
        <f>VLOOKUP(V60,'[2]Datos Validacion'!$K$6:$L$8,2,0)</f>
        <v>0.25</v>
      </c>
      <c r="X60" s="267" t="s">
        <v>70</v>
      </c>
      <c r="Y60" s="287">
        <f>VLOOKUP(X60,'[2]Datos Validacion'!$M$6:$N$7,2,0)</f>
        <v>0.15</v>
      </c>
      <c r="Z60" s="265" t="s">
        <v>71</v>
      </c>
      <c r="AA60" s="289" t="s">
        <v>304</v>
      </c>
      <c r="AB60" s="265" t="s">
        <v>73</v>
      </c>
      <c r="AC60" s="267" t="s">
        <v>305</v>
      </c>
      <c r="AD60" s="291">
        <f t="shared" si="12"/>
        <v>0.4</v>
      </c>
      <c r="AE60" s="283" t="str">
        <f t="shared" si="13"/>
        <v>BAJA</v>
      </c>
      <c r="AF60" s="283">
        <f t="shared" si="14"/>
        <v>0.24</v>
      </c>
      <c r="AG60" s="283" t="str">
        <f t="shared" si="15"/>
        <v>CATASTROFICO</v>
      </c>
      <c r="AH60" s="283">
        <f t="shared" si="16"/>
        <v>1</v>
      </c>
      <c r="AI60" s="285" t="s">
        <v>283</v>
      </c>
      <c r="AJ60" s="269" t="s">
        <v>76</v>
      </c>
      <c r="AK60" s="279" t="s">
        <v>288</v>
      </c>
      <c r="AL60" s="281"/>
    </row>
    <row r="61" spans="1:39" ht="60" customHeight="1" thickBot="1">
      <c r="A61" s="272"/>
      <c r="B61" s="274"/>
      <c r="C61" s="276"/>
      <c r="D61" s="270"/>
      <c r="E61" s="270"/>
      <c r="F61" s="270"/>
      <c r="G61" s="278"/>
      <c r="H61" s="270"/>
      <c r="I61" s="270"/>
      <c r="J61" s="270"/>
      <c r="K61" s="270"/>
      <c r="L61" s="270"/>
      <c r="M61" s="288"/>
      <c r="N61" s="294"/>
      <c r="O61" s="296"/>
      <c r="P61" s="298"/>
      <c r="Q61" s="286"/>
      <c r="R61" s="270"/>
      <c r="S61" s="266"/>
      <c r="T61" s="268"/>
      <c r="U61" s="266"/>
      <c r="V61" s="266"/>
      <c r="W61" s="288"/>
      <c r="X61" s="268"/>
      <c r="Y61" s="288"/>
      <c r="Z61" s="266"/>
      <c r="AA61" s="290"/>
      <c r="AB61" s="266"/>
      <c r="AC61" s="268"/>
      <c r="AD61" s="292"/>
      <c r="AE61" s="284"/>
      <c r="AF61" s="284"/>
      <c r="AG61" s="284"/>
      <c r="AH61" s="284"/>
      <c r="AI61" s="286"/>
      <c r="AJ61" s="270"/>
      <c r="AK61" s="280"/>
      <c r="AL61" s="282"/>
    </row>
    <row r="62" spans="1:39" ht="93" customHeight="1" thickTop="1">
      <c r="A62" s="256" t="s">
        <v>4</v>
      </c>
      <c r="B62" s="247"/>
      <c r="C62" s="259" t="s">
        <v>306</v>
      </c>
      <c r="D62" s="218" t="s">
        <v>307</v>
      </c>
      <c r="E62" s="218" t="s">
        <v>308</v>
      </c>
      <c r="F62" s="46" t="s">
        <v>122</v>
      </c>
      <c r="G62" s="60" t="s">
        <v>309</v>
      </c>
      <c r="H62" s="218" t="s">
        <v>310</v>
      </c>
      <c r="I62" s="218" t="s">
        <v>311</v>
      </c>
      <c r="J62" s="218" t="s">
        <v>107</v>
      </c>
      <c r="K62" s="218" t="s">
        <v>312</v>
      </c>
      <c r="L62" s="218" t="s">
        <v>91</v>
      </c>
      <c r="M62" s="226">
        <f>VLOOKUP(L62,'[2]Datos Validacion'!$C$6:$D$10,2,0)</f>
        <v>0.6</v>
      </c>
      <c r="N62" s="228" t="s">
        <v>110</v>
      </c>
      <c r="O62" s="230">
        <f>VLOOKUP(N62,'[2]Datos Validacion'!$E$6:$F$15,2,0)</f>
        <v>0.6</v>
      </c>
      <c r="P62" s="232" t="s">
        <v>111</v>
      </c>
      <c r="Q62" s="234" t="s">
        <v>116</v>
      </c>
      <c r="R62" s="87" t="s">
        <v>313</v>
      </c>
      <c r="S62" s="49" t="s">
        <v>67</v>
      </c>
      <c r="T62" s="52" t="s">
        <v>314</v>
      </c>
      <c r="U62" s="49" t="s">
        <v>68</v>
      </c>
      <c r="V62" s="49" t="s">
        <v>120</v>
      </c>
      <c r="W62" s="51">
        <f>VLOOKUP(V62,'[2]Datos Validacion'!$K$6:$L$8,2,0)</f>
        <v>0.15</v>
      </c>
      <c r="X62" s="52" t="s">
        <v>70</v>
      </c>
      <c r="Y62" s="51">
        <f>VLOOKUP(X62,'[2]Datos Validacion'!$M$6:$N$7,2,0)</f>
        <v>0.15</v>
      </c>
      <c r="Z62" s="49" t="s">
        <v>71</v>
      </c>
      <c r="AA62" s="82" t="s">
        <v>315</v>
      </c>
      <c r="AB62" s="49" t="s">
        <v>73</v>
      </c>
      <c r="AC62" s="60" t="s">
        <v>316</v>
      </c>
      <c r="AD62" s="54">
        <f t="shared" si="12"/>
        <v>0.3</v>
      </c>
      <c r="AE62" s="55" t="str">
        <f t="shared" si="13"/>
        <v>MEDIA</v>
      </c>
      <c r="AF62" s="55">
        <f t="shared" ref="AF62:AF73" si="17">IF(OR(V62="prevenir",V62="detectar"),(M62-(M62*AD62)), M62)</f>
        <v>0.42</v>
      </c>
      <c r="AG62" s="236" t="str">
        <f t="shared" ref="AG62:AG73" si="18">IF(AH62&lt;=20%,"LEVE",IF(AH62&lt;=40%,"MENOR",IF(AH62&lt;=60%,"MODERADO",IF(AH62&lt;=80%,"MAYOR","CATASTROFICO"))))</f>
        <v>MODERADO</v>
      </c>
      <c r="AH62" s="236">
        <f t="shared" ref="AH62:AH73" si="19">IF(V62="corregir",(O62-(O62*AD62)), O62)</f>
        <v>0.6</v>
      </c>
      <c r="AI62" s="234" t="s">
        <v>116</v>
      </c>
      <c r="AJ62" s="218" t="s">
        <v>117</v>
      </c>
      <c r="AK62" s="220"/>
      <c r="AL62" s="222"/>
    </row>
    <row r="63" spans="1:39" ht="177.75" customHeight="1">
      <c r="A63" s="261"/>
      <c r="B63" s="248"/>
      <c r="C63" s="262"/>
      <c r="D63" s="255"/>
      <c r="E63" s="255"/>
      <c r="F63" s="56" t="s">
        <v>56</v>
      </c>
      <c r="G63" s="63" t="s">
        <v>317</v>
      </c>
      <c r="H63" s="255"/>
      <c r="I63" s="255"/>
      <c r="J63" s="255"/>
      <c r="K63" s="255"/>
      <c r="L63" s="255"/>
      <c r="M63" s="240"/>
      <c r="N63" s="241"/>
      <c r="O63" s="242"/>
      <c r="P63" s="243"/>
      <c r="Q63" s="244"/>
      <c r="R63" s="88" t="s">
        <v>318</v>
      </c>
      <c r="S63" s="65" t="s">
        <v>67</v>
      </c>
      <c r="T63" s="66" t="s">
        <v>314</v>
      </c>
      <c r="U63" s="65" t="s">
        <v>68</v>
      </c>
      <c r="V63" s="65" t="s">
        <v>69</v>
      </c>
      <c r="W63" s="67">
        <f>VLOOKUP(V63,'[2]Datos Validacion'!$K$6:$L$8,2,0)</f>
        <v>0.25</v>
      </c>
      <c r="X63" s="66" t="s">
        <v>70</v>
      </c>
      <c r="Y63" s="67">
        <f>VLOOKUP(X63,'[2]Datos Validacion'!$M$6:$N$7,2,0)</f>
        <v>0.15</v>
      </c>
      <c r="Z63" s="65" t="s">
        <v>71</v>
      </c>
      <c r="AA63" s="85" t="s">
        <v>319</v>
      </c>
      <c r="AB63" s="65" t="s">
        <v>73</v>
      </c>
      <c r="AC63" s="63" t="s">
        <v>320</v>
      </c>
      <c r="AD63" s="69">
        <f t="shared" si="12"/>
        <v>0.4</v>
      </c>
      <c r="AE63" s="70" t="str">
        <f t="shared" si="13"/>
        <v>BAJA</v>
      </c>
      <c r="AF63" s="70">
        <f>+AF62-(AF62*AD63)</f>
        <v>0.252</v>
      </c>
      <c r="AG63" s="239"/>
      <c r="AH63" s="239"/>
      <c r="AI63" s="244"/>
      <c r="AJ63" s="255"/>
      <c r="AK63" s="249"/>
      <c r="AL63" s="238"/>
    </row>
    <row r="64" spans="1:39" ht="247.5" customHeight="1" thickBot="1">
      <c r="A64" s="257"/>
      <c r="B64" s="258"/>
      <c r="C64" s="260"/>
      <c r="D64" s="219"/>
      <c r="E64" s="219"/>
      <c r="F64" s="58" t="s">
        <v>56</v>
      </c>
      <c r="G64" s="97" t="s">
        <v>321</v>
      </c>
      <c r="H64" s="219"/>
      <c r="I64" s="219"/>
      <c r="J64" s="219"/>
      <c r="K64" s="219"/>
      <c r="L64" s="219"/>
      <c r="M64" s="227"/>
      <c r="N64" s="229"/>
      <c r="O64" s="231"/>
      <c r="P64" s="233"/>
      <c r="Q64" s="235"/>
      <c r="R64" s="91" t="s">
        <v>322</v>
      </c>
      <c r="S64" s="73" t="s">
        <v>67</v>
      </c>
      <c r="T64" s="74" t="s">
        <v>314</v>
      </c>
      <c r="U64" s="73" t="s">
        <v>68</v>
      </c>
      <c r="V64" s="73" t="s">
        <v>69</v>
      </c>
      <c r="W64" s="75">
        <f>VLOOKUP(V64,'[2]Datos Validacion'!$K$6:$L$8,2,0)</f>
        <v>0.25</v>
      </c>
      <c r="X64" s="74" t="s">
        <v>70</v>
      </c>
      <c r="Y64" s="75">
        <f>VLOOKUP(X64,'[2]Datos Validacion'!$M$6:$N$7,2,0)</f>
        <v>0.15</v>
      </c>
      <c r="Z64" s="73" t="s">
        <v>71</v>
      </c>
      <c r="AA64" s="76" t="s">
        <v>323</v>
      </c>
      <c r="AB64" s="73" t="s">
        <v>73</v>
      </c>
      <c r="AC64" s="97" t="s">
        <v>324</v>
      </c>
      <c r="AD64" s="78">
        <f t="shared" si="12"/>
        <v>0.4</v>
      </c>
      <c r="AE64" s="79" t="str">
        <f t="shared" si="13"/>
        <v>MUY BAJA</v>
      </c>
      <c r="AF64" s="80">
        <f>+AF63-(AF63*AD64)</f>
        <v>0.1512</v>
      </c>
      <c r="AG64" s="237"/>
      <c r="AH64" s="237"/>
      <c r="AI64" s="235"/>
      <c r="AJ64" s="219"/>
      <c r="AK64" s="221"/>
      <c r="AL64" s="223"/>
    </row>
    <row r="65" spans="1:38" ht="75.75" customHeight="1" thickTop="1">
      <c r="A65" s="256" t="s">
        <v>4</v>
      </c>
      <c r="B65" s="247"/>
      <c r="C65" s="259" t="s">
        <v>53</v>
      </c>
      <c r="D65" s="218" t="s">
        <v>442</v>
      </c>
      <c r="E65" s="218" t="s">
        <v>443</v>
      </c>
      <c r="F65" s="46" t="s">
        <v>122</v>
      </c>
      <c r="G65" s="60" t="s">
        <v>326</v>
      </c>
      <c r="H65" s="218" t="s">
        <v>327</v>
      </c>
      <c r="I65" s="263" t="s">
        <v>328</v>
      </c>
      <c r="J65" s="218" t="s">
        <v>60</v>
      </c>
      <c r="K65" s="218" t="s">
        <v>329</v>
      </c>
      <c r="L65" s="218" t="s">
        <v>91</v>
      </c>
      <c r="M65" s="226">
        <f>VLOOKUP(L65,'[2]Datos Validacion'!$C$6:$D$10,2,0)</f>
        <v>0.6</v>
      </c>
      <c r="N65" s="228" t="s">
        <v>110</v>
      </c>
      <c r="O65" s="230">
        <f>VLOOKUP(N65,'[2]Datos Validacion'!$E$6:$F$15,2,0)</f>
        <v>0.6</v>
      </c>
      <c r="P65" s="232" t="s">
        <v>111</v>
      </c>
      <c r="Q65" s="234" t="s">
        <v>116</v>
      </c>
      <c r="R65" s="81" t="s">
        <v>330</v>
      </c>
      <c r="S65" s="49" t="s">
        <v>67</v>
      </c>
      <c r="T65" s="52" t="s">
        <v>444</v>
      </c>
      <c r="U65" s="49" t="s">
        <v>68</v>
      </c>
      <c r="V65" s="49" t="s">
        <v>69</v>
      </c>
      <c r="W65" s="51">
        <f>VLOOKUP(V65,'[2]Datos Validacion'!$K$6:$L$8,2,0)</f>
        <v>0.25</v>
      </c>
      <c r="X65" s="52" t="s">
        <v>70</v>
      </c>
      <c r="Y65" s="51">
        <f>VLOOKUP(X65,'[2]Datos Validacion'!$M$6:$N$7,2,0)</f>
        <v>0.15</v>
      </c>
      <c r="Z65" s="49" t="s">
        <v>71</v>
      </c>
      <c r="AA65" s="82" t="s">
        <v>331</v>
      </c>
      <c r="AB65" s="49" t="s">
        <v>73</v>
      </c>
      <c r="AC65" s="60" t="s">
        <v>332</v>
      </c>
      <c r="AD65" s="54">
        <f t="shared" si="12"/>
        <v>0.4</v>
      </c>
      <c r="AE65" s="55" t="str">
        <f t="shared" si="13"/>
        <v>BAJA</v>
      </c>
      <c r="AF65" s="55">
        <f t="shared" si="17"/>
        <v>0.36</v>
      </c>
      <c r="AG65" s="236" t="str">
        <f t="shared" si="18"/>
        <v>MODERADO</v>
      </c>
      <c r="AH65" s="236">
        <f t="shared" si="19"/>
        <v>0.6</v>
      </c>
      <c r="AI65" s="234" t="s">
        <v>116</v>
      </c>
      <c r="AJ65" s="218" t="s">
        <v>117</v>
      </c>
      <c r="AK65" s="220"/>
      <c r="AL65" s="222"/>
    </row>
    <row r="66" spans="1:38" ht="71.25" customHeight="1" thickBot="1">
      <c r="A66" s="257"/>
      <c r="B66" s="258"/>
      <c r="C66" s="260"/>
      <c r="D66" s="219"/>
      <c r="E66" s="219"/>
      <c r="F66" s="58" t="s">
        <v>56</v>
      </c>
      <c r="G66" s="97" t="s">
        <v>333</v>
      </c>
      <c r="H66" s="219"/>
      <c r="I66" s="264"/>
      <c r="J66" s="219"/>
      <c r="K66" s="219"/>
      <c r="L66" s="219"/>
      <c r="M66" s="227"/>
      <c r="N66" s="229"/>
      <c r="O66" s="231"/>
      <c r="P66" s="233"/>
      <c r="Q66" s="235"/>
      <c r="R66" s="71" t="s">
        <v>334</v>
      </c>
      <c r="S66" s="73" t="s">
        <v>67</v>
      </c>
      <c r="T66" s="74" t="s">
        <v>445</v>
      </c>
      <c r="U66" s="73" t="s">
        <v>68</v>
      </c>
      <c r="V66" s="73" t="s">
        <v>69</v>
      </c>
      <c r="W66" s="75">
        <f>VLOOKUP(V66,'[2]Datos Validacion'!$K$6:$L$8,2,0)</f>
        <v>0.25</v>
      </c>
      <c r="X66" s="74" t="s">
        <v>70</v>
      </c>
      <c r="Y66" s="75">
        <f>VLOOKUP(X66,'[2]Datos Validacion'!$M$6:$N$7,2,0)</f>
        <v>0.15</v>
      </c>
      <c r="Z66" s="73" t="s">
        <v>71</v>
      </c>
      <c r="AA66" s="76" t="s">
        <v>335</v>
      </c>
      <c r="AB66" s="73" t="s">
        <v>73</v>
      </c>
      <c r="AC66" s="97" t="s">
        <v>336</v>
      </c>
      <c r="AD66" s="78">
        <f t="shared" si="12"/>
        <v>0.4</v>
      </c>
      <c r="AE66" s="79" t="str">
        <f t="shared" si="13"/>
        <v>BAJA</v>
      </c>
      <c r="AF66" s="105">
        <f>+AF65-(AF65*AD66)</f>
        <v>0.216</v>
      </c>
      <c r="AG66" s="237"/>
      <c r="AH66" s="237"/>
      <c r="AI66" s="235"/>
      <c r="AJ66" s="219"/>
      <c r="AK66" s="221"/>
      <c r="AL66" s="223"/>
    </row>
    <row r="67" spans="1:38" ht="348.75" customHeight="1" thickTop="1" thickBot="1">
      <c r="A67" s="106" t="s">
        <v>4</v>
      </c>
      <c r="B67" s="107"/>
      <c r="C67" s="209" t="s">
        <v>126</v>
      </c>
      <c r="D67" s="108" t="s">
        <v>127</v>
      </c>
      <c r="E67" s="108" t="s">
        <v>337</v>
      </c>
      <c r="F67" s="109" t="s">
        <v>56</v>
      </c>
      <c r="G67" s="110" t="s">
        <v>338</v>
      </c>
      <c r="H67" s="109" t="s">
        <v>339</v>
      </c>
      <c r="I67" s="109" t="s">
        <v>340</v>
      </c>
      <c r="J67" s="109" t="s">
        <v>60</v>
      </c>
      <c r="K67" s="109" t="s">
        <v>341</v>
      </c>
      <c r="L67" s="109" t="s">
        <v>91</v>
      </c>
      <c r="M67" s="111">
        <f>VLOOKUP(L67,'[2]Datos Validacion'!$C$6:$D$10,2,0)</f>
        <v>0.6</v>
      </c>
      <c r="N67" s="112" t="s">
        <v>63</v>
      </c>
      <c r="O67" s="113">
        <f>VLOOKUP(N67,'[2]Datos Validacion'!$E$6:$F$15,2,0)</f>
        <v>0.8</v>
      </c>
      <c r="P67" s="114" t="s">
        <v>64</v>
      </c>
      <c r="Q67" s="115" t="s">
        <v>75</v>
      </c>
      <c r="R67" s="116" t="s">
        <v>342</v>
      </c>
      <c r="S67" s="117" t="s">
        <v>67</v>
      </c>
      <c r="T67" s="118" t="s">
        <v>343</v>
      </c>
      <c r="U67" s="117" t="s">
        <v>68</v>
      </c>
      <c r="V67" s="117" t="s">
        <v>69</v>
      </c>
      <c r="W67" s="111">
        <f>VLOOKUP(V67,'[2]Datos Validacion'!$K$6:$L$8,2,0)</f>
        <v>0.25</v>
      </c>
      <c r="X67" s="119" t="s">
        <v>70</v>
      </c>
      <c r="Y67" s="111">
        <f>VLOOKUP(X67,'[2]Datos Validacion'!$M$6:$N$7,2,0)</f>
        <v>0.15</v>
      </c>
      <c r="Z67" s="117" t="s">
        <v>71</v>
      </c>
      <c r="AA67" s="120" t="s">
        <v>344</v>
      </c>
      <c r="AB67" s="117" t="s">
        <v>73</v>
      </c>
      <c r="AC67" s="107" t="s">
        <v>345</v>
      </c>
      <c r="AD67" s="121">
        <f t="shared" si="12"/>
        <v>0.4</v>
      </c>
      <c r="AE67" s="122" t="str">
        <f t="shared" si="13"/>
        <v>BAJA</v>
      </c>
      <c r="AF67" s="122">
        <f t="shared" ref="AF67:AF68" si="20">IF(OR(V67="prevenir",V67="detectar"),(M67-(M67*AD67)), M67)</f>
        <v>0.36</v>
      </c>
      <c r="AG67" s="122" t="str">
        <f t="shared" ref="AG67:AG68" si="21">IF(AH67&lt;=20%,"LEVE",IF(AH67&lt;=40%,"MENOR",IF(AH67&lt;=60%,"MODERADO",IF(AH67&lt;=80%,"MAYOR","CATASTROFICO"))))</f>
        <v>MAYOR</v>
      </c>
      <c r="AH67" s="122">
        <f t="shared" ref="AH67:AH68" si="22">IF(V67="corregir",(O67-(O67*AD67)), O67)</f>
        <v>0.8</v>
      </c>
      <c r="AI67" s="115" t="s">
        <v>75</v>
      </c>
      <c r="AJ67" s="109" t="s">
        <v>76</v>
      </c>
      <c r="AK67" s="123" t="s">
        <v>346</v>
      </c>
      <c r="AL67" s="124"/>
    </row>
    <row r="68" spans="1:38" ht="159" customHeight="1" thickTop="1">
      <c r="A68" s="256" t="s">
        <v>4</v>
      </c>
      <c r="B68" s="247"/>
      <c r="C68" s="259" t="s">
        <v>325</v>
      </c>
      <c r="D68" s="218" t="s">
        <v>347</v>
      </c>
      <c r="E68" s="218" t="s">
        <v>348</v>
      </c>
      <c r="F68" s="46" t="s">
        <v>56</v>
      </c>
      <c r="G68" s="126" t="s">
        <v>349</v>
      </c>
      <c r="H68" s="218" t="s">
        <v>350</v>
      </c>
      <c r="I68" s="218" t="s">
        <v>446</v>
      </c>
      <c r="J68" s="218" t="s">
        <v>60</v>
      </c>
      <c r="K68" s="224" t="s">
        <v>351</v>
      </c>
      <c r="L68" s="218" t="s">
        <v>62</v>
      </c>
      <c r="M68" s="226">
        <f>VLOOKUP(L68,'[2]Datos Validacion'!$C$6:$D$10,2,0)</f>
        <v>0.4</v>
      </c>
      <c r="N68" s="228" t="s">
        <v>110</v>
      </c>
      <c r="O68" s="230">
        <f>VLOOKUP(N68,'[2]Datos Validacion'!$E$6:$F$15,2,0)</f>
        <v>0.6</v>
      </c>
      <c r="P68" s="232" t="s">
        <v>111</v>
      </c>
      <c r="Q68" s="234" t="s">
        <v>352</v>
      </c>
      <c r="R68" s="245" t="s">
        <v>353</v>
      </c>
      <c r="S68" s="247" t="s">
        <v>67</v>
      </c>
      <c r="T68" s="224" t="s">
        <v>354</v>
      </c>
      <c r="U68" s="247" t="s">
        <v>68</v>
      </c>
      <c r="V68" s="247" t="s">
        <v>120</v>
      </c>
      <c r="W68" s="226">
        <f>VLOOKUP(V68,'[2]Datos Validacion'!$K$6:$L$8,2,0)</f>
        <v>0.15</v>
      </c>
      <c r="X68" s="224" t="s">
        <v>70</v>
      </c>
      <c r="Y68" s="226">
        <f>VLOOKUP(X68,'[2]Datos Validacion'!$M$6:$N$7,2,0)</f>
        <v>0.15</v>
      </c>
      <c r="Z68" s="247" t="s">
        <v>71</v>
      </c>
      <c r="AA68" s="250" t="s">
        <v>355</v>
      </c>
      <c r="AB68" s="247" t="s">
        <v>73</v>
      </c>
      <c r="AC68" s="224" t="s">
        <v>356</v>
      </c>
      <c r="AD68" s="253">
        <f t="shared" si="12"/>
        <v>0.3</v>
      </c>
      <c r="AE68" s="236" t="str">
        <f t="shared" si="13"/>
        <v>BAJA</v>
      </c>
      <c r="AF68" s="236">
        <f t="shared" si="20"/>
        <v>0.28000000000000003</v>
      </c>
      <c r="AG68" s="236" t="str">
        <f t="shared" si="21"/>
        <v>MODERADO</v>
      </c>
      <c r="AH68" s="236">
        <f t="shared" si="22"/>
        <v>0.6</v>
      </c>
      <c r="AI68" s="234" t="s">
        <v>116</v>
      </c>
      <c r="AJ68" s="218" t="s">
        <v>117</v>
      </c>
      <c r="AK68" s="220"/>
      <c r="AL68" s="222"/>
    </row>
    <row r="69" spans="1:38" ht="53.25" customHeight="1">
      <c r="A69" s="261"/>
      <c r="B69" s="248"/>
      <c r="C69" s="262"/>
      <c r="D69" s="255"/>
      <c r="E69" s="255"/>
      <c r="F69" s="56" t="s">
        <v>78</v>
      </c>
      <c r="G69" s="127" t="s">
        <v>357</v>
      </c>
      <c r="H69" s="255"/>
      <c r="I69" s="255"/>
      <c r="J69" s="255"/>
      <c r="K69" s="252"/>
      <c r="L69" s="255"/>
      <c r="M69" s="240"/>
      <c r="N69" s="241"/>
      <c r="O69" s="242"/>
      <c r="P69" s="243"/>
      <c r="Q69" s="244"/>
      <c r="R69" s="246"/>
      <c r="S69" s="248"/>
      <c r="T69" s="252"/>
      <c r="U69" s="248"/>
      <c r="V69" s="248"/>
      <c r="W69" s="240"/>
      <c r="X69" s="252"/>
      <c r="Y69" s="240"/>
      <c r="Z69" s="248"/>
      <c r="AA69" s="251"/>
      <c r="AB69" s="248"/>
      <c r="AC69" s="252"/>
      <c r="AD69" s="254"/>
      <c r="AE69" s="239"/>
      <c r="AF69" s="239"/>
      <c r="AG69" s="239"/>
      <c r="AH69" s="239"/>
      <c r="AI69" s="244"/>
      <c r="AJ69" s="255"/>
      <c r="AK69" s="249"/>
      <c r="AL69" s="238"/>
    </row>
    <row r="70" spans="1:38" ht="91.5" customHeight="1" thickBot="1">
      <c r="A70" s="257"/>
      <c r="B70" s="258"/>
      <c r="C70" s="260"/>
      <c r="D70" s="219"/>
      <c r="E70" s="219"/>
      <c r="F70" s="58" t="s">
        <v>56</v>
      </c>
      <c r="G70" s="128" t="s">
        <v>358</v>
      </c>
      <c r="H70" s="219"/>
      <c r="I70" s="219"/>
      <c r="J70" s="219"/>
      <c r="K70" s="225"/>
      <c r="L70" s="219"/>
      <c r="M70" s="227"/>
      <c r="N70" s="229"/>
      <c r="O70" s="231"/>
      <c r="P70" s="233"/>
      <c r="Q70" s="235"/>
      <c r="R70" s="129" t="s">
        <v>359</v>
      </c>
      <c r="S70" s="73" t="s">
        <v>67</v>
      </c>
      <c r="T70" s="74" t="s">
        <v>360</v>
      </c>
      <c r="U70" s="73" t="s">
        <v>68</v>
      </c>
      <c r="V70" s="73" t="s">
        <v>69</v>
      </c>
      <c r="W70" s="75">
        <f>VLOOKUP(V70,'[2]Datos Validacion'!$K$6:$L$8,2,0)</f>
        <v>0.25</v>
      </c>
      <c r="X70" s="74" t="s">
        <v>70</v>
      </c>
      <c r="Y70" s="75">
        <f>VLOOKUP(X70,'[2]Datos Validacion'!$M$6:$N$7,2,0)</f>
        <v>0.15</v>
      </c>
      <c r="Z70" s="73" t="s">
        <v>71</v>
      </c>
      <c r="AA70" s="76" t="s">
        <v>361</v>
      </c>
      <c r="AB70" s="73" t="s">
        <v>73</v>
      </c>
      <c r="AC70" s="101" t="s">
        <v>362</v>
      </c>
      <c r="AD70" s="78">
        <f t="shared" si="12"/>
        <v>0.4</v>
      </c>
      <c r="AE70" s="79" t="str">
        <f t="shared" si="13"/>
        <v>MUY BAJA</v>
      </c>
      <c r="AF70" s="105">
        <f>+AF68-(AF68*AD70)</f>
        <v>0.16800000000000001</v>
      </c>
      <c r="AG70" s="237"/>
      <c r="AH70" s="237"/>
      <c r="AI70" s="235"/>
      <c r="AJ70" s="219"/>
      <c r="AK70" s="221"/>
      <c r="AL70" s="223"/>
    </row>
    <row r="71" spans="1:38" ht="81" customHeight="1" thickTop="1">
      <c r="A71" s="256" t="s">
        <v>4</v>
      </c>
      <c r="B71" s="247"/>
      <c r="C71" s="259" t="s">
        <v>325</v>
      </c>
      <c r="D71" s="218" t="s">
        <v>347</v>
      </c>
      <c r="E71" s="218" t="s">
        <v>348</v>
      </c>
      <c r="F71" s="46" t="s">
        <v>56</v>
      </c>
      <c r="G71" s="126" t="s">
        <v>363</v>
      </c>
      <c r="H71" s="218" t="s">
        <v>364</v>
      </c>
      <c r="I71" s="218" t="s">
        <v>365</v>
      </c>
      <c r="J71" s="218" t="s">
        <v>107</v>
      </c>
      <c r="K71" s="224" t="s">
        <v>366</v>
      </c>
      <c r="L71" s="218" t="s">
        <v>62</v>
      </c>
      <c r="M71" s="226">
        <f>VLOOKUP(L71,'[2]Datos Validacion'!$C$6:$D$10,2,0)</f>
        <v>0.4</v>
      </c>
      <c r="N71" s="228" t="s">
        <v>110</v>
      </c>
      <c r="O71" s="230">
        <f>VLOOKUP(N71,'[2]Datos Validacion'!$E$6:$F$15,2,0)</f>
        <v>0.6</v>
      </c>
      <c r="P71" s="232" t="s">
        <v>111</v>
      </c>
      <c r="Q71" s="234" t="s">
        <v>116</v>
      </c>
      <c r="R71" s="130" t="s">
        <v>367</v>
      </c>
      <c r="S71" s="49" t="s">
        <v>67</v>
      </c>
      <c r="T71" s="52" t="s">
        <v>368</v>
      </c>
      <c r="U71" s="49" t="s">
        <v>68</v>
      </c>
      <c r="V71" s="49" t="s">
        <v>69</v>
      </c>
      <c r="W71" s="51">
        <f>VLOOKUP(V71,'[2]Datos Validacion'!$K$6:$L$8,2,0)</f>
        <v>0.25</v>
      </c>
      <c r="X71" s="52" t="s">
        <v>70</v>
      </c>
      <c r="Y71" s="51">
        <f>VLOOKUP(X71,'[2]Datos Validacion'!$M$6:$N$7,2,0)</f>
        <v>0.15</v>
      </c>
      <c r="Z71" s="49" t="s">
        <v>71</v>
      </c>
      <c r="AA71" s="82" t="s">
        <v>369</v>
      </c>
      <c r="AB71" s="49" t="s">
        <v>73</v>
      </c>
      <c r="AC71" s="52" t="s">
        <v>370</v>
      </c>
      <c r="AD71" s="54">
        <f t="shared" si="12"/>
        <v>0.4</v>
      </c>
      <c r="AE71" s="55" t="str">
        <f t="shared" si="13"/>
        <v>BAJA</v>
      </c>
      <c r="AF71" s="55">
        <f t="shared" si="17"/>
        <v>0.24</v>
      </c>
      <c r="AG71" s="236" t="str">
        <f t="shared" si="18"/>
        <v>MODERADO</v>
      </c>
      <c r="AH71" s="236">
        <f t="shared" si="19"/>
        <v>0.6</v>
      </c>
      <c r="AI71" s="234" t="s">
        <v>116</v>
      </c>
      <c r="AJ71" s="218" t="s">
        <v>117</v>
      </c>
      <c r="AK71" s="220"/>
      <c r="AL71" s="222"/>
    </row>
    <row r="72" spans="1:38" ht="83.25" customHeight="1" thickBot="1">
      <c r="A72" s="257"/>
      <c r="B72" s="258"/>
      <c r="C72" s="260"/>
      <c r="D72" s="219"/>
      <c r="E72" s="219"/>
      <c r="F72" s="58" t="s">
        <v>78</v>
      </c>
      <c r="G72" s="128" t="s">
        <v>223</v>
      </c>
      <c r="H72" s="219"/>
      <c r="I72" s="219"/>
      <c r="J72" s="219"/>
      <c r="K72" s="225"/>
      <c r="L72" s="219"/>
      <c r="M72" s="227"/>
      <c r="N72" s="229"/>
      <c r="O72" s="231"/>
      <c r="P72" s="233"/>
      <c r="Q72" s="235"/>
      <c r="R72" s="129" t="s">
        <v>371</v>
      </c>
      <c r="S72" s="73" t="s">
        <v>67</v>
      </c>
      <c r="T72" s="74" t="s">
        <v>368</v>
      </c>
      <c r="U72" s="73" t="s">
        <v>68</v>
      </c>
      <c r="V72" s="73" t="s">
        <v>69</v>
      </c>
      <c r="W72" s="75">
        <f>VLOOKUP(V72,'[2]Datos Validacion'!$K$6:$L$8,2,0)</f>
        <v>0.25</v>
      </c>
      <c r="X72" s="74" t="s">
        <v>70</v>
      </c>
      <c r="Y72" s="75">
        <f>VLOOKUP(X72,'[2]Datos Validacion'!$M$6:$N$7,2,0)</f>
        <v>0.15</v>
      </c>
      <c r="Z72" s="73" t="s">
        <v>71</v>
      </c>
      <c r="AA72" s="131"/>
      <c r="AB72" s="73" t="s">
        <v>73</v>
      </c>
      <c r="AC72" s="101" t="s">
        <v>372</v>
      </c>
      <c r="AD72" s="78">
        <f t="shared" si="12"/>
        <v>0.4</v>
      </c>
      <c r="AE72" s="79" t="str">
        <f t="shared" si="13"/>
        <v>MUY BAJA</v>
      </c>
      <c r="AF72" s="105">
        <f>+AF70-(AF70*AD72)</f>
        <v>0.1008</v>
      </c>
      <c r="AG72" s="237"/>
      <c r="AH72" s="237"/>
      <c r="AI72" s="235"/>
      <c r="AJ72" s="219"/>
      <c r="AK72" s="221"/>
      <c r="AL72" s="223"/>
    </row>
    <row r="73" spans="1:38" ht="143.25" customHeight="1" thickTop="1" thickBot="1">
      <c r="A73" s="132"/>
      <c r="B73" s="133" t="s">
        <v>4</v>
      </c>
      <c r="C73" s="125" t="s">
        <v>373</v>
      </c>
      <c r="D73" s="125" t="s">
        <v>374</v>
      </c>
      <c r="E73" s="125" t="s">
        <v>375</v>
      </c>
      <c r="F73" s="109" t="s">
        <v>78</v>
      </c>
      <c r="G73" s="134" t="s">
        <v>376</v>
      </c>
      <c r="H73" s="109" t="s">
        <v>377</v>
      </c>
      <c r="I73" s="135" t="s">
        <v>378</v>
      </c>
      <c r="J73" s="109" t="s">
        <v>60</v>
      </c>
      <c r="K73" s="136" t="s">
        <v>379</v>
      </c>
      <c r="L73" s="109" t="s">
        <v>91</v>
      </c>
      <c r="M73" s="111">
        <f>VLOOKUP(L73,'[2]Datos Validacion'!$C$6:$D$10,2,0)</f>
        <v>0.6</v>
      </c>
      <c r="N73" s="112" t="s">
        <v>63</v>
      </c>
      <c r="O73" s="113">
        <f>VLOOKUP(N73,'[2]Datos Validacion'!$E$6:$F$15,2,0)</f>
        <v>0.8</v>
      </c>
      <c r="P73" s="114" t="s">
        <v>380</v>
      </c>
      <c r="Q73" s="115" t="s">
        <v>75</v>
      </c>
      <c r="R73" s="137" t="s">
        <v>381</v>
      </c>
      <c r="S73" s="117" t="s">
        <v>67</v>
      </c>
      <c r="T73" s="117" t="s">
        <v>382</v>
      </c>
      <c r="U73" s="117" t="s">
        <v>68</v>
      </c>
      <c r="V73" s="117" t="s">
        <v>69</v>
      </c>
      <c r="W73" s="111">
        <f>VLOOKUP(V73,'[2]Datos Validacion'!$K$6:$L$8,2,0)</f>
        <v>0.25</v>
      </c>
      <c r="X73" s="119" t="s">
        <v>70</v>
      </c>
      <c r="Y73" s="111">
        <f>VLOOKUP(X73,'[2]Datos Validacion'!$M$6:$N$7,2,0)</f>
        <v>0.15</v>
      </c>
      <c r="Z73" s="117" t="s">
        <v>71</v>
      </c>
      <c r="AA73" s="120"/>
      <c r="AB73" s="117" t="s">
        <v>73</v>
      </c>
      <c r="AC73" s="107" t="s">
        <v>383</v>
      </c>
      <c r="AD73" s="121">
        <f t="shared" si="12"/>
        <v>0.4</v>
      </c>
      <c r="AE73" s="122" t="str">
        <f t="shared" si="13"/>
        <v>BAJA</v>
      </c>
      <c r="AF73" s="122">
        <f t="shared" si="17"/>
        <v>0.36</v>
      </c>
      <c r="AG73" s="122" t="str">
        <f t="shared" si="18"/>
        <v>MAYOR</v>
      </c>
      <c r="AH73" s="122">
        <f t="shared" si="19"/>
        <v>0.8</v>
      </c>
      <c r="AI73" s="115" t="s">
        <v>75</v>
      </c>
      <c r="AJ73" s="109" t="s">
        <v>76</v>
      </c>
      <c r="AK73" s="109" t="s">
        <v>384</v>
      </c>
      <c r="AL73" s="124"/>
    </row>
    <row r="74" spans="1:38" ht="16.5" thickTop="1">
      <c r="A74" s="138"/>
      <c r="B74" s="138"/>
      <c r="C74" s="138"/>
      <c r="D74" s="15"/>
      <c r="E74" s="15"/>
      <c r="F74" s="12"/>
      <c r="G74" s="15"/>
      <c r="H74" s="15"/>
      <c r="I74" s="139"/>
      <c r="J74" s="12"/>
      <c r="K74" s="15"/>
      <c r="L74" s="12"/>
      <c r="M74" s="13"/>
      <c r="N74" s="140"/>
      <c r="O74" s="141"/>
      <c r="P74" s="142"/>
      <c r="Q74" s="143"/>
      <c r="R74" s="144"/>
      <c r="S74" s="21"/>
      <c r="T74" s="21"/>
      <c r="U74" s="21"/>
      <c r="V74" s="21"/>
      <c r="W74" s="14"/>
      <c r="X74" s="145"/>
      <c r="Y74" s="14"/>
      <c r="Z74" s="21"/>
      <c r="AA74" s="138"/>
      <c r="AB74" s="21"/>
      <c r="AC74" s="138"/>
      <c r="AD74" s="146"/>
      <c r="AE74" s="12"/>
      <c r="AF74" s="15"/>
      <c r="AG74" s="147"/>
      <c r="AH74" s="142"/>
      <c r="AI74" s="148"/>
      <c r="AJ74" s="15"/>
      <c r="AK74" s="149"/>
      <c r="AL74" s="150"/>
    </row>
    <row r="77" spans="1:38">
      <c r="B77" s="215" t="s">
        <v>385</v>
      </c>
      <c r="C77" s="216"/>
      <c r="D77" s="216"/>
      <c r="E77" s="216"/>
      <c r="F77" s="216"/>
      <c r="G77" s="216"/>
      <c r="H77" s="216"/>
      <c r="I77" s="216"/>
      <c r="J77" s="216"/>
      <c r="K77" s="216"/>
      <c r="L77" s="217"/>
    </row>
    <row r="78" spans="1:38" s="5" customFormat="1" ht="25.5">
      <c r="B78" s="152" t="s">
        <v>386</v>
      </c>
      <c r="C78" s="152" t="s">
        <v>387</v>
      </c>
      <c r="D78" s="215" t="s">
        <v>388</v>
      </c>
      <c r="E78" s="216"/>
      <c r="F78" s="216"/>
      <c r="G78" s="216"/>
      <c r="H78" s="216"/>
      <c r="I78" s="216"/>
      <c r="J78" s="153" t="s">
        <v>389</v>
      </c>
      <c r="K78" s="153" t="s">
        <v>390</v>
      </c>
      <c r="L78" s="153" t="s">
        <v>391</v>
      </c>
      <c r="M78" s="9"/>
      <c r="N78" s="8"/>
      <c r="O78" s="10"/>
      <c r="Q78" s="8"/>
      <c r="W78" s="9"/>
      <c r="Y78" s="9"/>
      <c r="AB78" s="8"/>
      <c r="AE78" s="8"/>
      <c r="AK78" s="8"/>
    </row>
    <row r="79" spans="1:38" ht="24">
      <c r="A79" s="4"/>
      <c r="B79" s="154">
        <v>0</v>
      </c>
      <c r="C79" s="155">
        <v>43861</v>
      </c>
      <c r="D79" s="212" t="s">
        <v>392</v>
      </c>
      <c r="E79" s="213"/>
      <c r="F79" s="213"/>
      <c r="G79" s="213"/>
      <c r="H79" s="213"/>
      <c r="I79" s="214"/>
      <c r="J79" s="156" t="s">
        <v>393</v>
      </c>
      <c r="K79" s="156" t="s">
        <v>394</v>
      </c>
      <c r="L79" s="156" t="s">
        <v>394</v>
      </c>
    </row>
    <row r="80" spans="1:38" ht="30" customHeight="1">
      <c r="B80" s="154">
        <v>1</v>
      </c>
      <c r="C80" s="155">
        <v>43916</v>
      </c>
      <c r="D80" s="212" t="s">
        <v>395</v>
      </c>
      <c r="E80" s="213"/>
      <c r="F80" s="213"/>
      <c r="G80" s="213"/>
      <c r="H80" s="213"/>
      <c r="I80" s="214"/>
      <c r="J80" s="156" t="s">
        <v>393</v>
      </c>
      <c r="K80" s="156" t="s">
        <v>394</v>
      </c>
      <c r="L80" s="156" t="s">
        <v>394</v>
      </c>
    </row>
    <row r="81" spans="2:29" ht="29.25" customHeight="1">
      <c r="B81" s="154">
        <v>1</v>
      </c>
      <c r="C81" s="155">
        <v>43951</v>
      </c>
      <c r="D81" s="212" t="s">
        <v>396</v>
      </c>
      <c r="E81" s="213"/>
      <c r="F81" s="213"/>
      <c r="G81" s="213"/>
      <c r="H81" s="213"/>
      <c r="I81" s="214"/>
      <c r="J81" s="156" t="s">
        <v>393</v>
      </c>
      <c r="K81" s="156" t="s">
        <v>394</v>
      </c>
      <c r="L81" s="156" t="s">
        <v>394</v>
      </c>
    </row>
    <row r="82" spans="2:29" ht="24">
      <c r="B82" s="154">
        <v>2</v>
      </c>
      <c r="C82" s="155">
        <v>43951</v>
      </c>
      <c r="D82" s="211" t="s">
        <v>397</v>
      </c>
      <c r="E82" s="211"/>
      <c r="F82" s="211"/>
      <c r="G82" s="211"/>
      <c r="H82" s="211"/>
      <c r="I82" s="211"/>
      <c r="J82" s="156" t="s">
        <v>393</v>
      </c>
      <c r="K82" s="156" t="s">
        <v>394</v>
      </c>
      <c r="L82" s="156" t="s">
        <v>394</v>
      </c>
    </row>
    <row r="83" spans="2:29" ht="24">
      <c r="B83" s="154">
        <v>3</v>
      </c>
      <c r="C83" s="155">
        <v>44073</v>
      </c>
      <c r="D83" s="211" t="s">
        <v>398</v>
      </c>
      <c r="E83" s="211"/>
      <c r="F83" s="211"/>
      <c r="G83" s="211"/>
      <c r="H83" s="211"/>
      <c r="I83" s="211"/>
      <c r="J83" s="156" t="s">
        <v>393</v>
      </c>
      <c r="K83" s="156" t="s">
        <v>394</v>
      </c>
      <c r="L83" s="156" t="s">
        <v>394</v>
      </c>
    </row>
    <row r="84" spans="2:29" ht="24">
      <c r="B84" s="154">
        <v>4</v>
      </c>
      <c r="C84" s="155">
        <v>44196</v>
      </c>
      <c r="D84" s="211" t="s">
        <v>399</v>
      </c>
      <c r="E84" s="211"/>
      <c r="F84" s="211"/>
      <c r="G84" s="211"/>
      <c r="H84" s="211"/>
      <c r="I84" s="211"/>
      <c r="J84" s="156" t="s">
        <v>393</v>
      </c>
      <c r="K84" s="156" t="s">
        <v>394</v>
      </c>
      <c r="L84" s="156" t="s">
        <v>394</v>
      </c>
    </row>
    <row r="85" spans="2:29" ht="24">
      <c r="B85" s="154">
        <v>5</v>
      </c>
      <c r="C85" s="155">
        <v>44316</v>
      </c>
      <c r="D85" s="212" t="s">
        <v>400</v>
      </c>
      <c r="E85" s="213"/>
      <c r="F85" s="213"/>
      <c r="G85" s="213"/>
      <c r="H85" s="213"/>
      <c r="I85" s="214"/>
      <c r="J85" s="156" t="s">
        <v>393</v>
      </c>
      <c r="K85" s="156" t="s">
        <v>394</v>
      </c>
      <c r="L85" s="156" t="s">
        <v>394</v>
      </c>
    </row>
    <row r="86" spans="2:29" ht="24">
      <c r="B86" s="154">
        <v>6</v>
      </c>
      <c r="C86" s="155">
        <v>44439</v>
      </c>
      <c r="D86" s="212" t="s">
        <v>401</v>
      </c>
      <c r="E86" s="213"/>
      <c r="F86" s="213"/>
      <c r="G86" s="213"/>
      <c r="H86" s="213"/>
      <c r="I86" s="214"/>
      <c r="J86" s="156" t="s">
        <v>393</v>
      </c>
      <c r="K86" s="156" t="s">
        <v>394</v>
      </c>
      <c r="L86" s="156" t="s">
        <v>394</v>
      </c>
    </row>
    <row r="87" spans="2:29" ht="163.5" customHeight="1">
      <c r="B87" s="157">
        <v>7</v>
      </c>
      <c r="C87" s="158">
        <v>44524</v>
      </c>
      <c r="D87" s="210" t="s">
        <v>402</v>
      </c>
      <c r="E87" s="210"/>
      <c r="F87" s="210"/>
      <c r="G87" s="210"/>
      <c r="H87" s="210"/>
      <c r="I87" s="210"/>
      <c r="J87" s="156" t="s">
        <v>393</v>
      </c>
      <c r="K87" s="156" t="s">
        <v>394</v>
      </c>
      <c r="L87" s="156" t="s">
        <v>394</v>
      </c>
      <c r="AC87" s="1"/>
    </row>
    <row r="88" spans="2:29" ht="24">
      <c r="B88" s="157">
        <v>8</v>
      </c>
      <c r="C88" s="158">
        <v>44554</v>
      </c>
      <c r="D88" s="210" t="s">
        <v>403</v>
      </c>
      <c r="E88" s="210"/>
      <c r="F88" s="210"/>
      <c r="G88" s="210"/>
      <c r="H88" s="210"/>
      <c r="I88" s="210"/>
      <c r="J88" s="156" t="s">
        <v>393</v>
      </c>
      <c r="K88" s="156" t="s">
        <v>394</v>
      </c>
      <c r="L88" s="156" t="s">
        <v>394</v>
      </c>
      <c r="AC88" s="1"/>
    </row>
    <row r="89" spans="2:29" ht="50.25" customHeight="1">
      <c r="B89" s="157">
        <v>9</v>
      </c>
      <c r="C89" s="158">
        <v>44561</v>
      </c>
      <c r="D89" s="210" t="s">
        <v>429</v>
      </c>
      <c r="E89" s="210"/>
      <c r="F89" s="210"/>
      <c r="G89" s="210"/>
      <c r="H89" s="210"/>
      <c r="I89" s="210"/>
      <c r="J89" s="156" t="s">
        <v>393</v>
      </c>
      <c r="K89" s="156" t="s">
        <v>394</v>
      </c>
      <c r="L89" s="156" t="s">
        <v>394</v>
      </c>
    </row>
    <row r="90" spans="2:29" ht="47.25" customHeight="1">
      <c r="B90" s="157">
        <v>10</v>
      </c>
      <c r="C90" s="158">
        <v>44681</v>
      </c>
      <c r="D90" s="210" t="s">
        <v>428</v>
      </c>
      <c r="E90" s="210"/>
      <c r="F90" s="210"/>
      <c r="G90" s="210"/>
      <c r="H90" s="210"/>
      <c r="I90" s="210"/>
      <c r="J90" s="156" t="s">
        <v>393</v>
      </c>
      <c r="K90" s="156" t="s">
        <v>394</v>
      </c>
      <c r="L90" s="156" t="s">
        <v>394</v>
      </c>
    </row>
    <row r="91" spans="2:29" ht="105" customHeight="1">
      <c r="B91" s="157">
        <v>11</v>
      </c>
      <c r="C91" s="158">
        <v>44804</v>
      </c>
      <c r="D91" s="210" t="s">
        <v>447</v>
      </c>
      <c r="E91" s="210"/>
      <c r="F91" s="210"/>
      <c r="G91" s="210"/>
      <c r="H91" s="210"/>
      <c r="I91" s="210"/>
      <c r="J91" s="156" t="s">
        <v>393</v>
      </c>
      <c r="K91" s="156" t="s">
        <v>394</v>
      </c>
      <c r="L91" s="156" t="s">
        <v>394</v>
      </c>
    </row>
  </sheetData>
  <sheetProtection formatCells="0" insertRows="0" deleteRows="0"/>
  <mergeCells count="586">
    <mergeCell ref="AK13:AK15"/>
    <mergeCell ref="AL13:AL15"/>
    <mergeCell ref="S14:T14"/>
    <mergeCell ref="AF1:AG1"/>
    <mergeCell ref="D3:H3"/>
    <mergeCell ref="X3:AJ3"/>
    <mergeCell ref="C4:C7"/>
    <mergeCell ref="D4:E4"/>
    <mergeCell ref="G4:H4"/>
    <mergeCell ref="I4:K4"/>
    <mergeCell ref="G5:H5"/>
    <mergeCell ref="I5:P5"/>
    <mergeCell ref="D7:E7"/>
    <mergeCell ref="A1:D1"/>
    <mergeCell ref="E1:L1"/>
    <mergeCell ref="M1:P1"/>
    <mergeCell ref="A14:B14"/>
    <mergeCell ref="C14:C15"/>
    <mergeCell ref="D14:D15"/>
    <mergeCell ref="E14:E15"/>
    <mergeCell ref="F14:F15"/>
    <mergeCell ref="D9:E9"/>
    <mergeCell ref="G11:H11"/>
    <mergeCell ref="V11:AI11"/>
    <mergeCell ref="A13:K13"/>
    <mergeCell ref="L13:Q13"/>
    <mergeCell ref="R13:AD13"/>
    <mergeCell ref="AE13:AJ13"/>
    <mergeCell ref="G14:G15"/>
    <mergeCell ref="H14:H15"/>
    <mergeCell ref="I14:I15"/>
    <mergeCell ref="J14:J15"/>
    <mergeCell ref="K14:K15"/>
    <mergeCell ref="L14:L15"/>
    <mergeCell ref="U14:U15"/>
    <mergeCell ref="V14:W14"/>
    <mergeCell ref="X14:Y14"/>
    <mergeCell ref="Z14:AA14"/>
    <mergeCell ref="AB14:AC14"/>
    <mergeCell ref="M14:M15"/>
    <mergeCell ref="N14:N15"/>
    <mergeCell ref="O14:O15"/>
    <mergeCell ref="P14:P15"/>
    <mergeCell ref="Q14:Q15"/>
    <mergeCell ref="R14:R15"/>
    <mergeCell ref="V15:W15"/>
    <mergeCell ref="X15:Y15"/>
    <mergeCell ref="AJ14:AJ15"/>
    <mergeCell ref="AD14:AD15"/>
    <mergeCell ref="AE14:AE15"/>
    <mergeCell ref="AF14:AF15"/>
    <mergeCell ref="AG14:AG15"/>
    <mergeCell ref="AH14:AH15"/>
    <mergeCell ref="AI14:AI15"/>
    <mergeCell ref="I16:I18"/>
    <mergeCell ref="J16:J18"/>
    <mergeCell ref="K16:K18"/>
    <mergeCell ref="L16:L18"/>
    <mergeCell ref="M16:M18"/>
    <mergeCell ref="N16:N18"/>
    <mergeCell ref="AE17:AE18"/>
    <mergeCell ref="AF17:AF18"/>
    <mergeCell ref="Z17:Z18"/>
    <mergeCell ref="AA17:AA18"/>
    <mergeCell ref="AB17:AB18"/>
    <mergeCell ref="AC17:AC18"/>
    <mergeCell ref="AD17:AD18"/>
    <mergeCell ref="AJ16:AJ18"/>
    <mergeCell ref="AK16:AK18"/>
    <mergeCell ref="AL16:AL18"/>
    <mergeCell ref="AG16:AG18"/>
    <mergeCell ref="AH16:AH18"/>
    <mergeCell ref="AI16:AI18"/>
    <mergeCell ref="R17:R18"/>
    <mergeCell ref="S17:S18"/>
    <mergeCell ref="T17:T18"/>
    <mergeCell ref="U17:U18"/>
    <mergeCell ref="A19:A21"/>
    <mergeCell ref="B19:B21"/>
    <mergeCell ref="C19:C21"/>
    <mergeCell ref="D19:D21"/>
    <mergeCell ref="E19:E21"/>
    <mergeCell ref="V17:V18"/>
    <mergeCell ref="W17:W18"/>
    <mergeCell ref="X17:X18"/>
    <mergeCell ref="Y17:Y18"/>
    <mergeCell ref="O16:O18"/>
    <mergeCell ref="P16:P18"/>
    <mergeCell ref="Q16:Q18"/>
    <mergeCell ref="A16:A18"/>
    <mergeCell ref="B16:B18"/>
    <mergeCell ref="C16:C18"/>
    <mergeCell ref="D16:D18"/>
    <mergeCell ref="E16:E18"/>
    <mergeCell ref="H16:H18"/>
    <mergeCell ref="H19:H21"/>
    <mergeCell ref="I19:I21"/>
    <mergeCell ref="J19:J21"/>
    <mergeCell ref="K19:K21"/>
    <mergeCell ref="L19:L21"/>
    <mergeCell ref="M19:M21"/>
    <mergeCell ref="AH19:AH21"/>
    <mergeCell ref="AI19:AI21"/>
    <mergeCell ref="AJ19:AJ21"/>
    <mergeCell ref="AK19:AK21"/>
    <mergeCell ref="AL19:AL21"/>
    <mergeCell ref="N19:N21"/>
    <mergeCell ref="O19:O21"/>
    <mergeCell ref="P19:P21"/>
    <mergeCell ref="Q19:Q21"/>
    <mergeCell ref="AA19:AA20"/>
    <mergeCell ref="AG19:AG21"/>
    <mergeCell ref="AL22:AL24"/>
    <mergeCell ref="A22:A24"/>
    <mergeCell ref="B22:B24"/>
    <mergeCell ref="C22:C24"/>
    <mergeCell ref="D22:D24"/>
    <mergeCell ref="E22:E24"/>
    <mergeCell ref="H22:H24"/>
    <mergeCell ref="I22:I24"/>
    <mergeCell ref="J22:J24"/>
    <mergeCell ref="AJ22:AJ24"/>
    <mergeCell ref="AK22:AK24"/>
    <mergeCell ref="K22:K24"/>
    <mergeCell ref="L22:L24"/>
    <mergeCell ref="M22:M24"/>
    <mergeCell ref="N22:N24"/>
    <mergeCell ref="O22:O24"/>
    <mergeCell ref="P22:P24"/>
    <mergeCell ref="A25:A30"/>
    <mergeCell ref="B25:B30"/>
    <mergeCell ref="C25:C30"/>
    <mergeCell ref="D25:D30"/>
    <mergeCell ref="E25:E30"/>
    <mergeCell ref="F25:F27"/>
    <mergeCell ref="H25:H30"/>
    <mergeCell ref="I25:I30"/>
    <mergeCell ref="J25:J30"/>
    <mergeCell ref="K25:K30"/>
    <mergeCell ref="L25:L30"/>
    <mergeCell ref="Q22:Q24"/>
    <mergeCell ref="AG22:AG24"/>
    <mergeCell ref="AH22:AH24"/>
    <mergeCell ref="AI22:AI24"/>
    <mergeCell ref="AH31:AH33"/>
    <mergeCell ref="AI31:AI33"/>
    <mergeCell ref="AJ31:AJ33"/>
    <mergeCell ref="U32:U33"/>
    <mergeCell ref="V32:V33"/>
    <mergeCell ref="W32:W33"/>
    <mergeCell ref="X32:X33"/>
    <mergeCell ref="Y32:Y33"/>
    <mergeCell ref="AG31:AG33"/>
    <mergeCell ref="Z32:Z33"/>
    <mergeCell ref="AA32:AA33"/>
    <mergeCell ref="AB32:AB33"/>
    <mergeCell ref="AC32:AC33"/>
    <mergeCell ref="AF32:AF33"/>
    <mergeCell ref="P31:P33"/>
    <mergeCell ref="Q31:Q33"/>
    <mergeCell ref="L31:L33"/>
    <mergeCell ref="M31:M33"/>
    <mergeCell ref="AK31:AK33"/>
    <mergeCell ref="AL31:AL33"/>
    <mergeCell ref="F28:F30"/>
    <mergeCell ref="G28:G30"/>
    <mergeCell ref="A31:A33"/>
    <mergeCell ref="B31:B33"/>
    <mergeCell ref="C31:C33"/>
    <mergeCell ref="D31:D33"/>
    <mergeCell ref="E31:E33"/>
    <mergeCell ref="AH25:AH30"/>
    <mergeCell ref="AI25:AI30"/>
    <mergeCell ref="AJ25:AJ30"/>
    <mergeCell ref="AK25:AK30"/>
    <mergeCell ref="AL25:AL30"/>
    <mergeCell ref="M25:M30"/>
    <mergeCell ref="N25:N30"/>
    <mergeCell ref="O25:O30"/>
    <mergeCell ref="P25:P30"/>
    <mergeCell ref="Q25:Q30"/>
    <mergeCell ref="AG25:AG30"/>
    <mergeCell ref="G25:G27"/>
    <mergeCell ref="R32:R33"/>
    <mergeCell ref="S32:S33"/>
    <mergeCell ref="T32:T33"/>
    <mergeCell ref="N31:N33"/>
    <mergeCell ref="O31:O33"/>
    <mergeCell ref="F31:F33"/>
    <mergeCell ref="G31:G33"/>
    <mergeCell ref="H31:H33"/>
    <mergeCell ref="I31:I33"/>
    <mergeCell ref="J31:J33"/>
    <mergeCell ref="K31:K33"/>
    <mergeCell ref="AI34:AI38"/>
    <mergeCell ref="AJ34:AJ38"/>
    <mergeCell ref="AK34:AK38"/>
    <mergeCell ref="AL34:AL38"/>
    <mergeCell ref="P34:P38"/>
    <mergeCell ref="Q34:Q38"/>
    <mergeCell ref="AG34:AG38"/>
    <mergeCell ref="AH34:AH38"/>
    <mergeCell ref="H34:H38"/>
    <mergeCell ref="I34:I38"/>
    <mergeCell ref="J34:J38"/>
    <mergeCell ref="K34:K38"/>
    <mergeCell ref="L34:L38"/>
    <mergeCell ref="M34:M38"/>
    <mergeCell ref="N34:N38"/>
    <mergeCell ref="O34:O38"/>
    <mergeCell ref="J39:J41"/>
    <mergeCell ref="K39:K41"/>
    <mergeCell ref="L39:L41"/>
    <mergeCell ref="M39:M41"/>
    <mergeCell ref="N39:N41"/>
    <mergeCell ref="O39:O41"/>
    <mergeCell ref="F36:F38"/>
    <mergeCell ref="G36:G38"/>
    <mergeCell ref="A39:A41"/>
    <mergeCell ref="B39:B41"/>
    <mergeCell ref="C39:C41"/>
    <mergeCell ref="D39:D41"/>
    <mergeCell ref="E39:E41"/>
    <mergeCell ref="H39:H41"/>
    <mergeCell ref="I39:I41"/>
    <mergeCell ref="A34:A38"/>
    <mergeCell ref="B34:B38"/>
    <mergeCell ref="C34:C38"/>
    <mergeCell ref="D34:D38"/>
    <mergeCell ref="E34:E38"/>
    <mergeCell ref="V39:V40"/>
    <mergeCell ref="W39:W40"/>
    <mergeCell ref="X39:X40"/>
    <mergeCell ref="Y39:Y40"/>
    <mergeCell ref="Z39:Z40"/>
    <mergeCell ref="AA39:AA40"/>
    <mergeCell ref="P39:P41"/>
    <mergeCell ref="Q39:Q41"/>
    <mergeCell ref="R39:R40"/>
    <mergeCell ref="S39:S40"/>
    <mergeCell ref="T39:T40"/>
    <mergeCell ref="U39:U40"/>
    <mergeCell ref="AH39:AH41"/>
    <mergeCell ref="AI39:AI41"/>
    <mergeCell ref="AJ39:AJ41"/>
    <mergeCell ref="AK39:AK41"/>
    <mergeCell ref="AL39:AL41"/>
    <mergeCell ref="AB39:AB40"/>
    <mergeCell ref="AC39:AC40"/>
    <mergeCell ref="AD39:AD40"/>
    <mergeCell ref="AE39:AE40"/>
    <mergeCell ref="AF39:AF40"/>
    <mergeCell ref="AG39:AG41"/>
    <mergeCell ref="N42:N45"/>
    <mergeCell ref="A42:A45"/>
    <mergeCell ref="B42:B45"/>
    <mergeCell ref="C42:C45"/>
    <mergeCell ref="D42:D45"/>
    <mergeCell ref="E42:E45"/>
    <mergeCell ref="F42:F43"/>
    <mergeCell ref="G42:G43"/>
    <mergeCell ref="H42:H45"/>
    <mergeCell ref="AJ42:AJ45"/>
    <mergeCell ref="AK42:AK45"/>
    <mergeCell ref="AL42:AL45"/>
    <mergeCell ref="O42:O45"/>
    <mergeCell ref="P42:P45"/>
    <mergeCell ref="Q42:Q45"/>
    <mergeCell ref="AG42:AG45"/>
    <mergeCell ref="AH42:AH45"/>
    <mergeCell ref="AI42:AI45"/>
    <mergeCell ref="H46:H47"/>
    <mergeCell ref="I46:I47"/>
    <mergeCell ref="J46:J47"/>
    <mergeCell ref="K46:K47"/>
    <mergeCell ref="L46:L47"/>
    <mergeCell ref="M46:M47"/>
    <mergeCell ref="F44:F45"/>
    <mergeCell ref="G44:G45"/>
    <mergeCell ref="A46:A47"/>
    <mergeCell ref="B46:B47"/>
    <mergeCell ref="C46:C47"/>
    <mergeCell ref="D46:D47"/>
    <mergeCell ref="E46:E47"/>
    <mergeCell ref="F46:F47"/>
    <mergeCell ref="G46:G47"/>
    <mergeCell ref="I42:I45"/>
    <mergeCell ref="J42:J45"/>
    <mergeCell ref="K42:K45"/>
    <mergeCell ref="L42:L45"/>
    <mergeCell ref="M42:M45"/>
    <mergeCell ref="Y52:Y54"/>
    <mergeCell ref="AI46:AI47"/>
    <mergeCell ref="AJ46:AJ47"/>
    <mergeCell ref="AK46:AK47"/>
    <mergeCell ref="AL46:AL47"/>
    <mergeCell ref="N46:N47"/>
    <mergeCell ref="O46:O47"/>
    <mergeCell ref="P46:P47"/>
    <mergeCell ref="Q46:Q47"/>
    <mergeCell ref="AG46:AG47"/>
    <mergeCell ref="AH46:AH47"/>
    <mergeCell ref="AJ48:AJ49"/>
    <mergeCell ref="AK48:AK49"/>
    <mergeCell ref="AL48:AL49"/>
    <mergeCell ref="AL50:AL55"/>
    <mergeCell ref="AG50:AG55"/>
    <mergeCell ref="AF52:AF54"/>
    <mergeCell ref="AB52:AB54"/>
    <mergeCell ref="AC52:AC54"/>
    <mergeCell ref="AD52:AD54"/>
    <mergeCell ref="AE52:AE54"/>
    <mergeCell ref="AH50:AH55"/>
    <mergeCell ref="AI50:AI55"/>
    <mergeCell ref="AJ50:AJ55"/>
    <mergeCell ref="A48:A49"/>
    <mergeCell ref="B48:B49"/>
    <mergeCell ref="C48:C49"/>
    <mergeCell ref="D48:D49"/>
    <mergeCell ref="E48:E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AG48:AG49"/>
    <mergeCell ref="AH48:AH49"/>
    <mergeCell ref="AI48:AI49"/>
    <mergeCell ref="AK50:AK55"/>
    <mergeCell ref="Z52:Z54"/>
    <mergeCell ref="AA52:AA54"/>
    <mergeCell ref="A56:A57"/>
    <mergeCell ref="B56:B57"/>
    <mergeCell ref="C56:C57"/>
    <mergeCell ref="D56:D57"/>
    <mergeCell ref="E56:E57"/>
    <mergeCell ref="F56:F57"/>
    <mergeCell ref="S52:S54"/>
    <mergeCell ref="T52:T54"/>
    <mergeCell ref="P50:P55"/>
    <mergeCell ref="Q50:Q55"/>
    <mergeCell ref="J50:J55"/>
    <mergeCell ref="K50:K55"/>
    <mergeCell ref="L50:L55"/>
    <mergeCell ref="M50:M55"/>
    <mergeCell ref="N50:N55"/>
    <mergeCell ref="O50:O55"/>
    <mergeCell ref="E50:E55"/>
    <mergeCell ref="H50:H55"/>
    <mergeCell ref="I50:I55"/>
    <mergeCell ref="U52:U54"/>
    <mergeCell ref="L56:L57"/>
    <mergeCell ref="S56:S57"/>
    <mergeCell ref="T56:T57"/>
    <mergeCell ref="U56:U57"/>
    <mergeCell ref="V52:V54"/>
    <mergeCell ref="W52:W54"/>
    <mergeCell ref="X56:X57"/>
    <mergeCell ref="M56:M57"/>
    <mergeCell ref="N56:N57"/>
    <mergeCell ref="O56:O57"/>
    <mergeCell ref="P56:P57"/>
    <mergeCell ref="Q56:Q57"/>
    <mergeCell ref="R56:R57"/>
    <mergeCell ref="V56:V57"/>
    <mergeCell ref="W56:W57"/>
    <mergeCell ref="X52:X54"/>
    <mergeCell ref="A50:A55"/>
    <mergeCell ref="B50:B55"/>
    <mergeCell ref="C50:C55"/>
    <mergeCell ref="D50:D55"/>
    <mergeCell ref="R52:R54"/>
    <mergeCell ref="AK56:AK57"/>
    <mergeCell ref="AL56:AL57"/>
    <mergeCell ref="AE56:AE57"/>
    <mergeCell ref="AF56:AF57"/>
    <mergeCell ref="AG56:AG57"/>
    <mergeCell ref="AH56:AH57"/>
    <mergeCell ref="AI56:AI57"/>
    <mergeCell ref="AJ56:AJ57"/>
    <mergeCell ref="Y56:Y57"/>
    <mergeCell ref="Z56:Z57"/>
    <mergeCell ref="AA56:AA57"/>
    <mergeCell ref="AB56:AB57"/>
    <mergeCell ref="AC56:AC57"/>
    <mergeCell ref="AD56:AD57"/>
    <mergeCell ref="G56:G57"/>
    <mergeCell ref="H56:H57"/>
    <mergeCell ref="I56:I57"/>
    <mergeCell ref="J56:J57"/>
    <mergeCell ref="K56:K57"/>
    <mergeCell ref="G58:G59"/>
    <mergeCell ref="H58:H59"/>
    <mergeCell ref="I58:I59"/>
    <mergeCell ref="J58:J59"/>
    <mergeCell ref="K58:K59"/>
    <mergeCell ref="L58:L59"/>
    <mergeCell ref="A58:A59"/>
    <mergeCell ref="B58:B59"/>
    <mergeCell ref="C58:C59"/>
    <mergeCell ref="D58:D59"/>
    <mergeCell ref="E58:E59"/>
    <mergeCell ref="F58:F59"/>
    <mergeCell ref="AK58:AK59"/>
    <mergeCell ref="AL58:AL59"/>
    <mergeCell ref="AE58:AE59"/>
    <mergeCell ref="AF58:AF59"/>
    <mergeCell ref="AG58:AG59"/>
    <mergeCell ref="AH58:AH59"/>
    <mergeCell ref="AI58:AI59"/>
    <mergeCell ref="O58:O59"/>
    <mergeCell ref="P58:P59"/>
    <mergeCell ref="Q58:Q59"/>
    <mergeCell ref="R58:R59"/>
    <mergeCell ref="AJ58:AJ59"/>
    <mergeCell ref="Y58:Y59"/>
    <mergeCell ref="Z58:Z59"/>
    <mergeCell ref="AA58:AA59"/>
    <mergeCell ref="AB58:AB59"/>
    <mergeCell ref="AC58:AC59"/>
    <mergeCell ref="AD58:AD59"/>
    <mergeCell ref="M58:M59"/>
    <mergeCell ref="N58:N59"/>
    <mergeCell ref="V60:V61"/>
    <mergeCell ref="W60:W61"/>
    <mergeCell ref="X60:X61"/>
    <mergeCell ref="M60:M61"/>
    <mergeCell ref="N60:N61"/>
    <mergeCell ref="O60:O61"/>
    <mergeCell ref="P60:P61"/>
    <mergeCell ref="Q60:Q61"/>
    <mergeCell ref="S58:S59"/>
    <mergeCell ref="T58:T59"/>
    <mergeCell ref="U58:U59"/>
    <mergeCell ref="V58:V59"/>
    <mergeCell ref="W58:W59"/>
    <mergeCell ref="X58:X59"/>
    <mergeCell ref="U60:U61"/>
    <mergeCell ref="AL60:AL61"/>
    <mergeCell ref="AE60:AE61"/>
    <mergeCell ref="AF60:AF61"/>
    <mergeCell ref="AG60:AG61"/>
    <mergeCell ref="AH60:AH61"/>
    <mergeCell ref="AI60:AI61"/>
    <mergeCell ref="AJ60:AJ61"/>
    <mergeCell ref="Y60:Y61"/>
    <mergeCell ref="Z60:Z61"/>
    <mergeCell ref="AA60:AA61"/>
    <mergeCell ref="AB60:AB61"/>
    <mergeCell ref="AC60:AC61"/>
    <mergeCell ref="AD60:AD61"/>
    <mergeCell ref="AK65:AK66"/>
    <mergeCell ref="A62:A64"/>
    <mergeCell ref="B62:B64"/>
    <mergeCell ref="C62:C64"/>
    <mergeCell ref="D62:D64"/>
    <mergeCell ref="E62:E64"/>
    <mergeCell ref="H62:H64"/>
    <mergeCell ref="I62:I64"/>
    <mergeCell ref="S60:S61"/>
    <mergeCell ref="T60:T61"/>
    <mergeCell ref="L60:L61"/>
    <mergeCell ref="A60:A61"/>
    <mergeCell ref="B60:B61"/>
    <mergeCell ref="C60:C61"/>
    <mergeCell ref="D60:D61"/>
    <mergeCell ref="E60:E61"/>
    <mergeCell ref="F60:F61"/>
    <mergeCell ref="R60:R61"/>
    <mergeCell ref="G60:G61"/>
    <mergeCell ref="H60:H61"/>
    <mergeCell ref="I60:I61"/>
    <mergeCell ref="J60:J61"/>
    <mergeCell ref="K60:K61"/>
    <mergeCell ref="AK60:AK61"/>
    <mergeCell ref="A65:A66"/>
    <mergeCell ref="B65:B66"/>
    <mergeCell ref="C65:C66"/>
    <mergeCell ref="D65:D66"/>
    <mergeCell ref="E65:E66"/>
    <mergeCell ref="AK62:AK64"/>
    <mergeCell ref="AL62:AL64"/>
    <mergeCell ref="P62:P64"/>
    <mergeCell ref="Q62:Q64"/>
    <mergeCell ref="AG62:AG64"/>
    <mergeCell ref="AH62:AH64"/>
    <mergeCell ref="AI62:AI64"/>
    <mergeCell ref="AJ62:AJ64"/>
    <mergeCell ref="J62:J64"/>
    <mergeCell ref="K62:K64"/>
    <mergeCell ref="L62:L64"/>
    <mergeCell ref="M62:M64"/>
    <mergeCell ref="N62:N64"/>
    <mergeCell ref="O62:O64"/>
    <mergeCell ref="AL65:AL66"/>
    <mergeCell ref="AG65:AG66"/>
    <mergeCell ref="AH65:AH66"/>
    <mergeCell ref="AI65:AI66"/>
    <mergeCell ref="AJ65:AJ66"/>
    <mergeCell ref="N65:N66"/>
    <mergeCell ref="O65:O66"/>
    <mergeCell ref="P65:P66"/>
    <mergeCell ref="Q65:Q66"/>
    <mergeCell ref="H65:H66"/>
    <mergeCell ref="I65:I66"/>
    <mergeCell ref="J65:J66"/>
    <mergeCell ref="K65:K66"/>
    <mergeCell ref="L65:L66"/>
    <mergeCell ref="M65:M66"/>
    <mergeCell ref="A71:A72"/>
    <mergeCell ref="B71:B72"/>
    <mergeCell ref="C71:C72"/>
    <mergeCell ref="D71:D72"/>
    <mergeCell ref="E71:E72"/>
    <mergeCell ref="H71:H72"/>
    <mergeCell ref="T68:T69"/>
    <mergeCell ref="U68:U69"/>
    <mergeCell ref="V68:V69"/>
    <mergeCell ref="A68:A70"/>
    <mergeCell ref="B68:B70"/>
    <mergeCell ref="C68:C70"/>
    <mergeCell ref="D68:D70"/>
    <mergeCell ref="E68:E70"/>
    <mergeCell ref="H68:H70"/>
    <mergeCell ref="I68:I70"/>
    <mergeCell ref="J68:J70"/>
    <mergeCell ref="K68:K70"/>
    <mergeCell ref="L68:L70"/>
    <mergeCell ref="AL68:AL70"/>
    <mergeCell ref="AF68:AF69"/>
    <mergeCell ref="AG68:AG70"/>
    <mergeCell ref="M68:M70"/>
    <mergeCell ref="N68:N70"/>
    <mergeCell ref="O68:O70"/>
    <mergeCell ref="P68:P70"/>
    <mergeCell ref="Q68:Q70"/>
    <mergeCell ref="R68:R69"/>
    <mergeCell ref="S68:S69"/>
    <mergeCell ref="AK68:AK70"/>
    <mergeCell ref="Z68:Z69"/>
    <mergeCell ref="AA68:AA69"/>
    <mergeCell ref="AB68:AB69"/>
    <mergeCell ref="AC68:AC69"/>
    <mergeCell ref="AD68:AD69"/>
    <mergeCell ref="AE68:AE69"/>
    <mergeCell ref="W68:W69"/>
    <mergeCell ref="X68:X69"/>
    <mergeCell ref="Y68:Y69"/>
    <mergeCell ref="AH68:AH70"/>
    <mergeCell ref="AI68:AI70"/>
    <mergeCell ref="AJ68:AJ70"/>
    <mergeCell ref="B77:L77"/>
    <mergeCell ref="D78:I78"/>
    <mergeCell ref="D79:I79"/>
    <mergeCell ref="D80:I80"/>
    <mergeCell ref="D81:I81"/>
    <mergeCell ref="AJ71:AJ72"/>
    <mergeCell ref="AK71:AK72"/>
    <mergeCell ref="AL71:AL72"/>
    <mergeCell ref="I71:I72"/>
    <mergeCell ref="J71:J72"/>
    <mergeCell ref="K71:K72"/>
    <mergeCell ref="L71:L72"/>
    <mergeCell ref="M71:M72"/>
    <mergeCell ref="N71:N72"/>
    <mergeCell ref="O71:O72"/>
    <mergeCell ref="P71:P72"/>
    <mergeCell ref="Q71:Q72"/>
    <mergeCell ref="AG71:AG72"/>
    <mergeCell ref="AH71:AH72"/>
    <mergeCell ref="AI71:AI72"/>
    <mergeCell ref="D91:I91"/>
    <mergeCell ref="D89:I89"/>
    <mergeCell ref="D90:I90"/>
    <mergeCell ref="D88:I88"/>
    <mergeCell ref="D82:I82"/>
    <mergeCell ref="D83:I83"/>
    <mergeCell ref="D84:I84"/>
    <mergeCell ref="D85:I85"/>
    <mergeCell ref="D86:I86"/>
    <mergeCell ref="D87:I87"/>
  </mergeCells>
  <conditionalFormatting sqref="Q16 Q46 Q19 Q22 Q50 Q74 Q48">
    <cfRule type="cellIs" dxfId="1002" priority="966" operator="equal">
      <formula>#REF!</formula>
    </cfRule>
    <cfRule type="cellIs" dxfId="1001" priority="968" operator="equal">
      <formula>#REF!</formula>
    </cfRule>
    <cfRule type="cellIs" dxfId="1000" priority="969" operator="equal">
      <formula>#REF!</formula>
    </cfRule>
    <cfRule type="cellIs" dxfId="999" priority="970" operator="equal">
      <formula>#REF!</formula>
    </cfRule>
    <cfRule type="cellIs" dxfId="998" priority="971" operator="equal">
      <formula>#REF!</formula>
    </cfRule>
    <cfRule type="cellIs" dxfId="997" priority="972" operator="equal">
      <formula>#REF!</formula>
    </cfRule>
    <cfRule type="cellIs" dxfId="996" priority="973" operator="equal">
      <formula>#REF!</formula>
    </cfRule>
    <cfRule type="cellIs" dxfId="995" priority="974" operator="equal">
      <formula>#REF!</formula>
    </cfRule>
    <cfRule type="cellIs" dxfId="994" priority="975" operator="equal">
      <formula>#REF!</formula>
    </cfRule>
    <cfRule type="cellIs" dxfId="993" priority="976" operator="equal">
      <formula>#REF!</formula>
    </cfRule>
    <cfRule type="cellIs" dxfId="992" priority="977" operator="equal">
      <formula>#REF!</formula>
    </cfRule>
    <cfRule type="cellIs" dxfId="991" priority="978" operator="equal">
      <formula>#REF!</formula>
    </cfRule>
    <cfRule type="cellIs" dxfId="990" priority="979" operator="equal">
      <formula>#REF!</formula>
    </cfRule>
    <cfRule type="cellIs" dxfId="989" priority="980" operator="equal">
      <formula>#REF!</formula>
    </cfRule>
    <cfRule type="cellIs" dxfId="988" priority="981" operator="equal">
      <formula>#REF!</formula>
    </cfRule>
    <cfRule type="cellIs" dxfId="987" priority="982" operator="equal">
      <formula>#REF!</formula>
    </cfRule>
    <cfRule type="cellIs" dxfId="986" priority="983" operator="equal">
      <formula>#REF!</formula>
    </cfRule>
    <cfRule type="cellIs" dxfId="985" priority="984" operator="equal">
      <formula>#REF!</formula>
    </cfRule>
    <cfRule type="cellIs" dxfId="984" priority="985" operator="equal">
      <formula>#REF!</formula>
    </cfRule>
    <cfRule type="cellIs" dxfId="983" priority="986" operator="equal">
      <formula>#REF!</formula>
    </cfRule>
    <cfRule type="cellIs" dxfId="982" priority="987" operator="equal">
      <formula>#REF!</formula>
    </cfRule>
    <cfRule type="cellIs" dxfId="981" priority="988" operator="equal">
      <formula>#REF!</formula>
    </cfRule>
    <cfRule type="cellIs" dxfId="980" priority="989" operator="equal">
      <formula>#REF!</formula>
    </cfRule>
    <cfRule type="cellIs" dxfId="979" priority="990" operator="equal">
      <formula>#REF!</formula>
    </cfRule>
    <cfRule type="cellIs" dxfId="978" priority="991" operator="equal">
      <formula>#REF!</formula>
    </cfRule>
    <cfRule type="cellIs" dxfId="977" priority="992" operator="equal">
      <formula>#REF!</formula>
    </cfRule>
    <cfRule type="cellIs" dxfId="976" priority="993" operator="equal">
      <formula>#REF!</formula>
    </cfRule>
    <cfRule type="cellIs" dxfId="975" priority="994" operator="equal">
      <formula>#REF!</formula>
    </cfRule>
    <cfRule type="cellIs" dxfId="974" priority="995" operator="equal">
      <formula>#REF!</formula>
    </cfRule>
    <cfRule type="cellIs" dxfId="973" priority="996" operator="equal">
      <formula>#REF!</formula>
    </cfRule>
    <cfRule type="cellIs" dxfId="972" priority="997" operator="equal">
      <formula>#REF!</formula>
    </cfRule>
    <cfRule type="cellIs" dxfId="971" priority="998" operator="equal">
      <formula>#REF!</formula>
    </cfRule>
    <cfRule type="cellIs" dxfId="970" priority="999" operator="equal">
      <formula>#REF!</formula>
    </cfRule>
    <cfRule type="cellIs" dxfId="969" priority="1000" operator="equal">
      <formula>#REF!</formula>
    </cfRule>
    <cfRule type="cellIs" dxfId="968" priority="1001" operator="equal">
      <formula>#REF!</formula>
    </cfRule>
    <cfRule type="cellIs" dxfId="967" priority="1002" operator="equal">
      <formula>#REF!</formula>
    </cfRule>
    <cfRule type="cellIs" dxfId="966" priority="1003" operator="equal">
      <formula>#REF!</formula>
    </cfRule>
  </conditionalFormatting>
  <conditionalFormatting sqref="L74 N16 N46 N19 N22 N50 N74 I74 N48">
    <cfRule type="cellIs" dxfId="965" priority="967" operator="equal">
      <formula>#REF!</formula>
    </cfRule>
  </conditionalFormatting>
  <conditionalFormatting sqref="AE74">
    <cfRule type="cellIs" dxfId="964" priority="965" operator="equal">
      <formula>#REF!</formula>
    </cfRule>
  </conditionalFormatting>
  <conditionalFormatting sqref="AG74">
    <cfRule type="cellIs" dxfId="963" priority="964" operator="equal">
      <formula>#REF!</formula>
    </cfRule>
  </conditionalFormatting>
  <conditionalFormatting sqref="L16 L46 L19 L22 L50 L48">
    <cfRule type="cellIs" dxfId="962" priority="959" operator="equal">
      <formula>"ALTA"</formula>
    </cfRule>
    <cfRule type="cellIs" dxfId="961" priority="960" operator="equal">
      <formula>"MUY ALTA"</formula>
    </cfRule>
    <cfRule type="cellIs" dxfId="960" priority="961" operator="equal">
      <formula>"MEDIA"</formula>
    </cfRule>
    <cfRule type="cellIs" dxfId="959" priority="962" operator="equal">
      <formula>"BAJA"</formula>
    </cfRule>
    <cfRule type="cellIs" dxfId="958" priority="963" operator="equal">
      <formula>"MUY BAJA"</formula>
    </cfRule>
  </conditionalFormatting>
  <conditionalFormatting sqref="N16 N46 N19 N22 N50 N48">
    <cfRule type="cellIs" dxfId="957" priority="951" operator="equal">
      <formula>"CATASTRÓFICO (RC-F)"</formula>
    </cfRule>
    <cfRule type="cellIs" dxfId="956" priority="952" operator="equal">
      <formula>"MAYOR (RC-F)"</formula>
    </cfRule>
    <cfRule type="cellIs" dxfId="955" priority="953" operator="equal">
      <formula>"MODERADO (RC-F)"</formula>
    </cfRule>
    <cfRule type="cellIs" dxfId="954" priority="954" operator="equal">
      <formula>"CATASTRÓFICO"</formula>
    </cfRule>
    <cfRule type="cellIs" dxfId="953" priority="955" operator="equal">
      <formula>"MAYOR"</formula>
    </cfRule>
    <cfRule type="cellIs" dxfId="952" priority="956" operator="equal">
      <formula>"MODERADO"</formula>
    </cfRule>
    <cfRule type="cellIs" dxfId="951" priority="957" operator="equal">
      <formula>"MENOR"</formula>
    </cfRule>
    <cfRule type="cellIs" dxfId="950" priority="958" operator="equal">
      <formula>"LEVE"</formula>
    </cfRule>
  </conditionalFormatting>
  <conditionalFormatting sqref="Q16 AI16 AI46 Q46 Q19 AI19 Q22 AI22 Q50 AI50 Q48 AI48">
    <cfRule type="cellIs" dxfId="949" priority="944" operator="equal">
      <formula>"EXTREMO (RC/F)"</formula>
    </cfRule>
    <cfRule type="cellIs" dxfId="948" priority="945" operator="equal">
      <formula>"ALTO (RC/F)"</formula>
    </cfRule>
    <cfRule type="cellIs" dxfId="947" priority="946" operator="equal">
      <formula>"MODERADO (RC/F)"</formula>
    </cfRule>
    <cfRule type="cellIs" dxfId="946" priority="947" operator="equal">
      <formula>"EXTREMO"</formula>
    </cfRule>
    <cfRule type="cellIs" dxfId="945" priority="948" operator="equal">
      <formula>"ALTO"</formula>
    </cfRule>
    <cfRule type="cellIs" dxfId="944" priority="949" operator="equal">
      <formula>"MODERADO"</formula>
    </cfRule>
    <cfRule type="cellIs" dxfId="943" priority="950" operator="equal">
      <formula>"BAJO"</formula>
    </cfRule>
  </conditionalFormatting>
  <conditionalFormatting sqref="AE16:AE17 AE19:AE22 AE43:AE51">
    <cfRule type="cellIs" dxfId="942" priority="939" operator="equal">
      <formula>"MUY ALTA"</formula>
    </cfRule>
    <cfRule type="cellIs" dxfId="941" priority="940" operator="equal">
      <formula>"ALTA"</formula>
    </cfRule>
    <cfRule type="cellIs" dxfId="940" priority="941" operator="equal">
      <formula>"MEDIA"</formula>
    </cfRule>
    <cfRule type="cellIs" dxfId="939" priority="942" operator="equal">
      <formula>"BAJA"</formula>
    </cfRule>
    <cfRule type="cellIs" dxfId="938" priority="943" operator="equal">
      <formula>"MUY BAJA"</formula>
    </cfRule>
  </conditionalFormatting>
  <conditionalFormatting sqref="AG16 AG46 AG19 AG22 AG50 AG48">
    <cfRule type="cellIs" dxfId="937" priority="934" operator="equal">
      <formula>"CATASTROFICO"</formula>
    </cfRule>
    <cfRule type="cellIs" dxfId="936" priority="935" operator="equal">
      <formula>"MAYOR"</formula>
    </cfRule>
    <cfRule type="cellIs" dxfId="935" priority="936" operator="equal">
      <formula>"MODERADO"</formula>
    </cfRule>
    <cfRule type="cellIs" dxfId="934" priority="937" operator="equal">
      <formula>"MENOR"</formula>
    </cfRule>
    <cfRule type="cellIs" dxfId="933" priority="938" operator="equal">
      <formula>"LEVE"</formula>
    </cfRule>
  </conditionalFormatting>
  <conditionalFormatting sqref="AI16 AI46 AI19 AI22 AI50 AI48">
    <cfRule type="cellIs" dxfId="932" priority="897" operator="equal">
      <formula>#REF!</formula>
    </cfRule>
    <cfRule type="cellIs" dxfId="931" priority="898" operator="equal">
      <formula>#REF!</formula>
    </cfRule>
    <cfRule type="cellIs" dxfId="930" priority="899" operator="equal">
      <formula>#REF!</formula>
    </cfRule>
    <cfRule type="cellIs" dxfId="929" priority="900" operator="equal">
      <formula>#REF!</formula>
    </cfRule>
    <cfRule type="cellIs" dxfId="928" priority="901" operator="equal">
      <formula>#REF!</formula>
    </cfRule>
    <cfRule type="cellIs" dxfId="927" priority="902" operator="equal">
      <formula>#REF!</formula>
    </cfRule>
    <cfRule type="cellIs" dxfId="926" priority="903" operator="equal">
      <formula>#REF!</formula>
    </cfRule>
    <cfRule type="cellIs" dxfId="925" priority="904" operator="equal">
      <formula>#REF!</formula>
    </cfRule>
    <cfRule type="cellIs" dxfId="924" priority="905" operator="equal">
      <formula>#REF!</formula>
    </cfRule>
    <cfRule type="cellIs" dxfId="923" priority="906" operator="equal">
      <formula>#REF!</formula>
    </cfRule>
    <cfRule type="cellIs" dxfId="922" priority="907" operator="equal">
      <formula>#REF!</formula>
    </cfRule>
    <cfRule type="cellIs" dxfId="921" priority="908" operator="equal">
      <formula>#REF!</formula>
    </cfRule>
    <cfRule type="cellIs" dxfId="920" priority="909" operator="equal">
      <formula>#REF!</formula>
    </cfRule>
    <cfRule type="cellIs" dxfId="919" priority="910" operator="equal">
      <formula>#REF!</formula>
    </cfRule>
    <cfRule type="cellIs" dxfId="918" priority="911" operator="equal">
      <formula>#REF!</formula>
    </cfRule>
    <cfRule type="cellIs" dxfId="917" priority="912" operator="equal">
      <formula>#REF!</formula>
    </cfRule>
    <cfRule type="cellIs" dxfId="916" priority="913" operator="equal">
      <formula>#REF!</formula>
    </cfRule>
    <cfRule type="cellIs" dxfId="915" priority="914" operator="equal">
      <formula>#REF!</formula>
    </cfRule>
    <cfRule type="cellIs" dxfId="914" priority="915" operator="equal">
      <formula>#REF!</formula>
    </cfRule>
    <cfRule type="cellIs" dxfId="913" priority="916" operator="equal">
      <formula>#REF!</formula>
    </cfRule>
    <cfRule type="cellIs" dxfId="912" priority="917" operator="equal">
      <formula>#REF!</formula>
    </cfRule>
    <cfRule type="cellIs" dxfId="911" priority="918" operator="equal">
      <formula>#REF!</formula>
    </cfRule>
    <cfRule type="cellIs" dxfId="910" priority="919" operator="equal">
      <formula>#REF!</formula>
    </cfRule>
    <cfRule type="cellIs" dxfId="909" priority="920" operator="equal">
      <formula>#REF!</formula>
    </cfRule>
    <cfRule type="cellIs" dxfId="908" priority="921" operator="equal">
      <formula>#REF!</formula>
    </cfRule>
    <cfRule type="cellIs" dxfId="907" priority="922" operator="equal">
      <formula>#REF!</formula>
    </cfRule>
    <cfRule type="cellIs" dxfId="906" priority="923" operator="equal">
      <formula>#REF!</formula>
    </cfRule>
    <cfRule type="cellIs" dxfId="905" priority="924" operator="equal">
      <formula>#REF!</formula>
    </cfRule>
    <cfRule type="cellIs" dxfId="904" priority="925" operator="equal">
      <formula>#REF!</formula>
    </cfRule>
    <cfRule type="cellIs" dxfId="903" priority="926" operator="equal">
      <formula>#REF!</formula>
    </cfRule>
    <cfRule type="cellIs" dxfId="902" priority="927" operator="equal">
      <formula>#REF!</formula>
    </cfRule>
    <cfRule type="cellIs" dxfId="901" priority="928" operator="equal">
      <formula>#REF!</formula>
    </cfRule>
    <cfRule type="cellIs" dxfId="900" priority="929" operator="equal">
      <formula>#REF!</formula>
    </cfRule>
    <cfRule type="cellIs" dxfId="899" priority="930" operator="equal">
      <formula>#REF!</formula>
    </cfRule>
    <cfRule type="cellIs" dxfId="898" priority="931" operator="equal">
      <formula>#REF!</formula>
    </cfRule>
    <cfRule type="cellIs" dxfId="897" priority="932" operator="equal">
      <formula>#REF!</formula>
    </cfRule>
    <cfRule type="cellIs" dxfId="896" priority="933" operator="equal">
      <formula>#REF!</formula>
    </cfRule>
  </conditionalFormatting>
  <conditionalFormatting sqref="Q71 Q73">
    <cfRule type="cellIs" dxfId="895" priority="859" operator="equal">
      <formula>#REF!</formula>
    </cfRule>
    <cfRule type="cellIs" dxfId="894" priority="861" operator="equal">
      <formula>#REF!</formula>
    </cfRule>
    <cfRule type="cellIs" dxfId="893" priority="862" operator="equal">
      <formula>#REF!</formula>
    </cfRule>
    <cfRule type="cellIs" dxfId="892" priority="863" operator="equal">
      <formula>#REF!</formula>
    </cfRule>
    <cfRule type="cellIs" dxfId="891" priority="864" operator="equal">
      <formula>#REF!</formula>
    </cfRule>
    <cfRule type="cellIs" dxfId="890" priority="865" operator="equal">
      <formula>#REF!</formula>
    </cfRule>
    <cfRule type="cellIs" dxfId="889" priority="866" operator="equal">
      <formula>#REF!</formula>
    </cfRule>
    <cfRule type="cellIs" dxfId="888" priority="867" operator="equal">
      <formula>#REF!</formula>
    </cfRule>
    <cfRule type="cellIs" dxfId="887" priority="868" operator="equal">
      <formula>#REF!</formula>
    </cfRule>
    <cfRule type="cellIs" dxfId="886" priority="869" operator="equal">
      <formula>#REF!</formula>
    </cfRule>
    <cfRule type="cellIs" dxfId="885" priority="870" operator="equal">
      <formula>#REF!</formula>
    </cfRule>
    <cfRule type="cellIs" dxfId="884" priority="871" operator="equal">
      <formula>#REF!</formula>
    </cfRule>
    <cfRule type="cellIs" dxfId="883" priority="872" operator="equal">
      <formula>#REF!</formula>
    </cfRule>
    <cfRule type="cellIs" dxfId="882" priority="873" operator="equal">
      <formula>#REF!</formula>
    </cfRule>
    <cfRule type="cellIs" dxfId="881" priority="874" operator="equal">
      <formula>#REF!</formula>
    </cfRule>
    <cfRule type="cellIs" dxfId="880" priority="875" operator="equal">
      <formula>#REF!</formula>
    </cfRule>
    <cfRule type="cellIs" dxfId="879" priority="876" operator="equal">
      <formula>#REF!</formula>
    </cfRule>
    <cfRule type="cellIs" dxfId="878" priority="877" operator="equal">
      <formula>#REF!</formula>
    </cfRule>
    <cfRule type="cellIs" dxfId="877" priority="878" operator="equal">
      <formula>#REF!</formula>
    </cfRule>
    <cfRule type="cellIs" dxfId="876" priority="879" operator="equal">
      <formula>#REF!</formula>
    </cfRule>
    <cfRule type="cellIs" dxfId="875" priority="880" operator="equal">
      <formula>#REF!</formula>
    </cfRule>
    <cfRule type="cellIs" dxfId="874" priority="881" operator="equal">
      <formula>#REF!</formula>
    </cfRule>
    <cfRule type="cellIs" dxfId="873" priority="882" operator="equal">
      <formula>#REF!</formula>
    </cfRule>
    <cfRule type="cellIs" dxfId="872" priority="883" operator="equal">
      <formula>#REF!</formula>
    </cfRule>
    <cfRule type="cellIs" dxfId="871" priority="884" operator="equal">
      <formula>#REF!</formula>
    </cfRule>
    <cfRule type="cellIs" dxfId="870" priority="885" operator="equal">
      <formula>#REF!</formula>
    </cfRule>
    <cfRule type="cellIs" dxfId="869" priority="886" operator="equal">
      <formula>#REF!</formula>
    </cfRule>
    <cfRule type="cellIs" dxfId="868" priority="887" operator="equal">
      <formula>#REF!</formula>
    </cfRule>
    <cfRule type="cellIs" dxfId="867" priority="888" operator="equal">
      <formula>#REF!</formula>
    </cfRule>
    <cfRule type="cellIs" dxfId="866" priority="889" operator="equal">
      <formula>#REF!</formula>
    </cfRule>
    <cfRule type="cellIs" dxfId="865" priority="890" operator="equal">
      <formula>#REF!</formula>
    </cfRule>
    <cfRule type="cellIs" dxfId="864" priority="891" operator="equal">
      <formula>#REF!</formula>
    </cfRule>
    <cfRule type="cellIs" dxfId="863" priority="892" operator="equal">
      <formula>#REF!</formula>
    </cfRule>
    <cfRule type="cellIs" dxfId="862" priority="893" operator="equal">
      <formula>#REF!</formula>
    </cfRule>
    <cfRule type="cellIs" dxfId="861" priority="894" operator="equal">
      <formula>#REF!</formula>
    </cfRule>
    <cfRule type="cellIs" dxfId="860" priority="895" operator="equal">
      <formula>#REF!</formula>
    </cfRule>
    <cfRule type="cellIs" dxfId="859" priority="896" operator="equal">
      <formula>#REF!</formula>
    </cfRule>
  </conditionalFormatting>
  <conditionalFormatting sqref="N71 N73">
    <cfRule type="cellIs" dxfId="858" priority="860" operator="equal">
      <formula>#REF!</formula>
    </cfRule>
  </conditionalFormatting>
  <conditionalFormatting sqref="L71 L73">
    <cfRule type="cellIs" dxfId="857" priority="854" operator="equal">
      <formula>"ALTA"</formula>
    </cfRule>
    <cfRule type="cellIs" dxfId="856" priority="855" operator="equal">
      <formula>"MUY ALTA"</formula>
    </cfRule>
    <cfRule type="cellIs" dxfId="855" priority="856" operator="equal">
      <formula>"MEDIA"</formula>
    </cfRule>
    <cfRule type="cellIs" dxfId="854" priority="857" operator="equal">
      <formula>"BAJA"</formula>
    </cfRule>
    <cfRule type="cellIs" dxfId="853" priority="858" operator="equal">
      <formula>"MUY BAJA"</formula>
    </cfRule>
  </conditionalFormatting>
  <conditionalFormatting sqref="N71 N73">
    <cfRule type="cellIs" dxfId="852" priority="846" operator="equal">
      <formula>"CATASTRÓFICO (RC-F)"</formula>
    </cfRule>
    <cfRule type="cellIs" dxfId="851" priority="847" operator="equal">
      <formula>"MAYOR (RC-F)"</formula>
    </cfRule>
    <cfRule type="cellIs" dxfId="850" priority="848" operator="equal">
      <formula>"MODERADO (RC-F)"</formula>
    </cfRule>
    <cfRule type="cellIs" dxfId="849" priority="849" operator="equal">
      <formula>"CATASTRÓFICO"</formula>
    </cfRule>
    <cfRule type="cellIs" dxfId="848" priority="850" operator="equal">
      <formula>"MAYOR"</formula>
    </cfRule>
    <cfRule type="cellIs" dxfId="847" priority="851" operator="equal">
      <formula>"MODERADO"</formula>
    </cfRule>
    <cfRule type="cellIs" dxfId="846" priority="852" operator="equal">
      <formula>"MENOR"</formula>
    </cfRule>
    <cfRule type="cellIs" dxfId="845" priority="853" operator="equal">
      <formula>"LEVE"</formula>
    </cfRule>
  </conditionalFormatting>
  <conditionalFormatting sqref="AI71 Q71 Q73 AI73">
    <cfRule type="cellIs" dxfId="844" priority="839" operator="equal">
      <formula>"EXTREMO (RC/F)"</formula>
    </cfRule>
    <cfRule type="cellIs" dxfId="843" priority="840" operator="equal">
      <formula>"ALTO (RC/F)"</formula>
    </cfRule>
    <cfRule type="cellIs" dxfId="842" priority="841" operator="equal">
      <formula>"MODERADO (RC/F)"</formula>
    </cfRule>
    <cfRule type="cellIs" dxfId="841" priority="842" operator="equal">
      <formula>"EXTREMO"</formula>
    </cfRule>
    <cfRule type="cellIs" dxfId="840" priority="843" operator="equal">
      <formula>"ALTO"</formula>
    </cfRule>
    <cfRule type="cellIs" dxfId="839" priority="844" operator="equal">
      <formula>"MODERADO"</formula>
    </cfRule>
    <cfRule type="cellIs" dxfId="838" priority="845" operator="equal">
      <formula>"BAJO"</formula>
    </cfRule>
  </conditionalFormatting>
  <conditionalFormatting sqref="AE52 AE70:AE73 AE55">
    <cfRule type="cellIs" dxfId="837" priority="834" operator="equal">
      <formula>"MUY ALTA"</formula>
    </cfRule>
    <cfRule type="cellIs" dxfId="836" priority="835" operator="equal">
      <formula>"ALTA"</formula>
    </cfRule>
    <cfRule type="cellIs" dxfId="835" priority="836" operator="equal">
      <formula>"MEDIA"</formula>
    </cfRule>
    <cfRule type="cellIs" dxfId="834" priority="837" operator="equal">
      <formula>"BAJA"</formula>
    </cfRule>
    <cfRule type="cellIs" dxfId="833" priority="838" operator="equal">
      <formula>"MUY BAJA"</formula>
    </cfRule>
  </conditionalFormatting>
  <conditionalFormatting sqref="AG71 AG73">
    <cfRule type="cellIs" dxfId="832" priority="829" operator="equal">
      <formula>"CATASTROFICO"</formula>
    </cfRule>
    <cfRule type="cellIs" dxfId="831" priority="830" operator="equal">
      <formula>"MAYOR"</formula>
    </cfRule>
    <cfRule type="cellIs" dxfId="830" priority="831" operator="equal">
      <formula>"MODERADO"</formula>
    </cfRule>
    <cfRule type="cellIs" dxfId="829" priority="832" operator="equal">
      <formula>"MENOR"</formula>
    </cfRule>
    <cfRule type="cellIs" dxfId="828" priority="833" operator="equal">
      <formula>"LEVE"</formula>
    </cfRule>
  </conditionalFormatting>
  <conditionalFormatting sqref="AI71 AI73">
    <cfRule type="cellIs" dxfId="827" priority="792" operator="equal">
      <formula>#REF!</formula>
    </cfRule>
    <cfRule type="cellIs" dxfId="826" priority="793" operator="equal">
      <formula>#REF!</formula>
    </cfRule>
    <cfRule type="cellIs" dxfId="825" priority="794" operator="equal">
      <formula>#REF!</formula>
    </cfRule>
    <cfRule type="cellIs" dxfId="824" priority="795" operator="equal">
      <formula>#REF!</formula>
    </cfRule>
    <cfRule type="cellIs" dxfId="823" priority="796" operator="equal">
      <formula>#REF!</formula>
    </cfRule>
    <cfRule type="cellIs" dxfId="822" priority="797" operator="equal">
      <formula>#REF!</formula>
    </cfRule>
    <cfRule type="cellIs" dxfId="821" priority="798" operator="equal">
      <formula>#REF!</formula>
    </cfRule>
    <cfRule type="cellIs" dxfId="820" priority="799" operator="equal">
      <formula>#REF!</formula>
    </cfRule>
    <cfRule type="cellIs" dxfId="819" priority="800" operator="equal">
      <formula>#REF!</formula>
    </cfRule>
    <cfRule type="cellIs" dxfId="818" priority="801" operator="equal">
      <formula>#REF!</formula>
    </cfRule>
    <cfRule type="cellIs" dxfId="817" priority="802" operator="equal">
      <formula>#REF!</formula>
    </cfRule>
    <cfRule type="cellIs" dxfId="816" priority="803" operator="equal">
      <formula>#REF!</formula>
    </cfRule>
    <cfRule type="cellIs" dxfId="815" priority="804" operator="equal">
      <formula>#REF!</formula>
    </cfRule>
    <cfRule type="cellIs" dxfId="814" priority="805" operator="equal">
      <formula>#REF!</formula>
    </cfRule>
    <cfRule type="cellIs" dxfId="813" priority="806" operator="equal">
      <formula>#REF!</formula>
    </cfRule>
    <cfRule type="cellIs" dxfId="812" priority="807" operator="equal">
      <formula>#REF!</formula>
    </cfRule>
    <cfRule type="cellIs" dxfId="811" priority="808" operator="equal">
      <formula>#REF!</formula>
    </cfRule>
    <cfRule type="cellIs" dxfId="810" priority="809" operator="equal">
      <formula>#REF!</formula>
    </cfRule>
    <cfRule type="cellIs" dxfId="809" priority="810" operator="equal">
      <formula>#REF!</formula>
    </cfRule>
    <cfRule type="cellIs" dxfId="808" priority="811" operator="equal">
      <formula>#REF!</formula>
    </cfRule>
    <cfRule type="cellIs" dxfId="807" priority="812" operator="equal">
      <formula>#REF!</formula>
    </cfRule>
    <cfRule type="cellIs" dxfId="806" priority="813" operator="equal">
      <formula>#REF!</formula>
    </cfRule>
    <cfRule type="cellIs" dxfId="805" priority="814" operator="equal">
      <formula>#REF!</formula>
    </cfRule>
    <cfRule type="cellIs" dxfId="804" priority="815" operator="equal">
      <formula>#REF!</formula>
    </cfRule>
    <cfRule type="cellIs" dxfId="803" priority="816" operator="equal">
      <formula>#REF!</formula>
    </cfRule>
    <cfRule type="cellIs" dxfId="802" priority="817" operator="equal">
      <formula>#REF!</formula>
    </cfRule>
    <cfRule type="cellIs" dxfId="801" priority="818" operator="equal">
      <formula>#REF!</formula>
    </cfRule>
    <cfRule type="cellIs" dxfId="800" priority="819" operator="equal">
      <formula>#REF!</formula>
    </cfRule>
    <cfRule type="cellIs" dxfId="799" priority="820" operator="equal">
      <formula>#REF!</formula>
    </cfRule>
    <cfRule type="cellIs" dxfId="798" priority="821" operator="equal">
      <formula>#REF!</formula>
    </cfRule>
    <cfRule type="cellIs" dxfId="797" priority="822" operator="equal">
      <formula>#REF!</formula>
    </cfRule>
    <cfRule type="cellIs" dxfId="796" priority="823" operator="equal">
      <formula>#REF!</formula>
    </cfRule>
    <cfRule type="cellIs" dxfId="795" priority="824" operator="equal">
      <formula>#REF!</formula>
    </cfRule>
    <cfRule type="cellIs" dxfId="794" priority="825" operator="equal">
      <formula>#REF!</formula>
    </cfRule>
    <cfRule type="cellIs" dxfId="793" priority="826" operator="equal">
      <formula>#REF!</formula>
    </cfRule>
    <cfRule type="cellIs" dxfId="792" priority="827" operator="equal">
      <formula>#REF!</formula>
    </cfRule>
    <cfRule type="cellIs" dxfId="791" priority="828" operator="equal">
      <formula>#REF!</formula>
    </cfRule>
  </conditionalFormatting>
  <conditionalFormatting sqref="Q34">
    <cfRule type="cellIs" dxfId="790" priority="754" operator="equal">
      <formula>#REF!</formula>
    </cfRule>
    <cfRule type="cellIs" dxfId="789" priority="756" operator="equal">
      <formula>#REF!</formula>
    </cfRule>
    <cfRule type="cellIs" dxfId="788" priority="757" operator="equal">
      <formula>#REF!</formula>
    </cfRule>
    <cfRule type="cellIs" dxfId="787" priority="758" operator="equal">
      <formula>#REF!</formula>
    </cfRule>
    <cfRule type="cellIs" dxfId="786" priority="759" operator="equal">
      <formula>#REF!</formula>
    </cfRule>
    <cfRule type="cellIs" dxfId="785" priority="760" operator="equal">
      <formula>#REF!</formula>
    </cfRule>
    <cfRule type="cellIs" dxfId="784" priority="761" operator="equal">
      <formula>#REF!</formula>
    </cfRule>
    <cfRule type="cellIs" dxfId="783" priority="762" operator="equal">
      <formula>#REF!</formula>
    </cfRule>
    <cfRule type="cellIs" dxfId="782" priority="763" operator="equal">
      <formula>#REF!</formula>
    </cfRule>
    <cfRule type="cellIs" dxfId="781" priority="764" operator="equal">
      <formula>#REF!</formula>
    </cfRule>
    <cfRule type="cellIs" dxfId="780" priority="765" operator="equal">
      <formula>#REF!</formula>
    </cfRule>
    <cfRule type="cellIs" dxfId="779" priority="766" operator="equal">
      <formula>#REF!</formula>
    </cfRule>
    <cfRule type="cellIs" dxfId="778" priority="767" operator="equal">
      <formula>#REF!</formula>
    </cfRule>
    <cfRule type="cellIs" dxfId="777" priority="768" operator="equal">
      <formula>#REF!</formula>
    </cfRule>
    <cfRule type="cellIs" dxfId="776" priority="769" operator="equal">
      <formula>#REF!</formula>
    </cfRule>
    <cfRule type="cellIs" dxfId="775" priority="770" operator="equal">
      <formula>#REF!</formula>
    </cfRule>
    <cfRule type="cellIs" dxfId="774" priority="771" operator="equal">
      <formula>#REF!</formula>
    </cfRule>
    <cfRule type="cellIs" dxfId="773" priority="772" operator="equal">
      <formula>#REF!</formula>
    </cfRule>
    <cfRule type="cellIs" dxfId="772" priority="773" operator="equal">
      <formula>#REF!</formula>
    </cfRule>
    <cfRule type="cellIs" dxfId="771" priority="774" operator="equal">
      <formula>#REF!</formula>
    </cfRule>
    <cfRule type="cellIs" dxfId="770" priority="775" operator="equal">
      <formula>#REF!</formula>
    </cfRule>
    <cfRule type="cellIs" dxfId="769" priority="776" operator="equal">
      <formula>#REF!</formula>
    </cfRule>
    <cfRule type="cellIs" dxfId="768" priority="777" operator="equal">
      <formula>#REF!</formula>
    </cfRule>
    <cfRule type="cellIs" dxfId="767" priority="778" operator="equal">
      <formula>#REF!</formula>
    </cfRule>
    <cfRule type="cellIs" dxfId="766" priority="779" operator="equal">
      <formula>#REF!</formula>
    </cfRule>
    <cfRule type="cellIs" dxfId="765" priority="780" operator="equal">
      <formula>#REF!</formula>
    </cfRule>
    <cfRule type="cellIs" dxfId="764" priority="781" operator="equal">
      <formula>#REF!</formula>
    </cfRule>
    <cfRule type="cellIs" dxfId="763" priority="782" operator="equal">
      <formula>#REF!</formula>
    </cfRule>
    <cfRule type="cellIs" dxfId="762" priority="783" operator="equal">
      <formula>#REF!</formula>
    </cfRule>
    <cfRule type="cellIs" dxfId="761" priority="784" operator="equal">
      <formula>#REF!</formula>
    </cfRule>
    <cfRule type="cellIs" dxfId="760" priority="785" operator="equal">
      <formula>#REF!</formula>
    </cfRule>
    <cfRule type="cellIs" dxfId="759" priority="786" operator="equal">
      <formula>#REF!</formula>
    </cfRule>
    <cfRule type="cellIs" dxfId="758" priority="787" operator="equal">
      <formula>#REF!</formula>
    </cfRule>
    <cfRule type="cellIs" dxfId="757" priority="788" operator="equal">
      <formula>#REF!</formula>
    </cfRule>
    <cfRule type="cellIs" dxfId="756" priority="789" operator="equal">
      <formula>#REF!</formula>
    </cfRule>
    <cfRule type="cellIs" dxfId="755" priority="790" operator="equal">
      <formula>#REF!</formula>
    </cfRule>
    <cfRule type="cellIs" dxfId="754" priority="791" operator="equal">
      <formula>#REF!</formula>
    </cfRule>
  </conditionalFormatting>
  <conditionalFormatting sqref="N34 N39">
    <cfRule type="cellIs" dxfId="753" priority="755" operator="equal">
      <formula>#REF!</formula>
    </cfRule>
  </conditionalFormatting>
  <conditionalFormatting sqref="L34 L39">
    <cfRule type="cellIs" dxfId="752" priority="749" operator="equal">
      <formula>"ALTA"</formula>
    </cfRule>
    <cfRule type="cellIs" dxfId="751" priority="750" operator="equal">
      <formula>"MUY ALTA"</formula>
    </cfRule>
    <cfRule type="cellIs" dxfId="750" priority="751" operator="equal">
      <formula>"MEDIA"</formula>
    </cfRule>
    <cfRule type="cellIs" dxfId="749" priority="752" operator="equal">
      <formula>"BAJA"</formula>
    </cfRule>
    <cfRule type="cellIs" dxfId="748" priority="753" operator="equal">
      <formula>"MUY BAJA"</formula>
    </cfRule>
  </conditionalFormatting>
  <conditionalFormatting sqref="N34 N39">
    <cfRule type="cellIs" dxfId="747" priority="741" operator="equal">
      <formula>"CATASTRÓFICO (RC-F)"</formula>
    </cfRule>
    <cfRule type="cellIs" dxfId="746" priority="742" operator="equal">
      <formula>"MAYOR (RC-F)"</formula>
    </cfRule>
    <cfRule type="cellIs" dxfId="745" priority="743" operator="equal">
      <formula>"MODERADO (RC-F)"</formula>
    </cfRule>
    <cfRule type="cellIs" dxfId="744" priority="744" operator="equal">
      <formula>"CATASTRÓFICO"</formula>
    </cfRule>
    <cfRule type="cellIs" dxfId="743" priority="745" operator="equal">
      <formula>"MAYOR"</formula>
    </cfRule>
    <cfRule type="cellIs" dxfId="742" priority="746" operator="equal">
      <formula>"MODERADO"</formula>
    </cfRule>
    <cfRule type="cellIs" dxfId="741" priority="747" operator="equal">
      <formula>"MENOR"</formula>
    </cfRule>
    <cfRule type="cellIs" dxfId="740" priority="748" operator="equal">
      <formula>"LEVE"</formula>
    </cfRule>
  </conditionalFormatting>
  <conditionalFormatting sqref="AI34 Q34 AI39">
    <cfRule type="cellIs" dxfId="739" priority="734" operator="equal">
      <formula>"EXTREMO (RC/F)"</formula>
    </cfRule>
    <cfRule type="cellIs" dxfId="738" priority="735" operator="equal">
      <formula>"ALTO (RC/F)"</formula>
    </cfRule>
    <cfRule type="cellIs" dxfId="737" priority="736" operator="equal">
      <formula>"MODERADO (RC/F)"</formula>
    </cfRule>
    <cfRule type="cellIs" dxfId="736" priority="737" operator="equal">
      <formula>"EXTREMO"</formula>
    </cfRule>
    <cfRule type="cellIs" dxfId="735" priority="738" operator="equal">
      <formula>"ALTO"</formula>
    </cfRule>
    <cfRule type="cellIs" dxfId="734" priority="739" operator="equal">
      <formula>"MODERADO"</formula>
    </cfRule>
    <cfRule type="cellIs" dxfId="733" priority="740" operator="equal">
      <formula>"BAJO"</formula>
    </cfRule>
  </conditionalFormatting>
  <conditionalFormatting sqref="AE33:AE39">
    <cfRule type="cellIs" dxfId="732" priority="729" operator="equal">
      <formula>"MUY ALTA"</formula>
    </cfRule>
    <cfRule type="cellIs" dxfId="731" priority="730" operator="equal">
      <formula>"ALTA"</formula>
    </cfRule>
    <cfRule type="cellIs" dxfId="730" priority="731" operator="equal">
      <formula>"MEDIA"</formula>
    </cfRule>
    <cfRule type="cellIs" dxfId="729" priority="732" operator="equal">
      <formula>"BAJA"</formula>
    </cfRule>
    <cfRule type="cellIs" dxfId="728" priority="733" operator="equal">
      <formula>"MUY BAJA"</formula>
    </cfRule>
  </conditionalFormatting>
  <conditionalFormatting sqref="AG34 AG39">
    <cfRule type="cellIs" dxfId="727" priority="724" operator="equal">
      <formula>"CATASTROFICO"</formula>
    </cfRule>
    <cfRule type="cellIs" dxfId="726" priority="725" operator="equal">
      <formula>"MAYOR"</formula>
    </cfRule>
    <cfRule type="cellIs" dxfId="725" priority="726" operator="equal">
      <formula>"MODERADO"</formula>
    </cfRule>
    <cfRule type="cellIs" dxfId="724" priority="727" operator="equal">
      <formula>"MENOR"</formula>
    </cfRule>
    <cfRule type="cellIs" dxfId="723" priority="728" operator="equal">
      <formula>"LEVE"</formula>
    </cfRule>
  </conditionalFormatting>
  <conditionalFormatting sqref="AI34 AI39">
    <cfRule type="cellIs" dxfId="722" priority="687" operator="equal">
      <formula>#REF!</formula>
    </cfRule>
    <cfRule type="cellIs" dxfId="721" priority="688" operator="equal">
      <formula>#REF!</formula>
    </cfRule>
    <cfRule type="cellIs" dxfId="720" priority="689" operator="equal">
      <formula>#REF!</formula>
    </cfRule>
    <cfRule type="cellIs" dxfId="719" priority="690" operator="equal">
      <formula>#REF!</formula>
    </cfRule>
    <cfRule type="cellIs" dxfId="718" priority="691" operator="equal">
      <formula>#REF!</formula>
    </cfRule>
    <cfRule type="cellIs" dxfId="717" priority="692" operator="equal">
      <formula>#REF!</formula>
    </cfRule>
    <cfRule type="cellIs" dxfId="716" priority="693" operator="equal">
      <formula>#REF!</formula>
    </cfRule>
    <cfRule type="cellIs" dxfId="715" priority="694" operator="equal">
      <formula>#REF!</formula>
    </cfRule>
    <cfRule type="cellIs" dxfId="714" priority="695" operator="equal">
      <formula>#REF!</formula>
    </cfRule>
    <cfRule type="cellIs" dxfId="713" priority="696" operator="equal">
      <formula>#REF!</formula>
    </cfRule>
    <cfRule type="cellIs" dxfId="712" priority="697" operator="equal">
      <formula>#REF!</formula>
    </cfRule>
    <cfRule type="cellIs" dxfId="711" priority="698" operator="equal">
      <formula>#REF!</formula>
    </cfRule>
    <cfRule type="cellIs" dxfId="710" priority="699" operator="equal">
      <formula>#REF!</formula>
    </cfRule>
    <cfRule type="cellIs" dxfId="709" priority="700" operator="equal">
      <formula>#REF!</formula>
    </cfRule>
    <cfRule type="cellIs" dxfId="708" priority="701" operator="equal">
      <formula>#REF!</formula>
    </cfRule>
    <cfRule type="cellIs" dxfId="707" priority="702" operator="equal">
      <formula>#REF!</formula>
    </cfRule>
    <cfRule type="cellIs" dxfId="706" priority="703" operator="equal">
      <formula>#REF!</formula>
    </cfRule>
    <cfRule type="cellIs" dxfId="705" priority="704" operator="equal">
      <formula>#REF!</formula>
    </cfRule>
    <cfRule type="cellIs" dxfId="704" priority="705" operator="equal">
      <formula>#REF!</formula>
    </cfRule>
    <cfRule type="cellIs" dxfId="703" priority="706" operator="equal">
      <formula>#REF!</formula>
    </cfRule>
    <cfRule type="cellIs" dxfId="702" priority="707" operator="equal">
      <formula>#REF!</formula>
    </cfRule>
    <cfRule type="cellIs" dxfId="701" priority="708" operator="equal">
      <formula>#REF!</formula>
    </cfRule>
    <cfRule type="cellIs" dxfId="700" priority="709" operator="equal">
      <formula>#REF!</formula>
    </cfRule>
    <cfRule type="cellIs" dxfId="699" priority="710" operator="equal">
      <formula>#REF!</formula>
    </cfRule>
    <cfRule type="cellIs" dxfId="698" priority="711" operator="equal">
      <formula>#REF!</formula>
    </cfRule>
    <cfRule type="cellIs" dxfId="697" priority="712" operator="equal">
      <formula>#REF!</formula>
    </cfRule>
    <cfRule type="cellIs" dxfId="696" priority="713" operator="equal">
      <formula>#REF!</formula>
    </cfRule>
    <cfRule type="cellIs" dxfId="695" priority="714" operator="equal">
      <formula>#REF!</formula>
    </cfRule>
    <cfRule type="cellIs" dxfId="694" priority="715" operator="equal">
      <formula>#REF!</formula>
    </cfRule>
    <cfRule type="cellIs" dxfId="693" priority="716" operator="equal">
      <formula>#REF!</formula>
    </cfRule>
    <cfRule type="cellIs" dxfId="692" priority="717" operator="equal">
      <formula>#REF!</formula>
    </cfRule>
    <cfRule type="cellIs" dxfId="691" priority="718" operator="equal">
      <formula>#REF!</formula>
    </cfRule>
    <cfRule type="cellIs" dxfId="690" priority="719" operator="equal">
      <formula>#REF!</formula>
    </cfRule>
    <cfRule type="cellIs" dxfId="689" priority="720" operator="equal">
      <formula>#REF!</formula>
    </cfRule>
    <cfRule type="cellIs" dxfId="688" priority="721" operator="equal">
      <formula>#REF!</formula>
    </cfRule>
    <cfRule type="cellIs" dxfId="687" priority="722" operator="equal">
      <formula>#REF!</formula>
    </cfRule>
    <cfRule type="cellIs" dxfId="686" priority="723" operator="equal">
      <formula>#REF!</formula>
    </cfRule>
  </conditionalFormatting>
  <conditionalFormatting sqref="Q42">
    <cfRule type="cellIs" dxfId="685" priority="649" operator="equal">
      <formula>#REF!</formula>
    </cfRule>
    <cfRule type="cellIs" dxfId="684" priority="651" operator="equal">
      <formula>#REF!</formula>
    </cfRule>
    <cfRule type="cellIs" dxfId="683" priority="652" operator="equal">
      <formula>#REF!</formula>
    </cfRule>
    <cfRule type="cellIs" dxfId="682" priority="653" operator="equal">
      <formula>#REF!</formula>
    </cfRule>
    <cfRule type="cellIs" dxfId="681" priority="654" operator="equal">
      <formula>#REF!</formula>
    </cfRule>
    <cfRule type="cellIs" dxfId="680" priority="655" operator="equal">
      <formula>#REF!</formula>
    </cfRule>
    <cfRule type="cellIs" dxfId="679" priority="656" operator="equal">
      <formula>#REF!</formula>
    </cfRule>
    <cfRule type="cellIs" dxfId="678" priority="657" operator="equal">
      <formula>#REF!</formula>
    </cfRule>
    <cfRule type="cellIs" dxfId="677" priority="658" operator="equal">
      <formula>#REF!</formula>
    </cfRule>
    <cfRule type="cellIs" dxfId="676" priority="659" operator="equal">
      <formula>#REF!</formula>
    </cfRule>
    <cfRule type="cellIs" dxfId="675" priority="660" operator="equal">
      <formula>#REF!</formula>
    </cfRule>
    <cfRule type="cellIs" dxfId="674" priority="661" operator="equal">
      <formula>#REF!</formula>
    </cfRule>
    <cfRule type="cellIs" dxfId="673" priority="662" operator="equal">
      <formula>#REF!</formula>
    </cfRule>
    <cfRule type="cellIs" dxfId="672" priority="663" operator="equal">
      <formula>#REF!</formula>
    </cfRule>
    <cfRule type="cellIs" dxfId="671" priority="664" operator="equal">
      <formula>#REF!</formula>
    </cfRule>
    <cfRule type="cellIs" dxfId="670" priority="665" operator="equal">
      <formula>#REF!</formula>
    </cfRule>
    <cfRule type="cellIs" dxfId="669" priority="666" operator="equal">
      <formula>#REF!</formula>
    </cfRule>
    <cfRule type="cellIs" dxfId="668" priority="667" operator="equal">
      <formula>#REF!</formula>
    </cfRule>
    <cfRule type="cellIs" dxfId="667" priority="668" operator="equal">
      <formula>#REF!</formula>
    </cfRule>
    <cfRule type="cellIs" dxfId="666" priority="669" operator="equal">
      <formula>#REF!</formula>
    </cfRule>
    <cfRule type="cellIs" dxfId="665" priority="670" operator="equal">
      <formula>#REF!</formula>
    </cfRule>
    <cfRule type="cellIs" dxfId="664" priority="671" operator="equal">
      <formula>#REF!</formula>
    </cfRule>
    <cfRule type="cellIs" dxfId="663" priority="672" operator="equal">
      <formula>#REF!</formula>
    </cfRule>
    <cfRule type="cellIs" dxfId="662" priority="673" operator="equal">
      <formula>#REF!</formula>
    </cfRule>
    <cfRule type="cellIs" dxfId="661" priority="674" operator="equal">
      <formula>#REF!</formula>
    </cfRule>
    <cfRule type="cellIs" dxfId="660" priority="675" operator="equal">
      <formula>#REF!</formula>
    </cfRule>
    <cfRule type="cellIs" dxfId="659" priority="676" operator="equal">
      <formula>#REF!</formula>
    </cfRule>
    <cfRule type="cellIs" dxfId="658" priority="677" operator="equal">
      <formula>#REF!</formula>
    </cfRule>
    <cfRule type="cellIs" dxfId="657" priority="678" operator="equal">
      <formula>#REF!</formula>
    </cfRule>
    <cfRule type="cellIs" dxfId="656" priority="679" operator="equal">
      <formula>#REF!</formula>
    </cfRule>
    <cfRule type="cellIs" dxfId="655" priority="680" operator="equal">
      <formula>#REF!</formula>
    </cfRule>
    <cfRule type="cellIs" dxfId="654" priority="681" operator="equal">
      <formula>#REF!</formula>
    </cfRule>
    <cfRule type="cellIs" dxfId="653" priority="682" operator="equal">
      <formula>#REF!</formula>
    </cfRule>
    <cfRule type="cellIs" dxfId="652" priority="683" operator="equal">
      <formula>#REF!</formula>
    </cfRule>
    <cfRule type="cellIs" dxfId="651" priority="684" operator="equal">
      <formula>#REF!</formula>
    </cfRule>
    <cfRule type="cellIs" dxfId="650" priority="685" operator="equal">
      <formula>#REF!</formula>
    </cfRule>
    <cfRule type="cellIs" dxfId="649" priority="686" operator="equal">
      <formula>#REF!</formula>
    </cfRule>
  </conditionalFormatting>
  <conditionalFormatting sqref="N42">
    <cfRule type="cellIs" dxfId="648" priority="650" operator="equal">
      <formula>#REF!</formula>
    </cfRule>
  </conditionalFormatting>
  <conditionalFormatting sqref="L42">
    <cfRule type="cellIs" dxfId="647" priority="644" operator="equal">
      <formula>"ALTA"</formula>
    </cfRule>
    <cfRule type="cellIs" dxfId="646" priority="645" operator="equal">
      <formula>"MUY ALTA"</formula>
    </cfRule>
    <cfRule type="cellIs" dxfId="645" priority="646" operator="equal">
      <formula>"MEDIA"</formula>
    </cfRule>
    <cfRule type="cellIs" dxfId="644" priority="647" operator="equal">
      <formula>"BAJA"</formula>
    </cfRule>
    <cfRule type="cellIs" dxfId="643" priority="648" operator="equal">
      <formula>"MUY BAJA"</formula>
    </cfRule>
  </conditionalFormatting>
  <conditionalFormatting sqref="N42">
    <cfRule type="cellIs" dxfId="642" priority="636" operator="equal">
      <formula>"CATASTRÓFICO (RC-F)"</formula>
    </cfRule>
    <cfRule type="cellIs" dxfId="641" priority="637" operator="equal">
      <formula>"MAYOR (RC-F)"</formula>
    </cfRule>
    <cfRule type="cellIs" dxfId="640" priority="638" operator="equal">
      <formula>"MODERADO (RC-F)"</formula>
    </cfRule>
    <cfRule type="cellIs" dxfId="639" priority="639" operator="equal">
      <formula>"CATASTRÓFICO"</formula>
    </cfRule>
    <cfRule type="cellIs" dxfId="638" priority="640" operator="equal">
      <formula>"MAYOR"</formula>
    </cfRule>
    <cfRule type="cellIs" dxfId="637" priority="641" operator="equal">
      <formula>"MODERADO"</formula>
    </cfRule>
    <cfRule type="cellIs" dxfId="636" priority="642" operator="equal">
      <formula>"MENOR"</formula>
    </cfRule>
    <cfRule type="cellIs" dxfId="635" priority="643" operator="equal">
      <formula>"LEVE"</formula>
    </cfRule>
  </conditionalFormatting>
  <conditionalFormatting sqref="Q42 AI42">
    <cfRule type="cellIs" dxfId="634" priority="629" operator="equal">
      <formula>"EXTREMO (RC/F)"</formula>
    </cfRule>
    <cfRule type="cellIs" dxfId="633" priority="630" operator="equal">
      <formula>"ALTO (RC/F)"</formula>
    </cfRule>
    <cfRule type="cellIs" dxfId="632" priority="631" operator="equal">
      <formula>"MODERADO (RC/F)"</formula>
    </cfRule>
    <cfRule type="cellIs" dxfId="631" priority="632" operator="equal">
      <formula>"EXTREMO"</formula>
    </cfRule>
    <cfRule type="cellIs" dxfId="630" priority="633" operator="equal">
      <formula>"ALTO"</formula>
    </cfRule>
    <cfRule type="cellIs" dxfId="629" priority="634" operator="equal">
      <formula>"MODERADO"</formula>
    </cfRule>
    <cfRule type="cellIs" dxfId="628" priority="635" operator="equal">
      <formula>"BAJO"</formula>
    </cfRule>
  </conditionalFormatting>
  <conditionalFormatting sqref="AE41:AE42">
    <cfRule type="cellIs" dxfId="627" priority="624" operator="equal">
      <formula>"MUY ALTA"</formula>
    </cfRule>
    <cfRule type="cellIs" dxfId="626" priority="625" operator="equal">
      <formula>"ALTA"</formula>
    </cfRule>
    <cfRule type="cellIs" dxfId="625" priority="626" operator="equal">
      <formula>"MEDIA"</formula>
    </cfRule>
    <cfRule type="cellIs" dxfId="624" priority="627" operator="equal">
      <formula>"BAJA"</formula>
    </cfRule>
    <cfRule type="cellIs" dxfId="623" priority="628" operator="equal">
      <formula>"MUY BAJA"</formula>
    </cfRule>
  </conditionalFormatting>
  <conditionalFormatting sqref="AG42">
    <cfRule type="cellIs" dxfId="622" priority="619" operator="equal">
      <formula>"CATASTROFICO"</formula>
    </cfRule>
    <cfRule type="cellIs" dxfId="621" priority="620" operator="equal">
      <formula>"MAYOR"</formula>
    </cfRule>
    <cfRule type="cellIs" dxfId="620" priority="621" operator="equal">
      <formula>"MODERADO"</formula>
    </cfRule>
    <cfRule type="cellIs" dxfId="619" priority="622" operator="equal">
      <formula>"MENOR"</formula>
    </cfRule>
    <cfRule type="cellIs" dxfId="618" priority="623" operator="equal">
      <formula>"LEVE"</formula>
    </cfRule>
  </conditionalFormatting>
  <conditionalFormatting sqref="AI42">
    <cfRule type="cellIs" dxfId="617" priority="582" operator="equal">
      <formula>#REF!</formula>
    </cfRule>
    <cfRule type="cellIs" dxfId="616" priority="583" operator="equal">
      <formula>#REF!</formula>
    </cfRule>
    <cfRule type="cellIs" dxfId="615" priority="584" operator="equal">
      <formula>#REF!</formula>
    </cfRule>
    <cfRule type="cellIs" dxfId="614" priority="585" operator="equal">
      <formula>#REF!</formula>
    </cfRule>
    <cfRule type="cellIs" dxfId="613" priority="586" operator="equal">
      <formula>#REF!</formula>
    </cfRule>
    <cfRule type="cellIs" dxfId="612" priority="587" operator="equal">
      <formula>#REF!</formula>
    </cfRule>
    <cfRule type="cellIs" dxfId="611" priority="588" operator="equal">
      <formula>#REF!</formula>
    </cfRule>
    <cfRule type="cellIs" dxfId="610" priority="589" operator="equal">
      <formula>#REF!</formula>
    </cfRule>
    <cfRule type="cellIs" dxfId="609" priority="590" operator="equal">
      <formula>#REF!</formula>
    </cfRule>
    <cfRule type="cellIs" dxfId="608" priority="591" operator="equal">
      <formula>#REF!</formula>
    </cfRule>
    <cfRule type="cellIs" dxfId="607" priority="592" operator="equal">
      <formula>#REF!</formula>
    </cfRule>
    <cfRule type="cellIs" dxfId="606" priority="593" operator="equal">
      <formula>#REF!</formula>
    </cfRule>
    <cfRule type="cellIs" dxfId="605" priority="594" operator="equal">
      <formula>#REF!</formula>
    </cfRule>
    <cfRule type="cellIs" dxfId="604" priority="595" operator="equal">
      <formula>#REF!</formula>
    </cfRule>
    <cfRule type="cellIs" dxfId="603" priority="596" operator="equal">
      <formula>#REF!</formula>
    </cfRule>
    <cfRule type="cellIs" dxfId="602" priority="597" operator="equal">
      <formula>#REF!</formula>
    </cfRule>
    <cfRule type="cellIs" dxfId="601" priority="598" operator="equal">
      <formula>#REF!</formula>
    </cfRule>
    <cfRule type="cellIs" dxfId="600" priority="599" operator="equal">
      <formula>#REF!</formula>
    </cfRule>
    <cfRule type="cellIs" dxfId="599" priority="600" operator="equal">
      <formula>#REF!</formula>
    </cfRule>
    <cfRule type="cellIs" dxfId="598" priority="601" operator="equal">
      <formula>#REF!</formula>
    </cfRule>
    <cfRule type="cellIs" dxfId="597" priority="602" operator="equal">
      <formula>#REF!</formula>
    </cfRule>
    <cfRule type="cellIs" dxfId="596" priority="603" operator="equal">
      <formula>#REF!</formula>
    </cfRule>
    <cfRule type="cellIs" dxfId="595" priority="604" operator="equal">
      <formula>#REF!</formula>
    </cfRule>
    <cfRule type="cellIs" dxfId="594" priority="605" operator="equal">
      <formula>#REF!</formula>
    </cfRule>
    <cfRule type="cellIs" dxfId="593" priority="606" operator="equal">
      <formula>#REF!</formula>
    </cfRule>
    <cfRule type="cellIs" dxfId="592" priority="607" operator="equal">
      <formula>#REF!</formula>
    </cfRule>
    <cfRule type="cellIs" dxfId="591" priority="608" operator="equal">
      <formula>#REF!</formula>
    </cfRule>
    <cfRule type="cellIs" dxfId="590" priority="609" operator="equal">
      <formula>#REF!</formula>
    </cfRule>
    <cfRule type="cellIs" dxfId="589" priority="610" operator="equal">
      <formula>#REF!</formula>
    </cfRule>
    <cfRule type="cellIs" dxfId="588" priority="611" operator="equal">
      <formula>#REF!</formula>
    </cfRule>
    <cfRule type="cellIs" dxfId="587" priority="612" operator="equal">
      <formula>#REF!</formula>
    </cfRule>
    <cfRule type="cellIs" dxfId="586" priority="613" operator="equal">
      <formula>#REF!</formula>
    </cfRule>
    <cfRule type="cellIs" dxfId="585" priority="614" operator="equal">
      <formula>#REF!</formula>
    </cfRule>
    <cfRule type="cellIs" dxfId="584" priority="615" operator="equal">
      <formula>#REF!</formula>
    </cfRule>
    <cfRule type="cellIs" dxfId="583" priority="616" operator="equal">
      <formula>#REF!</formula>
    </cfRule>
    <cfRule type="cellIs" dxfId="582" priority="617" operator="equal">
      <formula>#REF!</formula>
    </cfRule>
    <cfRule type="cellIs" dxfId="581" priority="618" operator="equal">
      <formula>#REF!</formula>
    </cfRule>
  </conditionalFormatting>
  <conditionalFormatting sqref="Q25">
    <cfRule type="cellIs" dxfId="580" priority="544" operator="equal">
      <formula>#REF!</formula>
    </cfRule>
    <cfRule type="cellIs" dxfId="579" priority="546" operator="equal">
      <formula>#REF!</formula>
    </cfRule>
    <cfRule type="cellIs" dxfId="578" priority="547" operator="equal">
      <formula>#REF!</formula>
    </cfRule>
    <cfRule type="cellIs" dxfId="577" priority="548" operator="equal">
      <formula>#REF!</formula>
    </cfRule>
    <cfRule type="cellIs" dxfId="576" priority="549" operator="equal">
      <formula>#REF!</formula>
    </cfRule>
    <cfRule type="cellIs" dxfId="575" priority="550" operator="equal">
      <formula>#REF!</formula>
    </cfRule>
    <cfRule type="cellIs" dxfId="574" priority="551" operator="equal">
      <formula>#REF!</formula>
    </cfRule>
    <cfRule type="cellIs" dxfId="573" priority="552" operator="equal">
      <formula>#REF!</formula>
    </cfRule>
    <cfRule type="cellIs" dxfId="572" priority="553" operator="equal">
      <formula>#REF!</formula>
    </cfRule>
    <cfRule type="cellIs" dxfId="571" priority="554" operator="equal">
      <formula>#REF!</formula>
    </cfRule>
    <cfRule type="cellIs" dxfId="570" priority="555" operator="equal">
      <formula>#REF!</formula>
    </cfRule>
    <cfRule type="cellIs" dxfId="569" priority="556" operator="equal">
      <formula>#REF!</formula>
    </cfRule>
    <cfRule type="cellIs" dxfId="568" priority="557" operator="equal">
      <formula>#REF!</formula>
    </cfRule>
    <cfRule type="cellIs" dxfId="567" priority="558" operator="equal">
      <formula>#REF!</formula>
    </cfRule>
    <cfRule type="cellIs" dxfId="566" priority="559" operator="equal">
      <formula>#REF!</formula>
    </cfRule>
    <cfRule type="cellIs" dxfId="565" priority="560" operator="equal">
      <formula>#REF!</formula>
    </cfRule>
    <cfRule type="cellIs" dxfId="564" priority="561" operator="equal">
      <formula>#REF!</formula>
    </cfRule>
    <cfRule type="cellIs" dxfId="563" priority="562" operator="equal">
      <formula>#REF!</formula>
    </cfRule>
    <cfRule type="cellIs" dxfId="562" priority="563" operator="equal">
      <formula>#REF!</formula>
    </cfRule>
    <cfRule type="cellIs" dxfId="561" priority="564" operator="equal">
      <formula>#REF!</formula>
    </cfRule>
    <cfRule type="cellIs" dxfId="560" priority="565" operator="equal">
      <formula>#REF!</formula>
    </cfRule>
    <cfRule type="cellIs" dxfId="559" priority="566" operator="equal">
      <formula>#REF!</formula>
    </cfRule>
    <cfRule type="cellIs" dxfId="558" priority="567" operator="equal">
      <formula>#REF!</formula>
    </cfRule>
    <cfRule type="cellIs" dxfId="557" priority="568" operator="equal">
      <formula>#REF!</formula>
    </cfRule>
    <cfRule type="cellIs" dxfId="556" priority="569" operator="equal">
      <formula>#REF!</formula>
    </cfRule>
    <cfRule type="cellIs" dxfId="555" priority="570" operator="equal">
      <formula>#REF!</formula>
    </cfRule>
    <cfRule type="cellIs" dxfId="554" priority="571" operator="equal">
      <formula>#REF!</formula>
    </cfRule>
    <cfRule type="cellIs" dxfId="553" priority="572" operator="equal">
      <formula>#REF!</formula>
    </cfRule>
    <cfRule type="cellIs" dxfId="552" priority="573" operator="equal">
      <formula>#REF!</formula>
    </cfRule>
    <cfRule type="cellIs" dxfId="551" priority="574" operator="equal">
      <formula>#REF!</formula>
    </cfRule>
    <cfRule type="cellIs" dxfId="550" priority="575" operator="equal">
      <formula>#REF!</formula>
    </cfRule>
    <cfRule type="cellIs" dxfId="549" priority="576" operator="equal">
      <formula>#REF!</formula>
    </cfRule>
    <cfRule type="cellIs" dxfId="548" priority="577" operator="equal">
      <formula>#REF!</formula>
    </cfRule>
    <cfRule type="cellIs" dxfId="547" priority="578" operator="equal">
      <formula>#REF!</formula>
    </cfRule>
    <cfRule type="cellIs" dxfId="546" priority="579" operator="equal">
      <formula>#REF!</formula>
    </cfRule>
    <cfRule type="cellIs" dxfId="545" priority="580" operator="equal">
      <formula>#REF!</formula>
    </cfRule>
    <cfRule type="cellIs" dxfId="544" priority="581" operator="equal">
      <formula>#REF!</formula>
    </cfRule>
  </conditionalFormatting>
  <conditionalFormatting sqref="N25">
    <cfRule type="cellIs" dxfId="543" priority="545" operator="equal">
      <formula>#REF!</formula>
    </cfRule>
  </conditionalFormatting>
  <conditionalFormatting sqref="L25">
    <cfRule type="cellIs" dxfId="542" priority="539" operator="equal">
      <formula>"ALTA"</formula>
    </cfRule>
    <cfRule type="cellIs" dxfId="541" priority="540" operator="equal">
      <formula>"MUY ALTA"</formula>
    </cfRule>
    <cfRule type="cellIs" dxfId="540" priority="541" operator="equal">
      <formula>"MEDIA"</formula>
    </cfRule>
    <cfRule type="cellIs" dxfId="539" priority="542" operator="equal">
      <formula>"BAJA"</formula>
    </cfRule>
    <cfRule type="cellIs" dxfId="538" priority="543" operator="equal">
      <formula>"MUY BAJA"</formula>
    </cfRule>
  </conditionalFormatting>
  <conditionalFormatting sqref="N25">
    <cfRule type="cellIs" dxfId="537" priority="531" operator="equal">
      <formula>"CATASTRÓFICO (RC-F)"</formula>
    </cfRule>
    <cfRule type="cellIs" dxfId="536" priority="532" operator="equal">
      <formula>"MAYOR (RC-F)"</formula>
    </cfRule>
    <cfRule type="cellIs" dxfId="535" priority="533" operator="equal">
      <formula>"MODERADO (RC-F)"</formula>
    </cfRule>
    <cfRule type="cellIs" dxfId="534" priority="534" operator="equal">
      <formula>"CATASTRÓFICO"</formula>
    </cfRule>
    <cfRule type="cellIs" dxfId="533" priority="535" operator="equal">
      <formula>"MAYOR"</formula>
    </cfRule>
    <cfRule type="cellIs" dxfId="532" priority="536" operator="equal">
      <formula>"MODERADO"</formula>
    </cfRule>
    <cfRule type="cellIs" dxfId="531" priority="537" operator="equal">
      <formula>"MENOR"</formula>
    </cfRule>
    <cfRule type="cellIs" dxfId="530" priority="538" operator="equal">
      <formula>"LEVE"</formula>
    </cfRule>
  </conditionalFormatting>
  <conditionalFormatting sqref="AI25 Q25">
    <cfRule type="cellIs" dxfId="529" priority="524" operator="equal">
      <formula>"EXTREMO (RC/F)"</formula>
    </cfRule>
    <cfRule type="cellIs" dxfId="528" priority="525" operator="equal">
      <formula>"ALTO (RC/F)"</formula>
    </cfRule>
    <cfRule type="cellIs" dxfId="527" priority="526" operator="equal">
      <formula>"MODERADO (RC/F)"</formula>
    </cfRule>
    <cfRule type="cellIs" dxfId="526" priority="527" operator="equal">
      <formula>"EXTREMO"</formula>
    </cfRule>
    <cfRule type="cellIs" dxfId="525" priority="528" operator="equal">
      <formula>"ALTO"</formula>
    </cfRule>
    <cfRule type="cellIs" dxfId="524" priority="529" operator="equal">
      <formula>"MODERADO"</formula>
    </cfRule>
    <cfRule type="cellIs" dxfId="523" priority="530" operator="equal">
      <formula>"BAJO"</formula>
    </cfRule>
  </conditionalFormatting>
  <conditionalFormatting sqref="AE23:AE30">
    <cfRule type="cellIs" dxfId="522" priority="519" operator="equal">
      <formula>"MUY ALTA"</formula>
    </cfRule>
    <cfRule type="cellIs" dxfId="521" priority="520" operator="equal">
      <formula>"ALTA"</formula>
    </cfRule>
    <cfRule type="cellIs" dxfId="520" priority="521" operator="equal">
      <formula>"MEDIA"</formula>
    </cfRule>
    <cfRule type="cellIs" dxfId="519" priority="522" operator="equal">
      <formula>"BAJA"</formula>
    </cfRule>
    <cfRule type="cellIs" dxfId="518" priority="523" operator="equal">
      <formula>"MUY BAJA"</formula>
    </cfRule>
  </conditionalFormatting>
  <conditionalFormatting sqref="AG25">
    <cfRule type="cellIs" dxfId="517" priority="514" operator="equal">
      <formula>"CATASTROFICO"</formula>
    </cfRule>
    <cfRule type="cellIs" dxfId="516" priority="515" operator="equal">
      <formula>"MAYOR"</formula>
    </cfRule>
    <cfRule type="cellIs" dxfId="515" priority="516" operator="equal">
      <formula>"MODERADO"</formula>
    </cfRule>
    <cfRule type="cellIs" dxfId="514" priority="517" operator="equal">
      <formula>"MENOR"</formula>
    </cfRule>
    <cfRule type="cellIs" dxfId="513" priority="518" operator="equal">
      <formula>"LEVE"</formula>
    </cfRule>
  </conditionalFormatting>
  <conditionalFormatting sqref="AI25">
    <cfRule type="cellIs" dxfId="512" priority="477" operator="equal">
      <formula>#REF!</formula>
    </cfRule>
    <cfRule type="cellIs" dxfId="511" priority="478" operator="equal">
      <formula>#REF!</formula>
    </cfRule>
    <cfRule type="cellIs" dxfId="510" priority="479" operator="equal">
      <formula>#REF!</formula>
    </cfRule>
    <cfRule type="cellIs" dxfId="509" priority="480" operator="equal">
      <formula>#REF!</formula>
    </cfRule>
    <cfRule type="cellIs" dxfId="508" priority="481" operator="equal">
      <formula>#REF!</formula>
    </cfRule>
    <cfRule type="cellIs" dxfId="507" priority="482" operator="equal">
      <formula>#REF!</formula>
    </cfRule>
    <cfRule type="cellIs" dxfId="506" priority="483" operator="equal">
      <formula>#REF!</formula>
    </cfRule>
    <cfRule type="cellIs" dxfId="505" priority="484" operator="equal">
      <formula>#REF!</formula>
    </cfRule>
    <cfRule type="cellIs" dxfId="504" priority="485" operator="equal">
      <formula>#REF!</formula>
    </cfRule>
    <cfRule type="cellIs" dxfId="503" priority="486" operator="equal">
      <formula>#REF!</formula>
    </cfRule>
    <cfRule type="cellIs" dxfId="502" priority="487" operator="equal">
      <formula>#REF!</formula>
    </cfRule>
    <cfRule type="cellIs" dxfId="501" priority="488" operator="equal">
      <formula>#REF!</formula>
    </cfRule>
    <cfRule type="cellIs" dxfId="500" priority="489" operator="equal">
      <formula>#REF!</formula>
    </cfRule>
    <cfRule type="cellIs" dxfId="499" priority="490" operator="equal">
      <formula>#REF!</formula>
    </cfRule>
    <cfRule type="cellIs" dxfId="498" priority="491" operator="equal">
      <formula>#REF!</formula>
    </cfRule>
    <cfRule type="cellIs" dxfId="497" priority="492" operator="equal">
      <formula>#REF!</formula>
    </cfRule>
    <cfRule type="cellIs" dxfId="496" priority="493" operator="equal">
      <formula>#REF!</formula>
    </cfRule>
    <cfRule type="cellIs" dxfId="495" priority="494" operator="equal">
      <formula>#REF!</formula>
    </cfRule>
    <cfRule type="cellIs" dxfId="494" priority="495" operator="equal">
      <formula>#REF!</formula>
    </cfRule>
    <cfRule type="cellIs" dxfId="493" priority="496" operator="equal">
      <formula>#REF!</formula>
    </cfRule>
    <cfRule type="cellIs" dxfId="492" priority="497" operator="equal">
      <formula>#REF!</formula>
    </cfRule>
    <cfRule type="cellIs" dxfId="491" priority="498" operator="equal">
      <formula>#REF!</formula>
    </cfRule>
    <cfRule type="cellIs" dxfId="490" priority="499" operator="equal">
      <formula>#REF!</formula>
    </cfRule>
    <cfRule type="cellIs" dxfId="489" priority="500" operator="equal">
      <formula>#REF!</formula>
    </cfRule>
    <cfRule type="cellIs" dxfId="488" priority="501" operator="equal">
      <formula>#REF!</formula>
    </cfRule>
    <cfRule type="cellIs" dxfId="487" priority="502" operator="equal">
      <formula>#REF!</formula>
    </cfRule>
    <cfRule type="cellIs" dxfId="486" priority="503" operator="equal">
      <formula>#REF!</formula>
    </cfRule>
    <cfRule type="cellIs" dxfId="485" priority="504" operator="equal">
      <formula>#REF!</formula>
    </cfRule>
    <cfRule type="cellIs" dxfId="484" priority="505" operator="equal">
      <formula>#REF!</formula>
    </cfRule>
    <cfRule type="cellIs" dxfId="483" priority="506" operator="equal">
      <formula>#REF!</formula>
    </cfRule>
    <cfRule type="cellIs" dxfId="482" priority="507" operator="equal">
      <formula>#REF!</formula>
    </cfRule>
    <cfRule type="cellIs" dxfId="481" priority="508" operator="equal">
      <formula>#REF!</formula>
    </cfRule>
    <cfRule type="cellIs" dxfId="480" priority="509" operator="equal">
      <formula>#REF!</formula>
    </cfRule>
    <cfRule type="cellIs" dxfId="479" priority="510" operator="equal">
      <formula>#REF!</formula>
    </cfRule>
    <cfRule type="cellIs" dxfId="478" priority="511" operator="equal">
      <formula>#REF!</formula>
    </cfRule>
    <cfRule type="cellIs" dxfId="477" priority="512" operator="equal">
      <formula>#REF!</formula>
    </cfRule>
    <cfRule type="cellIs" dxfId="476" priority="513" operator="equal">
      <formula>#REF!</formula>
    </cfRule>
  </conditionalFormatting>
  <conditionalFormatting sqref="Q31">
    <cfRule type="cellIs" dxfId="475" priority="439" operator="equal">
      <formula>#REF!</formula>
    </cfRule>
    <cfRule type="cellIs" dxfId="474" priority="441" operator="equal">
      <formula>#REF!</formula>
    </cfRule>
    <cfRule type="cellIs" dxfId="473" priority="442" operator="equal">
      <formula>#REF!</formula>
    </cfRule>
    <cfRule type="cellIs" dxfId="472" priority="443" operator="equal">
      <formula>#REF!</formula>
    </cfRule>
    <cfRule type="cellIs" dxfId="471" priority="444" operator="equal">
      <formula>#REF!</formula>
    </cfRule>
    <cfRule type="cellIs" dxfId="470" priority="445" operator="equal">
      <formula>#REF!</formula>
    </cfRule>
    <cfRule type="cellIs" dxfId="469" priority="446" operator="equal">
      <formula>#REF!</formula>
    </cfRule>
    <cfRule type="cellIs" dxfId="468" priority="447" operator="equal">
      <formula>#REF!</formula>
    </cfRule>
    <cfRule type="cellIs" dxfId="467" priority="448" operator="equal">
      <formula>#REF!</formula>
    </cfRule>
    <cfRule type="cellIs" dxfId="466" priority="449" operator="equal">
      <formula>#REF!</formula>
    </cfRule>
    <cfRule type="cellIs" dxfId="465" priority="450" operator="equal">
      <formula>#REF!</formula>
    </cfRule>
    <cfRule type="cellIs" dxfId="464" priority="451" operator="equal">
      <formula>#REF!</formula>
    </cfRule>
    <cfRule type="cellIs" dxfId="463" priority="452" operator="equal">
      <formula>#REF!</formula>
    </cfRule>
    <cfRule type="cellIs" dxfId="462" priority="453" operator="equal">
      <formula>#REF!</formula>
    </cfRule>
    <cfRule type="cellIs" dxfId="461" priority="454" operator="equal">
      <formula>#REF!</formula>
    </cfRule>
    <cfRule type="cellIs" dxfId="460" priority="455" operator="equal">
      <formula>#REF!</formula>
    </cfRule>
    <cfRule type="cellIs" dxfId="459" priority="456" operator="equal">
      <formula>#REF!</formula>
    </cfRule>
    <cfRule type="cellIs" dxfId="458" priority="457" operator="equal">
      <formula>#REF!</formula>
    </cfRule>
    <cfRule type="cellIs" dxfId="457" priority="458" operator="equal">
      <formula>#REF!</formula>
    </cfRule>
    <cfRule type="cellIs" dxfId="456" priority="459" operator="equal">
      <formula>#REF!</formula>
    </cfRule>
    <cfRule type="cellIs" dxfId="455" priority="460" operator="equal">
      <formula>#REF!</formula>
    </cfRule>
    <cfRule type="cellIs" dxfId="454" priority="461" operator="equal">
      <formula>#REF!</formula>
    </cfRule>
    <cfRule type="cellIs" dxfId="453" priority="462" operator="equal">
      <formula>#REF!</formula>
    </cfRule>
    <cfRule type="cellIs" dxfId="452" priority="463" operator="equal">
      <formula>#REF!</formula>
    </cfRule>
    <cfRule type="cellIs" dxfId="451" priority="464" operator="equal">
      <formula>#REF!</formula>
    </cfRule>
    <cfRule type="cellIs" dxfId="450" priority="465" operator="equal">
      <formula>#REF!</formula>
    </cfRule>
    <cfRule type="cellIs" dxfId="449" priority="466" operator="equal">
      <formula>#REF!</formula>
    </cfRule>
    <cfRule type="cellIs" dxfId="448" priority="467" operator="equal">
      <formula>#REF!</formula>
    </cfRule>
    <cfRule type="cellIs" dxfId="447" priority="468" operator="equal">
      <formula>#REF!</formula>
    </cfRule>
    <cfRule type="cellIs" dxfId="446" priority="469" operator="equal">
      <formula>#REF!</formula>
    </cfRule>
    <cfRule type="cellIs" dxfId="445" priority="470" operator="equal">
      <formula>#REF!</formula>
    </cfRule>
    <cfRule type="cellIs" dxfId="444" priority="471" operator="equal">
      <formula>#REF!</formula>
    </cfRule>
    <cfRule type="cellIs" dxfId="443" priority="472" operator="equal">
      <formula>#REF!</formula>
    </cfRule>
    <cfRule type="cellIs" dxfId="442" priority="473" operator="equal">
      <formula>#REF!</formula>
    </cfRule>
    <cfRule type="cellIs" dxfId="441" priority="474" operator="equal">
      <formula>#REF!</formula>
    </cfRule>
    <cfRule type="cellIs" dxfId="440" priority="475" operator="equal">
      <formula>#REF!</formula>
    </cfRule>
    <cfRule type="cellIs" dxfId="439" priority="476" operator="equal">
      <formula>#REF!</formula>
    </cfRule>
  </conditionalFormatting>
  <conditionalFormatting sqref="N31">
    <cfRule type="cellIs" dxfId="438" priority="440" operator="equal">
      <formula>#REF!</formula>
    </cfRule>
  </conditionalFormatting>
  <conditionalFormatting sqref="L31">
    <cfRule type="cellIs" dxfId="437" priority="434" operator="equal">
      <formula>"ALTA"</formula>
    </cfRule>
    <cfRule type="cellIs" dxfId="436" priority="435" operator="equal">
      <formula>"MUY ALTA"</formula>
    </cfRule>
    <cfRule type="cellIs" dxfId="435" priority="436" operator="equal">
      <formula>"MEDIA"</formula>
    </cfRule>
    <cfRule type="cellIs" dxfId="434" priority="437" operator="equal">
      <formula>"BAJA"</formula>
    </cfRule>
    <cfRule type="cellIs" dxfId="433" priority="438" operator="equal">
      <formula>"MUY BAJA"</formula>
    </cfRule>
  </conditionalFormatting>
  <conditionalFormatting sqref="N31">
    <cfRule type="cellIs" dxfId="432" priority="426" operator="equal">
      <formula>"CATASTRÓFICO (RC-F)"</formula>
    </cfRule>
    <cfRule type="cellIs" dxfId="431" priority="427" operator="equal">
      <formula>"MAYOR (RC-F)"</formula>
    </cfRule>
    <cfRule type="cellIs" dxfId="430" priority="428" operator="equal">
      <formula>"MODERADO (RC-F)"</formula>
    </cfRule>
    <cfRule type="cellIs" dxfId="429" priority="429" operator="equal">
      <formula>"CATASTRÓFICO"</formula>
    </cfRule>
    <cfRule type="cellIs" dxfId="428" priority="430" operator="equal">
      <formula>"MAYOR"</formula>
    </cfRule>
    <cfRule type="cellIs" dxfId="427" priority="431" operator="equal">
      <formula>"MODERADO"</formula>
    </cfRule>
    <cfRule type="cellIs" dxfId="426" priority="432" operator="equal">
      <formula>"MENOR"</formula>
    </cfRule>
    <cfRule type="cellIs" dxfId="425" priority="433" operator="equal">
      <formula>"LEVE"</formula>
    </cfRule>
  </conditionalFormatting>
  <conditionalFormatting sqref="Q31 AI31">
    <cfRule type="cellIs" dxfId="424" priority="419" operator="equal">
      <formula>"EXTREMO (RC/F)"</formula>
    </cfRule>
    <cfRule type="cellIs" dxfId="423" priority="420" operator="equal">
      <formula>"ALTO (RC/F)"</formula>
    </cfRule>
    <cfRule type="cellIs" dxfId="422" priority="421" operator="equal">
      <formula>"MODERADO (RC/F)"</formula>
    </cfRule>
    <cfRule type="cellIs" dxfId="421" priority="422" operator="equal">
      <formula>"EXTREMO"</formula>
    </cfRule>
    <cfRule type="cellIs" dxfId="420" priority="423" operator="equal">
      <formula>"ALTO"</formula>
    </cfRule>
    <cfRule type="cellIs" dxfId="419" priority="424" operator="equal">
      <formula>"MODERADO"</formula>
    </cfRule>
    <cfRule type="cellIs" dxfId="418" priority="425" operator="equal">
      <formula>"BAJO"</formula>
    </cfRule>
  </conditionalFormatting>
  <conditionalFormatting sqref="AE31:AE32">
    <cfRule type="cellIs" dxfId="417" priority="414" operator="equal">
      <formula>"MUY ALTA"</formula>
    </cfRule>
    <cfRule type="cellIs" dxfId="416" priority="415" operator="equal">
      <formula>"ALTA"</formula>
    </cfRule>
    <cfRule type="cellIs" dxfId="415" priority="416" operator="equal">
      <formula>"MEDIA"</formula>
    </cfRule>
    <cfRule type="cellIs" dxfId="414" priority="417" operator="equal">
      <formula>"BAJA"</formula>
    </cfRule>
    <cfRule type="cellIs" dxfId="413" priority="418" operator="equal">
      <formula>"MUY BAJA"</formula>
    </cfRule>
  </conditionalFormatting>
  <conditionalFormatting sqref="AG31">
    <cfRule type="cellIs" dxfId="412" priority="409" operator="equal">
      <formula>"CATASTROFICO"</formula>
    </cfRule>
    <cfRule type="cellIs" dxfId="411" priority="410" operator="equal">
      <formula>"MAYOR"</formula>
    </cfRule>
    <cfRule type="cellIs" dxfId="410" priority="411" operator="equal">
      <formula>"MODERADO"</formula>
    </cfRule>
    <cfRule type="cellIs" dxfId="409" priority="412" operator="equal">
      <formula>"MENOR"</formula>
    </cfRule>
    <cfRule type="cellIs" dxfId="408" priority="413" operator="equal">
      <formula>"LEVE"</formula>
    </cfRule>
  </conditionalFormatting>
  <conditionalFormatting sqref="AI31">
    <cfRule type="cellIs" dxfId="407" priority="372" operator="equal">
      <formula>#REF!</formula>
    </cfRule>
    <cfRule type="cellIs" dxfId="406" priority="373" operator="equal">
      <formula>#REF!</formula>
    </cfRule>
    <cfRule type="cellIs" dxfId="405" priority="374" operator="equal">
      <formula>#REF!</formula>
    </cfRule>
    <cfRule type="cellIs" dxfId="404" priority="375" operator="equal">
      <formula>#REF!</formula>
    </cfRule>
    <cfRule type="cellIs" dxfId="403" priority="376" operator="equal">
      <formula>#REF!</formula>
    </cfRule>
    <cfRule type="cellIs" dxfId="402" priority="377" operator="equal">
      <formula>#REF!</formula>
    </cfRule>
    <cfRule type="cellIs" dxfId="401" priority="378" operator="equal">
      <formula>#REF!</formula>
    </cfRule>
    <cfRule type="cellIs" dxfId="400" priority="379" operator="equal">
      <formula>#REF!</formula>
    </cfRule>
    <cfRule type="cellIs" dxfId="399" priority="380" operator="equal">
      <formula>#REF!</formula>
    </cfRule>
    <cfRule type="cellIs" dxfId="398" priority="381" operator="equal">
      <formula>#REF!</formula>
    </cfRule>
    <cfRule type="cellIs" dxfId="397" priority="382" operator="equal">
      <formula>#REF!</formula>
    </cfRule>
    <cfRule type="cellIs" dxfId="396" priority="383" operator="equal">
      <formula>#REF!</formula>
    </cfRule>
    <cfRule type="cellIs" dxfId="395" priority="384" operator="equal">
      <formula>#REF!</formula>
    </cfRule>
    <cfRule type="cellIs" dxfId="394" priority="385" operator="equal">
      <formula>#REF!</formula>
    </cfRule>
    <cfRule type="cellIs" dxfId="393" priority="386" operator="equal">
      <formula>#REF!</formula>
    </cfRule>
    <cfRule type="cellIs" dxfId="392" priority="387" operator="equal">
      <formula>#REF!</formula>
    </cfRule>
    <cfRule type="cellIs" dxfId="391" priority="388" operator="equal">
      <formula>#REF!</formula>
    </cfRule>
    <cfRule type="cellIs" dxfId="390" priority="389" operator="equal">
      <formula>#REF!</formula>
    </cfRule>
    <cfRule type="cellIs" dxfId="389" priority="390" operator="equal">
      <formula>#REF!</formula>
    </cfRule>
    <cfRule type="cellIs" dxfId="388" priority="391" operator="equal">
      <formula>#REF!</formula>
    </cfRule>
    <cfRule type="cellIs" dxfId="387" priority="392" operator="equal">
      <formula>#REF!</formula>
    </cfRule>
    <cfRule type="cellIs" dxfId="386" priority="393" operator="equal">
      <formula>#REF!</formula>
    </cfRule>
    <cfRule type="cellIs" dxfId="385" priority="394" operator="equal">
      <formula>#REF!</formula>
    </cfRule>
    <cfRule type="cellIs" dxfId="384" priority="395" operator="equal">
      <formula>#REF!</formula>
    </cfRule>
    <cfRule type="cellIs" dxfId="383" priority="396" operator="equal">
      <formula>#REF!</formula>
    </cfRule>
    <cfRule type="cellIs" dxfId="382" priority="397" operator="equal">
      <formula>#REF!</formula>
    </cfRule>
    <cfRule type="cellIs" dxfId="381" priority="398" operator="equal">
      <formula>#REF!</formula>
    </cfRule>
    <cfRule type="cellIs" dxfId="380" priority="399" operator="equal">
      <formula>#REF!</formula>
    </cfRule>
    <cfRule type="cellIs" dxfId="379" priority="400" operator="equal">
      <formula>#REF!</formula>
    </cfRule>
    <cfRule type="cellIs" dxfId="378" priority="401" operator="equal">
      <formula>#REF!</formula>
    </cfRule>
    <cfRule type="cellIs" dxfId="377" priority="402" operator="equal">
      <formula>#REF!</formula>
    </cfRule>
    <cfRule type="cellIs" dxfId="376" priority="403" operator="equal">
      <formula>#REF!</formula>
    </cfRule>
    <cfRule type="cellIs" dxfId="375" priority="404" operator="equal">
      <formula>#REF!</formula>
    </cfRule>
    <cfRule type="cellIs" dxfId="374" priority="405" operator="equal">
      <formula>#REF!</formula>
    </cfRule>
    <cfRule type="cellIs" dxfId="373" priority="406" operator="equal">
      <formula>#REF!</formula>
    </cfRule>
    <cfRule type="cellIs" dxfId="372" priority="407" operator="equal">
      <formula>#REF!</formula>
    </cfRule>
    <cfRule type="cellIs" dxfId="371" priority="408" operator="equal">
      <formula>#REF!</formula>
    </cfRule>
  </conditionalFormatting>
  <conditionalFormatting sqref="Q67:Q68">
    <cfRule type="cellIs" dxfId="370" priority="334" operator="equal">
      <formula>#REF!</formula>
    </cfRule>
    <cfRule type="cellIs" dxfId="369" priority="336" operator="equal">
      <formula>#REF!</formula>
    </cfRule>
    <cfRule type="cellIs" dxfId="368" priority="337" operator="equal">
      <formula>#REF!</formula>
    </cfRule>
    <cfRule type="cellIs" dxfId="367" priority="338" operator="equal">
      <formula>#REF!</formula>
    </cfRule>
    <cfRule type="cellIs" dxfId="366" priority="339" operator="equal">
      <formula>#REF!</formula>
    </cfRule>
    <cfRule type="cellIs" dxfId="365" priority="340" operator="equal">
      <formula>#REF!</formula>
    </cfRule>
    <cfRule type="cellIs" dxfId="364" priority="341" operator="equal">
      <formula>#REF!</formula>
    </cfRule>
    <cfRule type="cellIs" dxfId="363" priority="342" operator="equal">
      <formula>#REF!</formula>
    </cfRule>
    <cfRule type="cellIs" dxfId="362" priority="343" operator="equal">
      <formula>#REF!</formula>
    </cfRule>
    <cfRule type="cellIs" dxfId="361" priority="344" operator="equal">
      <formula>#REF!</formula>
    </cfRule>
    <cfRule type="cellIs" dxfId="360" priority="345" operator="equal">
      <formula>#REF!</formula>
    </cfRule>
    <cfRule type="cellIs" dxfId="359" priority="346" operator="equal">
      <formula>#REF!</formula>
    </cfRule>
    <cfRule type="cellIs" dxfId="358" priority="347" operator="equal">
      <formula>#REF!</formula>
    </cfRule>
    <cfRule type="cellIs" dxfId="357" priority="348" operator="equal">
      <formula>#REF!</formula>
    </cfRule>
    <cfRule type="cellIs" dxfId="356" priority="349" operator="equal">
      <formula>#REF!</formula>
    </cfRule>
    <cfRule type="cellIs" dxfId="355" priority="350" operator="equal">
      <formula>#REF!</formula>
    </cfRule>
    <cfRule type="cellIs" dxfId="354" priority="351" operator="equal">
      <formula>#REF!</formula>
    </cfRule>
    <cfRule type="cellIs" dxfId="353" priority="352" operator="equal">
      <formula>#REF!</formula>
    </cfRule>
    <cfRule type="cellIs" dxfId="352" priority="353" operator="equal">
      <formula>#REF!</formula>
    </cfRule>
    <cfRule type="cellIs" dxfId="351" priority="354" operator="equal">
      <formula>#REF!</formula>
    </cfRule>
    <cfRule type="cellIs" dxfId="350" priority="355" operator="equal">
      <formula>#REF!</formula>
    </cfRule>
    <cfRule type="cellIs" dxfId="349" priority="356" operator="equal">
      <formula>#REF!</formula>
    </cfRule>
    <cfRule type="cellIs" dxfId="348" priority="357" operator="equal">
      <formula>#REF!</formula>
    </cfRule>
    <cfRule type="cellIs" dxfId="347" priority="358" operator="equal">
      <formula>#REF!</formula>
    </cfRule>
    <cfRule type="cellIs" dxfId="346" priority="359" operator="equal">
      <formula>#REF!</formula>
    </cfRule>
    <cfRule type="cellIs" dxfId="345" priority="360" operator="equal">
      <formula>#REF!</formula>
    </cfRule>
    <cfRule type="cellIs" dxfId="344" priority="361" operator="equal">
      <formula>#REF!</formula>
    </cfRule>
    <cfRule type="cellIs" dxfId="343" priority="362" operator="equal">
      <formula>#REF!</formula>
    </cfRule>
    <cfRule type="cellIs" dxfId="342" priority="363" operator="equal">
      <formula>#REF!</formula>
    </cfRule>
    <cfRule type="cellIs" dxfId="341" priority="364" operator="equal">
      <formula>#REF!</formula>
    </cfRule>
    <cfRule type="cellIs" dxfId="340" priority="365" operator="equal">
      <formula>#REF!</formula>
    </cfRule>
    <cfRule type="cellIs" dxfId="339" priority="366" operator="equal">
      <formula>#REF!</formula>
    </cfRule>
    <cfRule type="cellIs" dxfId="338" priority="367" operator="equal">
      <formula>#REF!</formula>
    </cfRule>
    <cfRule type="cellIs" dxfId="337" priority="368" operator="equal">
      <formula>#REF!</formula>
    </cfRule>
    <cfRule type="cellIs" dxfId="336" priority="369" operator="equal">
      <formula>#REF!</formula>
    </cfRule>
    <cfRule type="cellIs" dxfId="335" priority="370" operator="equal">
      <formula>#REF!</formula>
    </cfRule>
    <cfRule type="cellIs" dxfId="334" priority="371" operator="equal">
      <formula>#REF!</formula>
    </cfRule>
  </conditionalFormatting>
  <conditionalFormatting sqref="N67:N68">
    <cfRule type="cellIs" dxfId="333" priority="335" operator="equal">
      <formula>#REF!</formula>
    </cfRule>
  </conditionalFormatting>
  <conditionalFormatting sqref="L67:L68">
    <cfRule type="cellIs" dxfId="332" priority="329" operator="equal">
      <formula>"ALTA"</formula>
    </cfRule>
    <cfRule type="cellIs" dxfId="331" priority="330" operator="equal">
      <formula>"MUY ALTA"</formula>
    </cfRule>
    <cfRule type="cellIs" dxfId="330" priority="331" operator="equal">
      <formula>"MEDIA"</formula>
    </cfRule>
    <cfRule type="cellIs" dxfId="329" priority="332" operator="equal">
      <formula>"BAJA"</formula>
    </cfRule>
    <cfRule type="cellIs" dxfId="328" priority="333" operator="equal">
      <formula>"MUY BAJA"</formula>
    </cfRule>
  </conditionalFormatting>
  <conditionalFormatting sqref="N67:N68">
    <cfRule type="cellIs" dxfId="327" priority="321" operator="equal">
      <formula>"CATASTRÓFICO (RC-F)"</formula>
    </cfRule>
    <cfRule type="cellIs" dxfId="326" priority="322" operator="equal">
      <formula>"MAYOR (RC-F)"</formula>
    </cfRule>
    <cfRule type="cellIs" dxfId="325" priority="323" operator="equal">
      <formula>"MODERADO (RC-F)"</formula>
    </cfRule>
    <cfRule type="cellIs" dxfId="324" priority="324" operator="equal">
      <formula>"CATASTRÓFICO"</formula>
    </cfRule>
    <cfRule type="cellIs" dxfId="323" priority="325" operator="equal">
      <formula>"MAYOR"</formula>
    </cfRule>
    <cfRule type="cellIs" dxfId="322" priority="326" operator="equal">
      <formula>"MODERADO"</formula>
    </cfRule>
    <cfRule type="cellIs" dxfId="321" priority="327" operator="equal">
      <formula>"MENOR"</formula>
    </cfRule>
    <cfRule type="cellIs" dxfId="320" priority="328" operator="equal">
      <formula>"LEVE"</formula>
    </cfRule>
  </conditionalFormatting>
  <conditionalFormatting sqref="AI67:AI68 Q67:Q68">
    <cfRule type="cellIs" dxfId="319" priority="314" operator="equal">
      <formula>"EXTREMO (RC/F)"</formula>
    </cfRule>
    <cfRule type="cellIs" dxfId="318" priority="315" operator="equal">
      <formula>"ALTO (RC/F)"</formula>
    </cfRule>
    <cfRule type="cellIs" dxfId="317" priority="316" operator="equal">
      <formula>"MODERADO (RC/F)"</formula>
    </cfRule>
    <cfRule type="cellIs" dxfId="316" priority="317" operator="equal">
      <formula>"EXTREMO"</formula>
    </cfRule>
    <cfRule type="cellIs" dxfId="315" priority="318" operator="equal">
      <formula>"ALTO"</formula>
    </cfRule>
    <cfRule type="cellIs" dxfId="314" priority="319" operator="equal">
      <formula>"MODERADO"</formula>
    </cfRule>
    <cfRule type="cellIs" dxfId="313" priority="320" operator="equal">
      <formula>"BAJO"</formula>
    </cfRule>
  </conditionalFormatting>
  <conditionalFormatting sqref="AE66:AE68">
    <cfRule type="cellIs" dxfId="312" priority="309" operator="equal">
      <formula>"MUY ALTA"</formula>
    </cfRule>
    <cfRule type="cellIs" dxfId="311" priority="310" operator="equal">
      <formula>"ALTA"</formula>
    </cfRule>
    <cfRule type="cellIs" dxfId="310" priority="311" operator="equal">
      <formula>"MEDIA"</formula>
    </cfRule>
    <cfRule type="cellIs" dxfId="309" priority="312" operator="equal">
      <formula>"BAJA"</formula>
    </cfRule>
    <cfRule type="cellIs" dxfId="308" priority="313" operator="equal">
      <formula>"MUY BAJA"</formula>
    </cfRule>
  </conditionalFormatting>
  <conditionalFormatting sqref="AG67:AG68">
    <cfRule type="cellIs" dxfId="307" priority="304" operator="equal">
      <formula>"CATASTROFICO"</formula>
    </cfRule>
    <cfRule type="cellIs" dxfId="306" priority="305" operator="equal">
      <formula>"MAYOR"</formula>
    </cfRule>
    <cfRule type="cellIs" dxfId="305" priority="306" operator="equal">
      <formula>"MODERADO"</formula>
    </cfRule>
    <cfRule type="cellIs" dxfId="304" priority="307" operator="equal">
      <formula>"MENOR"</formula>
    </cfRule>
    <cfRule type="cellIs" dxfId="303" priority="308" operator="equal">
      <formula>"LEVE"</formula>
    </cfRule>
  </conditionalFormatting>
  <conditionalFormatting sqref="AI67:AI68">
    <cfRule type="cellIs" dxfId="302" priority="267" operator="equal">
      <formula>#REF!</formula>
    </cfRule>
    <cfRule type="cellIs" dxfId="301" priority="268" operator="equal">
      <formula>#REF!</formula>
    </cfRule>
    <cfRule type="cellIs" dxfId="300" priority="269" operator="equal">
      <formula>#REF!</formula>
    </cfRule>
    <cfRule type="cellIs" dxfId="299" priority="270" operator="equal">
      <formula>#REF!</formula>
    </cfRule>
    <cfRule type="cellIs" dxfId="298" priority="271" operator="equal">
      <formula>#REF!</formula>
    </cfRule>
    <cfRule type="cellIs" dxfId="297" priority="272" operator="equal">
      <formula>#REF!</formula>
    </cfRule>
    <cfRule type="cellIs" dxfId="296" priority="273" operator="equal">
      <formula>#REF!</formula>
    </cfRule>
    <cfRule type="cellIs" dxfId="295" priority="274" operator="equal">
      <formula>#REF!</formula>
    </cfRule>
    <cfRule type="cellIs" dxfId="294" priority="275" operator="equal">
      <formula>#REF!</formula>
    </cfRule>
    <cfRule type="cellIs" dxfId="293" priority="276" operator="equal">
      <formula>#REF!</formula>
    </cfRule>
    <cfRule type="cellIs" dxfId="292" priority="277" operator="equal">
      <formula>#REF!</formula>
    </cfRule>
    <cfRule type="cellIs" dxfId="291" priority="278" operator="equal">
      <formula>#REF!</formula>
    </cfRule>
    <cfRule type="cellIs" dxfId="290" priority="279" operator="equal">
      <formula>#REF!</formula>
    </cfRule>
    <cfRule type="cellIs" dxfId="289" priority="280" operator="equal">
      <formula>#REF!</formula>
    </cfRule>
    <cfRule type="cellIs" dxfId="288" priority="281" operator="equal">
      <formula>#REF!</formula>
    </cfRule>
    <cfRule type="cellIs" dxfId="287" priority="282" operator="equal">
      <formula>#REF!</formula>
    </cfRule>
    <cfRule type="cellIs" dxfId="286" priority="283" operator="equal">
      <formula>#REF!</formula>
    </cfRule>
    <cfRule type="cellIs" dxfId="285" priority="284" operator="equal">
      <formula>#REF!</formula>
    </cfRule>
    <cfRule type="cellIs" dxfId="284" priority="285" operator="equal">
      <formula>#REF!</formula>
    </cfRule>
    <cfRule type="cellIs" dxfId="283" priority="286" operator="equal">
      <formula>#REF!</formula>
    </cfRule>
    <cfRule type="cellIs" dxfId="282" priority="287" operator="equal">
      <formula>#REF!</formula>
    </cfRule>
    <cfRule type="cellIs" dxfId="281" priority="288" operator="equal">
      <formula>#REF!</formula>
    </cfRule>
    <cfRule type="cellIs" dxfId="280" priority="289" operator="equal">
      <formula>#REF!</formula>
    </cfRule>
    <cfRule type="cellIs" dxfId="279" priority="290" operator="equal">
      <formula>#REF!</formula>
    </cfRule>
    <cfRule type="cellIs" dxfId="278" priority="291" operator="equal">
      <formula>#REF!</formula>
    </cfRule>
    <cfRule type="cellIs" dxfId="277" priority="292" operator="equal">
      <formula>#REF!</formula>
    </cfRule>
    <cfRule type="cellIs" dxfId="276" priority="293" operator="equal">
      <formula>#REF!</formula>
    </cfRule>
    <cfRule type="cellIs" dxfId="275" priority="294" operator="equal">
      <formula>#REF!</formula>
    </cfRule>
    <cfRule type="cellIs" dxfId="274" priority="295" operator="equal">
      <formula>#REF!</formula>
    </cfRule>
    <cfRule type="cellIs" dxfId="273" priority="296" operator="equal">
      <formula>#REF!</formula>
    </cfRule>
    <cfRule type="cellIs" dxfId="272" priority="297" operator="equal">
      <formula>#REF!</formula>
    </cfRule>
    <cfRule type="cellIs" dxfId="271" priority="298" operator="equal">
      <formula>#REF!</formula>
    </cfRule>
    <cfRule type="cellIs" dxfId="270" priority="299" operator="equal">
      <formula>#REF!</formula>
    </cfRule>
    <cfRule type="cellIs" dxfId="269" priority="300" operator="equal">
      <formula>#REF!</formula>
    </cfRule>
    <cfRule type="cellIs" dxfId="268" priority="301" operator="equal">
      <formula>#REF!</formula>
    </cfRule>
    <cfRule type="cellIs" dxfId="267" priority="302" operator="equal">
      <formula>#REF!</formula>
    </cfRule>
    <cfRule type="cellIs" dxfId="266" priority="303" operator="equal">
      <formula>#REF!</formula>
    </cfRule>
  </conditionalFormatting>
  <conditionalFormatting sqref="Q62 Q65">
    <cfRule type="cellIs" dxfId="265" priority="229" operator="equal">
      <formula>#REF!</formula>
    </cfRule>
    <cfRule type="cellIs" dxfId="264" priority="231" operator="equal">
      <formula>#REF!</formula>
    </cfRule>
    <cfRule type="cellIs" dxfId="263" priority="232" operator="equal">
      <formula>#REF!</formula>
    </cfRule>
    <cfRule type="cellIs" dxfId="262" priority="233" operator="equal">
      <formula>#REF!</formula>
    </cfRule>
    <cfRule type="cellIs" dxfId="261" priority="234" operator="equal">
      <formula>#REF!</formula>
    </cfRule>
    <cfRule type="cellIs" dxfId="260" priority="235" operator="equal">
      <formula>#REF!</formula>
    </cfRule>
    <cfRule type="cellIs" dxfId="259" priority="236" operator="equal">
      <formula>#REF!</formula>
    </cfRule>
    <cfRule type="cellIs" dxfId="258" priority="237" operator="equal">
      <formula>#REF!</formula>
    </cfRule>
    <cfRule type="cellIs" dxfId="257" priority="238" operator="equal">
      <formula>#REF!</formula>
    </cfRule>
    <cfRule type="cellIs" dxfId="256" priority="239" operator="equal">
      <formula>#REF!</formula>
    </cfRule>
    <cfRule type="cellIs" dxfId="255" priority="240" operator="equal">
      <formula>#REF!</formula>
    </cfRule>
    <cfRule type="cellIs" dxfId="254" priority="241" operator="equal">
      <formula>#REF!</formula>
    </cfRule>
    <cfRule type="cellIs" dxfId="253" priority="242" operator="equal">
      <formula>#REF!</formula>
    </cfRule>
    <cfRule type="cellIs" dxfId="252" priority="243" operator="equal">
      <formula>#REF!</formula>
    </cfRule>
    <cfRule type="cellIs" dxfId="251" priority="244" operator="equal">
      <formula>#REF!</formula>
    </cfRule>
    <cfRule type="cellIs" dxfId="250" priority="245" operator="equal">
      <formula>#REF!</formula>
    </cfRule>
    <cfRule type="cellIs" dxfId="249" priority="246" operator="equal">
      <formula>#REF!</formula>
    </cfRule>
    <cfRule type="cellIs" dxfId="248" priority="247" operator="equal">
      <formula>#REF!</formula>
    </cfRule>
    <cfRule type="cellIs" dxfId="247" priority="248" operator="equal">
      <formula>#REF!</formula>
    </cfRule>
    <cfRule type="cellIs" dxfId="246" priority="249" operator="equal">
      <formula>#REF!</formula>
    </cfRule>
    <cfRule type="cellIs" dxfId="245" priority="250" operator="equal">
      <formula>#REF!</formula>
    </cfRule>
    <cfRule type="cellIs" dxfId="244" priority="251" operator="equal">
      <formula>#REF!</formula>
    </cfRule>
    <cfRule type="cellIs" dxfId="243" priority="252" operator="equal">
      <formula>#REF!</formula>
    </cfRule>
    <cfRule type="cellIs" dxfId="242" priority="253" operator="equal">
      <formula>#REF!</formula>
    </cfRule>
    <cfRule type="cellIs" dxfId="241" priority="254" operator="equal">
      <formula>#REF!</formula>
    </cfRule>
    <cfRule type="cellIs" dxfId="240" priority="255" operator="equal">
      <formula>#REF!</formula>
    </cfRule>
    <cfRule type="cellIs" dxfId="239" priority="256" operator="equal">
      <formula>#REF!</formula>
    </cfRule>
    <cfRule type="cellIs" dxfId="238" priority="257" operator="equal">
      <formula>#REF!</formula>
    </cfRule>
    <cfRule type="cellIs" dxfId="237" priority="258" operator="equal">
      <formula>#REF!</formula>
    </cfRule>
    <cfRule type="cellIs" dxfId="236" priority="259" operator="equal">
      <formula>#REF!</formula>
    </cfRule>
    <cfRule type="cellIs" dxfId="235" priority="260" operator="equal">
      <formula>#REF!</formula>
    </cfRule>
    <cfRule type="cellIs" dxfId="234" priority="261" operator="equal">
      <formula>#REF!</formula>
    </cfRule>
    <cfRule type="cellIs" dxfId="233" priority="262" operator="equal">
      <formula>#REF!</formula>
    </cfRule>
    <cfRule type="cellIs" dxfId="232" priority="263" operator="equal">
      <formula>#REF!</formula>
    </cfRule>
    <cfRule type="cellIs" dxfId="231" priority="264" operator="equal">
      <formula>#REF!</formula>
    </cfRule>
    <cfRule type="cellIs" dxfId="230" priority="265" operator="equal">
      <formula>#REF!</formula>
    </cfRule>
    <cfRule type="cellIs" dxfId="229" priority="266" operator="equal">
      <formula>#REF!</formula>
    </cfRule>
  </conditionalFormatting>
  <conditionalFormatting sqref="N62 N65">
    <cfRule type="cellIs" dxfId="228" priority="230" operator="equal">
      <formula>#REF!</formula>
    </cfRule>
  </conditionalFormatting>
  <conditionalFormatting sqref="L62 L65">
    <cfRule type="cellIs" dxfId="227" priority="224" operator="equal">
      <formula>"ALTA"</formula>
    </cfRule>
    <cfRule type="cellIs" dxfId="226" priority="225" operator="equal">
      <formula>"MUY ALTA"</formula>
    </cfRule>
    <cfRule type="cellIs" dxfId="225" priority="226" operator="equal">
      <formula>"MEDIA"</formula>
    </cfRule>
    <cfRule type="cellIs" dxfId="224" priority="227" operator="equal">
      <formula>"BAJA"</formula>
    </cfRule>
    <cfRule type="cellIs" dxfId="223" priority="228" operator="equal">
      <formula>"MUY BAJA"</formula>
    </cfRule>
  </conditionalFormatting>
  <conditionalFormatting sqref="N62 N65">
    <cfRule type="cellIs" dxfId="222" priority="216" operator="equal">
      <formula>"CATASTRÓFICO (RC-F)"</formula>
    </cfRule>
    <cfRule type="cellIs" dxfId="221" priority="217" operator="equal">
      <formula>"MAYOR (RC-F)"</formula>
    </cfRule>
    <cfRule type="cellIs" dxfId="220" priority="218" operator="equal">
      <formula>"MODERADO (RC-F)"</formula>
    </cfRule>
    <cfRule type="cellIs" dxfId="219" priority="219" operator="equal">
      <formula>"CATASTRÓFICO"</formula>
    </cfRule>
    <cfRule type="cellIs" dxfId="218" priority="220" operator="equal">
      <formula>"MAYOR"</formula>
    </cfRule>
    <cfRule type="cellIs" dxfId="217" priority="221" operator="equal">
      <formula>"MODERADO"</formula>
    </cfRule>
    <cfRule type="cellIs" dxfId="216" priority="222" operator="equal">
      <formula>"MENOR"</formula>
    </cfRule>
    <cfRule type="cellIs" dxfId="215" priority="223" operator="equal">
      <formula>"LEVE"</formula>
    </cfRule>
  </conditionalFormatting>
  <conditionalFormatting sqref="AI62 Q62 Q65 AI65">
    <cfRule type="cellIs" dxfId="214" priority="209" operator="equal">
      <formula>"EXTREMO (RC/F)"</formula>
    </cfRule>
    <cfRule type="cellIs" dxfId="213" priority="210" operator="equal">
      <formula>"ALTO (RC/F)"</formula>
    </cfRule>
    <cfRule type="cellIs" dxfId="212" priority="211" operator="equal">
      <formula>"MODERADO (RC/F)"</formula>
    </cfRule>
    <cfRule type="cellIs" dxfId="211" priority="212" operator="equal">
      <formula>"EXTREMO"</formula>
    </cfRule>
    <cfRule type="cellIs" dxfId="210" priority="213" operator="equal">
      <formula>"ALTO"</formula>
    </cfRule>
    <cfRule type="cellIs" dxfId="209" priority="214" operator="equal">
      <formula>"MODERADO"</formula>
    </cfRule>
    <cfRule type="cellIs" dxfId="208" priority="215" operator="equal">
      <formula>"BAJO"</formula>
    </cfRule>
  </conditionalFormatting>
  <conditionalFormatting sqref="AE62:AE65">
    <cfRule type="cellIs" dxfId="207" priority="204" operator="equal">
      <formula>"MUY ALTA"</formula>
    </cfRule>
    <cfRule type="cellIs" dxfId="206" priority="205" operator="equal">
      <formula>"ALTA"</formula>
    </cfRule>
    <cfRule type="cellIs" dxfId="205" priority="206" operator="equal">
      <formula>"MEDIA"</formula>
    </cfRule>
    <cfRule type="cellIs" dxfId="204" priority="207" operator="equal">
      <formula>"BAJA"</formula>
    </cfRule>
    <cfRule type="cellIs" dxfId="203" priority="208" operator="equal">
      <formula>"MUY BAJA"</formula>
    </cfRule>
  </conditionalFormatting>
  <conditionalFormatting sqref="AG62 AG65">
    <cfRule type="cellIs" dxfId="202" priority="199" operator="equal">
      <formula>"CATASTROFICO"</formula>
    </cfRule>
    <cfRule type="cellIs" dxfId="201" priority="200" operator="equal">
      <formula>"MAYOR"</formula>
    </cfRule>
    <cfRule type="cellIs" dxfId="200" priority="201" operator="equal">
      <formula>"MODERADO"</formula>
    </cfRule>
    <cfRule type="cellIs" dxfId="199" priority="202" operator="equal">
      <formula>"MENOR"</formula>
    </cfRule>
    <cfRule type="cellIs" dxfId="198" priority="203" operator="equal">
      <formula>"LEVE"</formula>
    </cfRule>
  </conditionalFormatting>
  <conditionalFormatting sqref="AI62 AI65">
    <cfRule type="cellIs" dxfId="197" priority="162" operator="equal">
      <formula>#REF!</formula>
    </cfRule>
    <cfRule type="cellIs" dxfId="196" priority="163" operator="equal">
      <formula>#REF!</formula>
    </cfRule>
    <cfRule type="cellIs" dxfId="195" priority="164" operator="equal">
      <formula>#REF!</formula>
    </cfRule>
    <cfRule type="cellIs" dxfId="194" priority="165" operator="equal">
      <formula>#REF!</formula>
    </cfRule>
    <cfRule type="cellIs" dxfId="193" priority="166" operator="equal">
      <formula>#REF!</formula>
    </cfRule>
    <cfRule type="cellIs" dxfId="192" priority="167" operator="equal">
      <formula>#REF!</formula>
    </cfRule>
    <cfRule type="cellIs" dxfId="191" priority="168" operator="equal">
      <formula>#REF!</formula>
    </cfRule>
    <cfRule type="cellIs" dxfId="190" priority="169" operator="equal">
      <formula>#REF!</formula>
    </cfRule>
    <cfRule type="cellIs" dxfId="189" priority="170" operator="equal">
      <formula>#REF!</formula>
    </cfRule>
    <cfRule type="cellIs" dxfId="188" priority="171" operator="equal">
      <formula>#REF!</formula>
    </cfRule>
    <cfRule type="cellIs" dxfId="187" priority="172" operator="equal">
      <formula>#REF!</formula>
    </cfRule>
    <cfRule type="cellIs" dxfId="186" priority="173" operator="equal">
      <formula>#REF!</formula>
    </cfRule>
    <cfRule type="cellIs" dxfId="185" priority="174" operator="equal">
      <formula>#REF!</formula>
    </cfRule>
    <cfRule type="cellIs" dxfId="184" priority="175" operator="equal">
      <formula>#REF!</formula>
    </cfRule>
    <cfRule type="cellIs" dxfId="183" priority="176" operator="equal">
      <formula>#REF!</formula>
    </cfRule>
    <cfRule type="cellIs" dxfId="182" priority="177" operator="equal">
      <formula>#REF!</formula>
    </cfRule>
    <cfRule type="cellIs" dxfId="181" priority="178" operator="equal">
      <formula>#REF!</formula>
    </cfRule>
    <cfRule type="cellIs" dxfId="180" priority="179" operator="equal">
      <formula>#REF!</formula>
    </cfRule>
    <cfRule type="cellIs" dxfId="179" priority="180" operator="equal">
      <formula>#REF!</formula>
    </cfRule>
    <cfRule type="cellIs" dxfId="178" priority="181" operator="equal">
      <formula>#REF!</formula>
    </cfRule>
    <cfRule type="cellIs" dxfId="177" priority="182" operator="equal">
      <formula>#REF!</formula>
    </cfRule>
    <cfRule type="cellIs" dxfId="176" priority="183" operator="equal">
      <formula>#REF!</formula>
    </cfRule>
    <cfRule type="cellIs" dxfId="175" priority="184" operator="equal">
      <formula>#REF!</formula>
    </cfRule>
    <cfRule type="cellIs" dxfId="174" priority="185" operator="equal">
      <formula>#REF!</formula>
    </cfRule>
    <cfRule type="cellIs" dxfId="173" priority="186" operator="equal">
      <formula>#REF!</formula>
    </cfRule>
    <cfRule type="cellIs" dxfId="172" priority="187" operator="equal">
      <formula>#REF!</formula>
    </cfRule>
    <cfRule type="cellIs" dxfId="171" priority="188" operator="equal">
      <formula>#REF!</formula>
    </cfRule>
    <cfRule type="cellIs" dxfId="170" priority="189" operator="equal">
      <formula>#REF!</formula>
    </cfRule>
    <cfRule type="cellIs" dxfId="169" priority="190" operator="equal">
      <formula>#REF!</formula>
    </cfRule>
    <cfRule type="cellIs" dxfId="168" priority="191" operator="equal">
      <formula>#REF!</formula>
    </cfRule>
    <cfRule type="cellIs" dxfId="167" priority="192" operator="equal">
      <formula>#REF!</formula>
    </cfRule>
    <cfRule type="cellIs" dxfId="166" priority="193" operator="equal">
      <formula>#REF!</formula>
    </cfRule>
    <cfRule type="cellIs" dxfId="165" priority="194" operator="equal">
      <formula>#REF!</formula>
    </cfRule>
    <cfRule type="cellIs" dxfId="164" priority="195" operator="equal">
      <formula>#REF!</formula>
    </cfRule>
    <cfRule type="cellIs" dxfId="163" priority="196" operator="equal">
      <formula>#REF!</formula>
    </cfRule>
    <cfRule type="cellIs" dxfId="162" priority="197" operator="equal">
      <formula>#REF!</formula>
    </cfRule>
    <cfRule type="cellIs" dxfId="161" priority="198" operator="equal">
      <formula>#REF!</formula>
    </cfRule>
  </conditionalFormatting>
  <conditionalFormatting sqref="Q56 Q58 Q60">
    <cfRule type="cellIs" dxfId="160" priority="124" operator="equal">
      <formula>#REF!</formula>
    </cfRule>
    <cfRule type="cellIs" dxfId="159" priority="126" operator="equal">
      <formula>#REF!</formula>
    </cfRule>
    <cfRule type="cellIs" dxfId="158" priority="127" operator="equal">
      <formula>#REF!</formula>
    </cfRule>
    <cfRule type="cellIs" dxfId="157" priority="128" operator="equal">
      <formula>#REF!</formula>
    </cfRule>
    <cfRule type="cellIs" dxfId="156" priority="129" operator="equal">
      <formula>#REF!</formula>
    </cfRule>
    <cfRule type="cellIs" dxfId="155" priority="130" operator="equal">
      <formula>#REF!</formula>
    </cfRule>
    <cfRule type="cellIs" dxfId="154" priority="131" operator="equal">
      <formula>#REF!</formula>
    </cfRule>
    <cfRule type="cellIs" dxfId="153" priority="132" operator="equal">
      <formula>#REF!</formula>
    </cfRule>
    <cfRule type="cellIs" dxfId="152" priority="133" operator="equal">
      <formula>#REF!</formula>
    </cfRule>
    <cfRule type="cellIs" dxfId="151" priority="134" operator="equal">
      <formula>#REF!</formula>
    </cfRule>
    <cfRule type="cellIs" dxfId="150" priority="135" operator="equal">
      <formula>#REF!</formula>
    </cfRule>
    <cfRule type="cellIs" dxfId="149" priority="136" operator="equal">
      <formula>#REF!</formula>
    </cfRule>
    <cfRule type="cellIs" dxfId="148" priority="137" operator="equal">
      <formula>#REF!</formula>
    </cfRule>
    <cfRule type="cellIs" dxfId="147" priority="138" operator="equal">
      <formula>#REF!</formula>
    </cfRule>
    <cfRule type="cellIs" dxfId="146" priority="139" operator="equal">
      <formula>#REF!</formula>
    </cfRule>
    <cfRule type="cellIs" dxfId="145" priority="140" operator="equal">
      <formula>#REF!</formula>
    </cfRule>
    <cfRule type="cellIs" dxfId="144" priority="141" operator="equal">
      <formula>#REF!</formula>
    </cfRule>
    <cfRule type="cellIs" dxfId="143" priority="142" operator="equal">
      <formula>#REF!</formula>
    </cfRule>
    <cfRule type="cellIs" dxfId="142" priority="143" operator="equal">
      <formula>#REF!</formula>
    </cfRule>
    <cfRule type="cellIs" dxfId="141" priority="144" operator="equal">
      <formula>#REF!</formula>
    </cfRule>
    <cfRule type="cellIs" dxfId="140" priority="145" operator="equal">
      <formula>#REF!</formula>
    </cfRule>
    <cfRule type="cellIs" dxfId="139" priority="146" operator="equal">
      <formula>#REF!</formula>
    </cfRule>
    <cfRule type="cellIs" dxfId="138" priority="147" operator="equal">
      <formula>#REF!</formula>
    </cfRule>
    <cfRule type="cellIs" dxfId="137" priority="148" operator="equal">
      <formula>#REF!</formula>
    </cfRule>
    <cfRule type="cellIs" dxfId="136" priority="149" operator="equal">
      <formula>#REF!</formula>
    </cfRule>
    <cfRule type="cellIs" dxfId="135" priority="150" operator="equal">
      <formula>#REF!</formula>
    </cfRule>
    <cfRule type="cellIs" dxfId="134" priority="151" operator="equal">
      <formula>#REF!</formula>
    </cfRule>
    <cfRule type="cellIs" dxfId="133" priority="152" operator="equal">
      <formula>#REF!</formula>
    </cfRule>
    <cfRule type="cellIs" dxfId="132" priority="153" operator="equal">
      <formula>#REF!</formula>
    </cfRule>
    <cfRule type="cellIs" dxfId="131" priority="154" operator="equal">
      <formula>#REF!</formula>
    </cfRule>
    <cfRule type="cellIs" dxfId="130" priority="155" operator="equal">
      <formula>#REF!</formula>
    </cfRule>
    <cfRule type="cellIs" dxfId="129" priority="156" operator="equal">
      <formula>#REF!</formula>
    </cfRule>
    <cfRule type="cellIs" dxfId="128" priority="157" operator="equal">
      <formula>#REF!</formula>
    </cfRule>
    <cfRule type="cellIs" dxfId="127" priority="158" operator="equal">
      <formula>#REF!</formula>
    </cfRule>
    <cfRule type="cellIs" dxfId="126" priority="159" operator="equal">
      <formula>#REF!</formula>
    </cfRule>
    <cfRule type="cellIs" dxfId="125" priority="160" operator="equal">
      <formula>#REF!</formula>
    </cfRule>
    <cfRule type="cellIs" dxfId="124" priority="161" operator="equal">
      <formula>#REF!</formula>
    </cfRule>
  </conditionalFormatting>
  <conditionalFormatting sqref="N56 N58 N60">
    <cfRule type="cellIs" dxfId="123" priority="125" operator="equal">
      <formula>#REF!</formula>
    </cfRule>
  </conditionalFormatting>
  <conditionalFormatting sqref="L56 L58 L60">
    <cfRule type="cellIs" dxfId="122" priority="119" operator="equal">
      <formula>"ALTA"</formula>
    </cfRule>
    <cfRule type="cellIs" dxfId="121" priority="120" operator="equal">
      <formula>"MUY ALTA"</formula>
    </cfRule>
    <cfRule type="cellIs" dxfId="120" priority="121" operator="equal">
      <formula>"MEDIA"</formula>
    </cfRule>
    <cfRule type="cellIs" dxfId="119" priority="122" operator="equal">
      <formula>"BAJA"</formula>
    </cfRule>
    <cfRule type="cellIs" dxfId="118" priority="123" operator="equal">
      <formula>"MUY BAJA"</formula>
    </cfRule>
  </conditionalFormatting>
  <conditionalFormatting sqref="N56 N58 N60">
    <cfRule type="cellIs" dxfId="117" priority="111" operator="equal">
      <formula>"CATASTRÓFICO (RC-F)"</formula>
    </cfRule>
    <cfRule type="cellIs" dxfId="116" priority="112" operator="equal">
      <formula>"MAYOR (RC-F)"</formula>
    </cfRule>
    <cfRule type="cellIs" dxfId="115" priority="113" operator="equal">
      <formula>"MODERADO (RC-F)"</formula>
    </cfRule>
    <cfRule type="cellIs" dxfId="114" priority="114" operator="equal">
      <formula>"CATASTRÓFICO"</formula>
    </cfRule>
    <cfRule type="cellIs" dxfId="113" priority="115" operator="equal">
      <formula>"MAYOR"</formula>
    </cfRule>
    <cfRule type="cellIs" dxfId="112" priority="116" operator="equal">
      <formula>"MODERADO"</formula>
    </cfRule>
    <cfRule type="cellIs" dxfId="111" priority="117" operator="equal">
      <formula>"MENOR"</formula>
    </cfRule>
    <cfRule type="cellIs" dxfId="110" priority="118" operator="equal">
      <formula>"LEVE"</formula>
    </cfRule>
  </conditionalFormatting>
  <conditionalFormatting sqref="AI56 Q56 Q58 AI58 AI60 Q60">
    <cfRule type="cellIs" dxfId="109" priority="104" operator="equal">
      <formula>"EXTREMO (RC/F)"</formula>
    </cfRule>
    <cfRule type="cellIs" dxfId="108" priority="105" operator="equal">
      <formula>"ALTO (RC/F)"</formula>
    </cfRule>
    <cfRule type="cellIs" dxfId="107" priority="106" operator="equal">
      <formula>"MODERADO (RC/F)"</formula>
    </cfRule>
    <cfRule type="cellIs" dxfId="106" priority="107" operator="equal">
      <formula>"EXTREMO"</formula>
    </cfRule>
    <cfRule type="cellIs" dxfId="105" priority="108" operator="equal">
      <formula>"ALTO"</formula>
    </cfRule>
    <cfRule type="cellIs" dxfId="104" priority="109" operator="equal">
      <formula>"MODERADO"</formula>
    </cfRule>
    <cfRule type="cellIs" dxfId="103" priority="110" operator="equal">
      <formula>"BAJO"</formula>
    </cfRule>
  </conditionalFormatting>
  <conditionalFormatting sqref="AE56 AE58 AE60">
    <cfRule type="cellIs" dxfId="102" priority="99" operator="equal">
      <formula>"MUY ALTA"</formula>
    </cfRule>
    <cfRule type="cellIs" dxfId="101" priority="100" operator="equal">
      <formula>"ALTA"</formula>
    </cfRule>
    <cfRule type="cellIs" dxfId="100" priority="101" operator="equal">
      <formula>"MEDIA"</formula>
    </cfRule>
    <cfRule type="cellIs" dxfId="99" priority="102" operator="equal">
      <formula>"BAJA"</formula>
    </cfRule>
    <cfRule type="cellIs" dxfId="98" priority="103" operator="equal">
      <formula>"MUY BAJA"</formula>
    </cfRule>
  </conditionalFormatting>
  <conditionalFormatting sqref="AG56 AG58 AG60">
    <cfRule type="cellIs" dxfId="97" priority="94" operator="equal">
      <formula>"CATASTROFICO"</formula>
    </cfRule>
    <cfRule type="cellIs" dxfId="96" priority="95" operator="equal">
      <formula>"MAYOR"</formula>
    </cfRule>
    <cfRule type="cellIs" dxfId="95" priority="96" operator="equal">
      <formula>"MODERADO"</formula>
    </cfRule>
    <cfRule type="cellIs" dxfId="94" priority="97" operator="equal">
      <formula>"MENOR"</formula>
    </cfRule>
    <cfRule type="cellIs" dxfId="93" priority="98" operator="equal">
      <formula>"LEVE"</formula>
    </cfRule>
  </conditionalFormatting>
  <conditionalFormatting sqref="AI56 AI58 AI60">
    <cfRule type="cellIs" dxfId="92" priority="57" operator="equal">
      <formula>#REF!</formula>
    </cfRule>
    <cfRule type="cellIs" dxfId="91" priority="58" operator="equal">
      <formula>#REF!</formula>
    </cfRule>
    <cfRule type="cellIs" dxfId="90" priority="59" operator="equal">
      <formula>#REF!</formula>
    </cfRule>
    <cfRule type="cellIs" dxfId="89" priority="60" operator="equal">
      <formula>#REF!</formula>
    </cfRule>
    <cfRule type="cellIs" dxfId="88" priority="61" operator="equal">
      <formula>#REF!</formula>
    </cfRule>
    <cfRule type="cellIs" dxfId="87" priority="62" operator="equal">
      <formula>#REF!</formula>
    </cfRule>
    <cfRule type="cellIs" dxfId="86" priority="63" operator="equal">
      <formula>#REF!</formula>
    </cfRule>
    <cfRule type="cellIs" dxfId="85" priority="64" operator="equal">
      <formula>#REF!</formula>
    </cfRule>
    <cfRule type="cellIs" dxfId="84" priority="65" operator="equal">
      <formula>#REF!</formula>
    </cfRule>
    <cfRule type="cellIs" dxfId="83" priority="66" operator="equal">
      <formula>#REF!</formula>
    </cfRule>
    <cfRule type="cellIs" dxfId="82" priority="67" operator="equal">
      <formula>#REF!</formula>
    </cfRule>
    <cfRule type="cellIs" dxfId="81" priority="68" operator="equal">
      <formula>#REF!</formula>
    </cfRule>
    <cfRule type="cellIs" dxfId="80" priority="69" operator="equal">
      <formula>#REF!</formula>
    </cfRule>
    <cfRule type="cellIs" dxfId="79" priority="70" operator="equal">
      <formula>#REF!</formula>
    </cfRule>
    <cfRule type="cellIs" dxfId="78" priority="71" operator="equal">
      <formula>#REF!</formula>
    </cfRule>
    <cfRule type="cellIs" dxfId="77" priority="72" operator="equal">
      <formula>#REF!</formula>
    </cfRule>
    <cfRule type="cellIs" dxfId="76" priority="73" operator="equal">
      <formula>#REF!</formula>
    </cfRule>
    <cfRule type="cellIs" dxfId="75" priority="74" operator="equal">
      <formula>#REF!</formula>
    </cfRule>
    <cfRule type="cellIs" dxfId="74" priority="75" operator="equal">
      <formula>#REF!</formula>
    </cfRule>
    <cfRule type="cellIs" dxfId="73" priority="76" operator="equal">
      <formula>#REF!</formula>
    </cfRule>
    <cfRule type="cellIs" dxfId="72" priority="77" operator="equal">
      <formula>#REF!</formula>
    </cfRule>
    <cfRule type="cellIs" dxfId="71" priority="78" operator="equal">
      <formula>#REF!</formula>
    </cfRule>
    <cfRule type="cellIs" dxfId="70" priority="79" operator="equal">
      <formula>#REF!</formula>
    </cfRule>
    <cfRule type="cellIs" dxfId="69" priority="80" operator="equal">
      <formula>#REF!</formula>
    </cfRule>
    <cfRule type="cellIs" dxfId="68" priority="81" operator="equal">
      <formula>#REF!</formula>
    </cfRule>
    <cfRule type="cellIs" dxfId="67" priority="82" operator="equal">
      <formula>#REF!</formula>
    </cfRule>
    <cfRule type="cellIs" dxfId="66" priority="83" operator="equal">
      <formula>#REF!</formula>
    </cfRule>
    <cfRule type="cellIs" dxfId="65" priority="84" operator="equal">
      <formula>#REF!</formula>
    </cfRule>
    <cfRule type="cellIs" dxfId="64" priority="85" operator="equal">
      <formula>#REF!</formula>
    </cfRule>
    <cfRule type="cellIs" dxfId="63" priority="86" operator="equal">
      <formula>#REF!</formula>
    </cfRule>
    <cfRule type="cellIs" dxfId="62" priority="87" operator="equal">
      <formula>#REF!</formula>
    </cfRule>
    <cfRule type="cellIs" dxfId="61" priority="88" operator="equal">
      <formula>#REF!</formula>
    </cfRule>
    <cfRule type="cellIs" dxfId="60" priority="89" operator="equal">
      <formula>#REF!</formula>
    </cfRule>
    <cfRule type="cellIs" dxfId="59" priority="90" operator="equal">
      <formula>#REF!</formula>
    </cfRule>
    <cfRule type="cellIs" dxfId="58" priority="91" operator="equal">
      <formula>#REF!</formula>
    </cfRule>
    <cfRule type="cellIs" dxfId="57" priority="92" operator="equal">
      <formula>#REF!</formula>
    </cfRule>
    <cfRule type="cellIs" dxfId="56" priority="93" operator="equal">
      <formula>#REF!</formula>
    </cfRule>
  </conditionalFormatting>
  <conditionalFormatting sqref="I68 I19">
    <cfRule type="cellIs" dxfId="55" priority="56" operator="equal">
      <formula>#REF!</formula>
    </cfRule>
  </conditionalFormatting>
  <conditionalFormatting sqref="I65">
    <cfRule type="cellIs" dxfId="54" priority="55" operator="equal">
      <formula>#REF!</formula>
    </cfRule>
  </conditionalFormatting>
  <conditionalFormatting sqref="I56">
    <cfRule type="cellIs" dxfId="53" priority="54" operator="equal">
      <formula>#REF!</formula>
    </cfRule>
  </conditionalFormatting>
  <conditionalFormatting sqref="I60">
    <cfRule type="cellIs" dxfId="52" priority="53" operator="equal">
      <formula>#REF!</formula>
    </cfRule>
  </conditionalFormatting>
  <conditionalFormatting sqref="I22">
    <cfRule type="cellIs" dxfId="51" priority="52" operator="equal">
      <formula>#REF!</formula>
    </cfRule>
  </conditionalFormatting>
  <conditionalFormatting sqref="I42">
    <cfRule type="cellIs" dxfId="50" priority="51" operator="equal">
      <formula>#REF!</formula>
    </cfRule>
  </conditionalFormatting>
  <conditionalFormatting sqref="I48">
    <cfRule type="cellIs" dxfId="49" priority="50" operator="equal">
      <formula>#REF!</formula>
    </cfRule>
  </conditionalFormatting>
  <conditionalFormatting sqref="I50">
    <cfRule type="cellIs" dxfId="48" priority="49" operator="equal">
      <formula>#REF!</formula>
    </cfRule>
  </conditionalFormatting>
  <conditionalFormatting sqref="I71">
    <cfRule type="cellIs" dxfId="47" priority="48" operator="equal">
      <formula>#REF!</formula>
    </cfRule>
  </conditionalFormatting>
  <conditionalFormatting sqref="I73">
    <cfRule type="cellIs" dxfId="46" priority="47" operator="equal">
      <formula>#REF!</formula>
    </cfRule>
  </conditionalFormatting>
  <conditionalFormatting sqref="K73">
    <cfRule type="cellIs" dxfId="45" priority="46" operator="equal">
      <formula>#REF!</formula>
    </cfRule>
  </conditionalFormatting>
  <conditionalFormatting sqref="I58">
    <cfRule type="cellIs" dxfId="44" priority="45" operator="equal">
      <formula>#REF!</formula>
    </cfRule>
  </conditionalFormatting>
  <conditionalFormatting sqref="Q39">
    <cfRule type="cellIs" dxfId="43" priority="8" operator="equal">
      <formula>#REF!</formula>
    </cfRule>
    <cfRule type="cellIs" dxfId="42" priority="9" operator="equal">
      <formula>#REF!</formula>
    </cfRule>
    <cfRule type="cellIs" dxfId="41" priority="10" operator="equal">
      <formula>#REF!</formula>
    </cfRule>
    <cfRule type="cellIs" dxfId="40" priority="11" operator="equal">
      <formula>#REF!</formula>
    </cfRule>
    <cfRule type="cellIs" dxfId="39" priority="12" operator="equal">
      <formula>#REF!</formula>
    </cfRule>
    <cfRule type="cellIs" dxfId="38" priority="13" operator="equal">
      <formula>#REF!</formula>
    </cfRule>
    <cfRule type="cellIs" dxfId="37" priority="14" operator="equal">
      <formula>#REF!</formula>
    </cfRule>
    <cfRule type="cellIs" dxfId="36" priority="15" operator="equal">
      <formula>#REF!</formula>
    </cfRule>
    <cfRule type="cellIs" dxfId="35" priority="16" operator="equal">
      <formula>#REF!</formula>
    </cfRule>
    <cfRule type="cellIs" dxfId="34" priority="17" operator="equal">
      <formula>#REF!</formula>
    </cfRule>
    <cfRule type="cellIs" dxfId="33" priority="18" operator="equal">
      <formula>#REF!</formula>
    </cfRule>
    <cfRule type="cellIs" dxfId="32" priority="19" operator="equal">
      <formula>#REF!</formula>
    </cfRule>
    <cfRule type="cellIs" dxfId="31" priority="20" operator="equal">
      <formula>#REF!</formula>
    </cfRule>
    <cfRule type="cellIs" dxfId="30" priority="21" operator="equal">
      <formula>#REF!</formula>
    </cfRule>
    <cfRule type="cellIs" dxfId="29" priority="22" operator="equal">
      <formula>#REF!</formula>
    </cfRule>
    <cfRule type="cellIs" dxfId="28" priority="23" operator="equal">
      <formula>#REF!</formula>
    </cfRule>
    <cfRule type="cellIs" dxfId="27" priority="24" operator="equal">
      <formula>#REF!</formula>
    </cfRule>
    <cfRule type="cellIs" dxfId="26" priority="25" operator="equal">
      <formula>#REF!</formula>
    </cfRule>
    <cfRule type="cellIs" dxfId="25" priority="26" operator="equal">
      <formula>#REF!</formula>
    </cfRule>
    <cfRule type="cellIs" dxfId="24" priority="27" operator="equal">
      <formula>#REF!</formula>
    </cfRule>
    <cfRule type="cellIs" dxfId="23" priority="28" operator="equal">
      <formula>#REF!</formula>
    </cfRule>
    <cfRule type="cellIs" dxfId="22" priority="29" operator="equal">
      <formula>#REF!</formula>
    </cfRule>
    <cfRule type="cellIs" dxfId="21" priority="30" operator="equal">
      <formula>#REF!</formula>
    </cfRule>
    <cfRule type="cellIs" dxfId="20" priority="31" operator="equal">
      <formula>#REF!</formula>
    </cfRule>
    <cfRule type="cellIs" dxfId="19" priority="32" operator="equal">
      <formula>#REF!</formula>
    </cfRule>
    <cfRule type="cellIs" dxfId="18" priority="33" operator="equal">
      <formula>#REF!</formula>
    </cfRule>
    <cfRule type="cellIs" dxfId="17" priority="34" operator="equal">
      <formula>#REF!</formula>
    </cfRule>
    <cfRule type="cellIs" dxfId="16" priority="35" operator="equal">
      <formula>#REF!</formula>
    </cfRule>
    <cfRule type="cellIs" dxfId="15" priority="36" operator="equal">
      <formula>#REF!</formula>
    </cfRule>
    <cfRule type="cellIs" dxfId="14" priority="37" operator="equal">
      <formula>#REF!</formula>
    </cfRule>
    <cfRule type="cellIs" dxfId="13" priority="38" operator="equal">
      <formula>#REF!</formula>
    </cfRule>
    <cfRule type="cellIs" dxfId="12" priority="39" operator="equal">
      <formula>#REF!</formula>
    </cfRule>
    <cfRule type="cellIs" dxfId="11" priority="40" operator="equal">
      <formula>#REF!</formula>
    </cfRule>
    <cfRule type="cellIs" dxfId="10" priority="41" operator="equal">
      <formula>#REF!</formula>
    </cfRule>
    <cfRule type="cellIs" dxfId="9" priority="42" operator="equal">
      <formula>#REF!</formula>
    </cfRule>
    <cfRule type="cellIs" dxfId="8" priority="43" operator="equal">
      <formula>#REF!</formula>
    </cfRule>
    <cfRule type="cellIs" dxfId="7" priority="44" operator="equal">
      <formula>#REF!</formula>
    </cfRule>
  </conditionalFormatting>
  <conditionalFormatting sqref="Q39">
    <cfRule type="cellIs" dxfId="6" priority="1" operator="equal">
      <formula>"EXTREMO (RC/F)"</formula>
    </cfRule>
    <cfRule type="cellIs" dxfId="5" priority="2" operator="equal">
      <formula>"ALTO (RC/F)"</formula>
    </cfRule>
    <cfRule type="cellIs" dxfId="4" priority="3" operator="equal">
      <formula>"MODERADO (RC/F)"</formula>
    </cfRule>
    <cfRule type="cellIs" dxfId="3" priority="4" operator="equal">
      <formula>"EXTREMO"</formula>
    </cfRule>
    <cfRule type="cellIs" dxfId="2" priority="5" operator="equal">
      <formula>"ALTO"</formula>
    </cfRule>
    <cfRule type="cellIs" dxfId="1" priority="6" operator="equal">
      <formula>"MODERADO"</formula>
    </cfRule>
    <cfRule type="cellIs" dxfId="0" priority="7" operator="equal">
      <formula>"BAJO"</formula>
    </cfRule>
  </conditionalFormatting>
  <dataValidations count="2">
    <dataValidation type="list" allowBlank="1" showInputMessage="1" showErrorMessage="1" sqref="V74" xr:uid="{00000000-0002-0000-0000-000000000000}">
      <formula1>$N$5:$N$8</formula1>
    </dataValidation>
    <dataValidation type="list" allowBlank="1" showInputMessage="1" showErrorMessage="1" sqref="U74" xr:uid="{00000000-0002-0000-0000-000001000000}">
      <formula1>$K$5:$K$7</formula1>
    </dataValidation>
  </dataValidations>
  <pageMargins left="0.31496062992125984" right="0.31496062992125984" top="0.59055118110236227" bottom="0.74803149606299213" header="0.19685039370078741" footer="0.31496062992125984"/>
  <pageSetup scale="50" orientation="landscape" r:id="rId1"/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'C:\Users\jhon montes\Documents\MINISTERIO CIT\RIESGOS\Matrices de Riesgos\Actualización controles\[DE-FM-022 Matriz Riesgos Corrupción y Fraude V7.xlsx]Datos Validacion'!#REF!</xm:f>
          </x14:formula1>
          <xm:sqref>AB47 S47 X47 U47:V47 Z47</xm:sqref>
        </x14:dataValidation>
        <x14:dataValidation type="list" allowBlank="1" showInputMessage="1" showErrorMessage="1" xr:uid="{00000000-0002-0000-0000-000003000000}">
          <x14:formula1>
            <xm:f>'C:\Users\Personal\Desktop\Mincomercio\Seguimiento riesgo corrupción\Matrices Primer Corte Corrupción\[Matriz Riesgos Corrupción y Fraude Seguimiento 2022.xlsx]Datos Validacion'!#REF!</xm:f>
          </x14:formula1>
          <xm:sqref>AB16:AB17 AB70:AB73 AB34:AB39 AB19:AB32 AB52 AB55:AB60 AB62:AB68 AB41:AB46 AB48:AB50 AG74 N16 N19 N22 N25 N31 N34 N39 N42 N73:N74 N50 N62 N65 N67:N68 N71 N56 N58 N60 N46 N48 AE74 L16 L19 L22 L25 L31 L34 L39 L42 L73:L74 L50 L62 L65 L67:L68 L71 L56 L58 L60 L46 L48 F62:F73 F28 F31 F34:F36 F39:F42 F44 F16:F25 F58:F60 F46 F48:F56 Q16 Q19 Q22 Q25 Q31 Q34 Z48:Z50 Q42 Q73:Q74 Q50 AI73 AI60 Q62 Q65 Q67:Q68 Q71 Q56 AI58 Q58 Q60 Q46 Q48 AI16:AJ16 AI19:AJ19 AI22:AJ22 AI25:AJ25 AI31:AJ31 AI34:AJ34 AI39:AJ39 AI42:AJ42 AJ73:AJ74 AI50:AJ50 AI62:AJ62 AI65:AJ65 AI67:AJ68 Q39 AI56:AJ56 AJ58:AJ60 AI46:AJ46 AI48:AJ48 J16 J19 J22 J25 J31 J34 J39 J42 J73:J74 J50 J62 J65 J67:J68 J71 J56 J58:J60 J46 J48 S16:S17 S34:S39 S70:S74 S52 S55:S60 S62:S68 S19:S32 S41:S46 S48:S50 X16:X17 X34:X39 X70:X74 X52 X55:X60 X62:X68 X19:X32 X41:X46 X48:X50 U16:V17 U70:V73 U34:V39 U19:V32 U52:V52 U55:V60 U62:V68 U41:V46 U48:V50 Z16:Z17 Z34:Z39 Z70:Z74 Z52 Z55:Z60 Z62:Z68 Z19:Z32 Z41:Z46 AI71:AJ71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28"/>
  <sheetViews>
    <sheetView topLeftCell="C12" workbookViewId="0">
      <selection activeCell="L17" sqref="L17"/>
    </sheetView>
  </sheetViews>
  <sheetFormatPr baseColWidth="10" defaultRowHeight="15"/>
  <cols>
    <col min="1" max="1" width="2.140625" customWidth="1"/>
    <col min="2" max="3" width="11.7109375" bestFit="1" customWidth="1"/>
    <col min="4" max="7" width="12.7109375" customWidth="1"/>
    <col min="8" max="8" width="16.28515625" customWidth="1"/>
    <col min="9" max="9" width="10.5703125" customWidth="1"/>
    <col min="10" max="11" width="11.7109375" bestFit="1" customWidth="1"/>
    <col min="12" max="12" width="22.85546875" customWidth="1"/>
    <col min="13" max="13" width="23.85546875" customWidth="1"/>
    <col min="14" max="14" width="21.7109375" customWidth="1"/>
  </cols>
  <sheetData>
    <row r="1" spans="1:14" ht="42.75" customHeight="1">
      <c r="A1" s="397"/>
      <c r="B1" s="397"/>
      <c r="C1" s="397"/>
      <c r="D1" s="397"/>
      <c r="E1" s="414" t="s">
        <v>404</v>
      </c>
      <c r="F1" s="414"/>
      <c r="G1" s="414"/>
      <c r="H1" s="414"/>
      <c r="I1" s="414"/>
      <c r="J1" s="414"/>
      <c r="K1" s="414"/>
      <c r="L1" s="414"/>
      <c r="M1" s="414"/>
      <c r="N1" s="414"/>
    </row>
    <row r="3" spans="1:14">
      <c r="A3" s="415" t="s">
        <v>405</v>
      </c>
      <c r="B3" s="415"/>
      <c r="C3" s="415"/>
      <c r="D3" s="415"/>
      <c r="E3" s="415"/>
      <c r="F3" s="415"/>
      <c r="G3" s="415"/>
      <c r="H3" s="415"/>
    </row>
    <row r="4" spans="1:14">
      <c r="G4" s="416" t="s">
        <v>406</v>
      </c>
      <c r="H4" s="417"/>
    </row>
    <row r="5" spans="1:14" ht="15.75" customHeight="1">
      <c r="G5" s="159" t="s">
        <v>407</v>
      </c>
      <c r="H5" s="160"/>
    </row>
    <row r="6" spans="1:14" ht="15.75" customHeight="1">
      <c r="G6" s="159" t="s">
        <v>408</v>
      </c>
      <c r="H6" s="161"/>
    </row>
    <row r="7" spans="1:14">
      <c r="G7" s="159" t="s">
        <v>409</v>
      </c>
      <c r="H7" s="162"/>
    </row>
    <row r="8" spans="1:14">
      <c r="G8" s="159" t="s">
        <v>410</v>
      </c>
      <c r="H8" s="163"/>
    </row>
    <row r="10" spans="1:14" ht="15.75">
      <c r="B10" s="418" t="s">
        <v>411</v>
      </c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</row>
    <row r="11" spans="1:14" ht="9" customHeight="1" thickBot="1"/>
    <row r="12" spans="1:14" ht="16.5" customHeight="1" thickTop="1" thickBot="1">
      <c r="B12" s="419" t="s">
        <v>27</v>
      </c>
      <c r="C12" s="420"/>
      <c r="D12" s="421" t="s">
        <v>412</v>
      </c>
      <c r="E12" s="422"/>
      <c r="F12" s="422"/>
      <c r="G12" s="422"/>
      <c r="H12" s="423"/>
      <c r="J12" s="427" t="s">
        <v>27</v>
      </c>
      <c r="K12" s="428"/>
      <c r="L12" s="429" t="s">
        <v>449</v>
      </c>
      <c r="M12" s="430"/>
      <c r="N12" s="431"/>
    </row>
    <row r="13" spans="1:14" ht="15.75" thickBot="1">
      <c r="B13" s="164" t="s">
        <v>413</v>
      </c>
      <c r="C13" s="165" t="s">
        <v>414</v>
      </c>
      <c r="D13" s="424"/>
      <c r="E13" s="425"/>
      <c r="F13" s="425"/>
      <c r="G13" s="425"/>
      <c r="H13" s="426"/>
      <c r="J13" s="166" t="s">
        <v>413</v>
      </c>
      <c r="K13" s="167" t="s">
        <v>415</v>
      </c>
      <c r="L13" s="432"/>
      <c r="M13" s="433"/>
      <c r="N13" s="434"/>
    </row>
    <row r="14" spans="1:14" ht="50.1" customHeight="1" thickBot="1">
      <c r="B14" s="168" t="s">
        <v>416</v>
      </c>
      <c r="C14" s="169">
        <v>1</v>
      </c>
      <c r="D14" s="170"/>
      <c r="E14" s="171"/>
      <c r="F14" s="171"/>
      <c r="G14" s="171"/>
      <c r="H14" s="172"/>
      <c r="J14" s="168" t="s">
        <v>416</v>
      </c>
      <c r="K14" s="169">
        <v>1</v>
      </c>
      <c r="L14" s="170"/>
      <c r="M14" s="171"/>
      <c r="N14" s="172"/>
    </row>
    <row r="15" spans="1:14" ht="50.1" customHeight="1" thickBot="1">
      <c r="B15" s="168" t="s">
        <v>417</v>
      </c>
      <c r="C15" s="169">
        <v>0.8</v>
      </c>
      <c r="D15" s="173"/>
      <c r="E15" s="174"/>
      <c r="F15" s="175"/>
      <c r="G15" s="175"/>
      <c r="H15" s="176"/>
      <c r="J15" s="168" t="s">
        <v>417</v>
      </c>
      <c r="K15" s="169">
        <v>0.8</v>
      </c>
      <c r="L15" s="177"/>
      <c r="M15" s="175"/>
      <c r="N15" s="176"/>
    </row>
    <row r="16" spans="1:14" ht="50.1" customHeight="1" thickBot="1">
      <c r="B16" s="168" t="s">
        <v>418</v>
      </c>
      <c r="C16" s="169">
        <v>0.6</v>
      </c>
      <c r="D16" s="173"/>
      <c r="E16" s="174"/>
      <c r="F16" s="174"/>
      <c r="G16" s="175"/>
      <c r="H16" s="176"/>
      <c r="J16" s="168" t="s">
        <v>418</v>
      </c>
      <c r="K16" s="169">
        <v>0.6</v>
      </c>
      <c r="L16" s="173"/>
      <c r="M16" s="175"/>
      <c r="N16" s="176"/>
    </row>
    <row r="17" spans="2:14" ht="94.5" customHeight="1" thickBot="1">
      <c r="B17" s="168" t="s">
        <v>419</v>
      </c>
      <c r="C17" s="169">
        <v>0.4</v>
      </c>
      <c r="D17" s="178"/>
      <c r="E17" s="174"/>
      <c r="F17" s="174"/>
      <c r="G17" s="175"/>
      <c r="H17" s="176"/>
      <c r="J17" s="168" t="s">
        <v>419</v>
      </c>
      <c r="K17" s="169">
        <v>0.4</v>
      </c>
      <c r="L17" s="179" t="s">
        <v>451</v>
      </c>
      <c r="M17" s="180" t="s">
        <v>420</v>
      </c>
      <c r="N17" s="181" t="s">
        <v>421</v>
      </c>
    </row>
    <row r="18" spans="2:14" ht="95.25" customHeight="1" thickBot="1">
      <c r="B18" s="168" t="s">
        <v>422</v>
      </c>
      <c r="C18" s="169">
        <v>0.2</v>
      </c>
      <c r="D18" s="182"/>
      <c r="E18" s="183"/>
      <c r="F18" s="184"/>
      <c r="G18" s="185"/>
      <c r="H18" s="186"/>
      <c r="J18" s="168" t="s">
        <v>422</v>
      </c>
      <c r="K18" s="169">
        <v>0.2</v>
      </c>
      <c r="L18" s="187" t="s">
        <v>450</v>
      </c>
      <c r="M18" s="188" t="s">
        <v>423</v>
      </c>
      <c r="N18" s="189"/>
    </row>
    <row r="19" spans="2:14" ht="16.5" thickTop="1" thickBot="1">
      <c r="B19" s="410" t="s">
        <v>29</v>
      </c>
      <c r="C19" s="165" t="s">
        <v>413</v>
      </c>
      <c r="D19" s="165" t="s">
        <v>424</v>
      </c>
      <c r="E19" s="165" t="s">
        <v>425</v>
      </c>
      <c r="F19" s="165" t="s">
        <v>409</v>
      </c>
      <c r="G19" s="165" t="s">
        <v>426</v>
      </c>
      <c r="H19" s="165" t="s">
        <v>427</v>
      </c>
      <c r="J19" s="412" t="s">
        <v>29</v>
      </c>
      <c r="K19" s="167" t="s">
        <v>413</v>
      </c>
      <c r="L19" s="165" t="s">
        <v>409</v>
      </c>
      <c r="M19" s="165" t="s">
        <v>426</v>
      </c>
      <c r="N19" s="165" t="s">
        <v>427</v>
      </c>
    </row>
    <row r="20" spans="2:14" ht="15.75" thickBot="1">
      <c r="B20" s="411"/>
      <c r="C20" s="165" t="s">
        <v>414</v>
      </c>
      <c r="D20" s="190">
        <v>0.2</v>
      </c>
      <c r="E20" s="190">
        <v>0.4</v>
      </c>
      <c r="F20" s="190">
        <v>0.6</v>
      </c>
      <c r="G20" s="190">
        <v>0.8</v>
      </c>
      <c r="H20" s="190">
        <v>1</v>
      </c>
      <c r="J20" s="413"/>
      <c r="K20" s="167" t="s">
        <v>414</v>
      </c>
      <c r="L20" s="190">
        <v>0.6</v>
      </c>
      <c r="M20" s="190">
        <v>0.8</v>
      </c>
      <c r="N20" s="190">
        <v>1</v>
      </c>
    </row>
    <row r="22" spans="2:14" ht="83.25" customHeight="1"/>
    <row r="24" spans="2:14" ht="83.25" customHeight="1"/>
    <row r="26" spans="2:14" ht="83.25" customHeight="1"/>
    <row r="28" spans="2:14" ht="83.25" customHeight="1"/>
  </sheetData>
  <mergeCells count="11">
    <mergeCell ref="B19:B20"/>
    <mergeCell ref="J19:J20"/>
    <mergeCell ref="A1:D1"/>
    <mergeCell ref="E1:N1"/>
    <mergeCell ref="A3:H3"/>
    <mergeCell ref="G4:H4"/>
    <mergeCell ref="B10:N10"/>
    <mergeCell ref="B12:C12"/>
    <mergeCell ref="D12:H13"/>
    <mergeCell ref="J12:K12"/>
    <mergeCell ref="L12:N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Riesgos </vt:lpstr>
      <vt:lpstr>Mapa Riesgos Residual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2022-05-03T16:14:20Z</dcterms:created>
  <dcterms:modified xsi:type="dcterms:W3CDTF">2022-09-07T19:54:48Z</dcterms:modified>
</cp:coreProperties>
</file>