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hernandez\OneDrive - MinCIT\2022\PAAC 2022\SEGUIMIENTO 2022\"/>
    </mc:Choice>
  </mc:AlternateContent>
  <bookViews>
    <workbookView xWindow="0" yWindow="0" windowWidth="28800" windowHeight="12225"/>
  </bookViews>
  <sheets>
    <sheet name="Matriz Riesgos " sheetId="1" r:id="rId1"/>
    <sheet name="Mapa Riesgos" sheetId="2" r:id="rId2"/>
  </sheets>
  <externalReferences>
    <externalReference r:id="rId3"/>
    <externalReference r:id="rId4"/>
    <externalReference r:id="rId5"/>
    <externalReference r:id="rId6"/>
  </externalReferences>
  <definedNames>
    <definedName name="_xlnm._FilterDatabase" localSheetId="0" hidden="1">'Matriz Riesgos '!$AK$13:$AL$73</definedName>
    <definedName name="Procesos">[1]Hoja1!$B$2:$B$17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AD22" i="1" s="1"/>
  <c r="W22" i="1"/>
  <c r="O22" i="1"/>
  <c r="AH22" i="1" s="1"/>
  <c r="AG22" i="1" s="1"/>
  <c r="M22" i="1"/>
  <c r="Y21" i="1"/>
  <c r="AD21" i="1" s="1"/>
  <c r="W21" i="1"/>
  <c r="Y20" i="1"/>
  <c r="W20" i="1"/>
  <c r="Y19" i="1"/>
  <c r="W19" i="1"/>
  <c r="O19" i="1"/>
  <c r="AH19" i="1" s="1"/>
  <c r="AG19" i="1" s="1"/>
  <c r="M19" i="1"/>
  <c r="Y17" i="1"/>
  <c r="W17" i="1"/>
  <c r="Y16" i="1"/>
  <c r="W16" i="1"/>
  <c r="O16" i="1"/>
  <c r="AH16" i="1" s="1"/>
  <c r="AG16" i="1" s="1"/>
  <c r="M16" i="1"/>
  <c r="AD47" i="1" l="1"/>
  <c r="AD73" i="1"/>
  <c r="AD72" i="1"/>
  <c r="AD31" i="1"/>
  <c r="AF31" i="1" s="1"/>
  <c r="AE31" i="1" s="1"/>
  <c r="AD34" i="1"/>
  <c r="AF34" i="1" s="1"/>
  <c r="AD45" i="1"/>
  <c r="AD35" i="1"/>
  <c r="AD42" i="1"/>
  <c r="AF42" i="1" s="1"/>
  <c r="AE42" i="1" s="1"/>
  <c r="AD52" i="1"/>
  <c r="AD16" i="1"/>
  <c r="AF16" i="1" s="1"/>
  <c r="AE16" i="1" s="1"/>
  <c r="AD20" i="1"/>
  <c r="AD28" i="1"/>
  <c r="AD55" i="1"/>
  <c r="AD29" i="1"/>
  <c r="AD60" i="1"/>
  <c r="AF60" i="1" s="1"/>
  <c r="AE60" i="1" s="1"/>
  <c r="AD65" i="1"/>
  <c r="AF65" i="1" s="1"/>
  <c r="AD24" i="1"/>
  <c r="AD25" i="1"/>
  <c r="AF25" i="1" s="1"/>
  <c r="AE25" i="1" s="1"/>
  <c r="AD27" i="1"/>
  <c r="AD46" i="1"/>
  <c r="AF46" i="1" s="1"/>
  <c r="AF47" i="1" s="1"/>
  <c r="AE47" i="1" s="1"/>
  <c r="AD50" i="1"/>
  <c r="AF50" i="1" s="1"/>
  <c r="AE50" i="1" s="1"/>
  <c r="AF22" i="1"/>
  <c r="AE22" i="1" s="1"/>
  <c r="AD32" i="1"/>
  <c r="AD36" i="1"/>
  <c r="AD66" i="1"/>
  <c r="AD67" i="1"/>
  <c r="AF67" i="1" s="1"/>
  <c r="AE67" i="1" s="1"/>
  <c r="AD68" i="1"/>
  <c r="AF68" i="1" s="1"/>
  <c r="AD19" i="1"/>
  <c r="AF19" i="1" s="1"/>
  <c r="AD41" i="1"/>
  <c r="AD44" i="1"/>
  <c r="AD58" i="1"/>
  <c r="AF58" i="1" s="1"/>
  <c r="AE58" i="1" s="1"/>
  <c r="AF73" i="1"/>
  <c r="AE73" i="1" s="1"/>
  <c r="AD23" i="1"/>
  <c r="AD38" i="1"/>
  <c r="AD39" i="1"/>
  <c r="AF39" i="1" s="1"/>
  <c r="AE39" i="1" s="1"/>
  <c r="AD43" i="1"/>
  <c r="AD49" i="1"/>
  <c r="AD17" i="1"/>
  <c r="AD26" i="1"/>
  <c r="AD48" i="1"/>
  <c r="AF48" i="1" s="1"/>
  <c r="AF49" i="1" s="1"/>
  <c r="AE49" i="1" s="1"/>
  <c r="AD63" i="1"/>
  <c r="AD70" i="1"/>
  <c r="AD71" i="1"/>
  <c r="AF71" i="1" s="1"/>
  <c r="AE71" i="1" s="1"/>
  <c r="AD30" i="1"/>
  <c r="AD37" i="1"/>
  <c r="AD56" i="1"/>
  <c r="AF56" i="1" s="1"/>
  <c r="AE56" i="1" s="1"/>
  <c r="AD62" i="1"/>
  <c r="AF62" i="1" s="1"/>
  <c r="AF63" i="1" s="1"/>
  <c r="AD64" i="1"/>
  <c r="AF41" i="1" l="1"/>
  <c r="AE41" i="1" s="1"/>
  <c r="AF26" i="1"/>
  <c r="AF23" i="1"/>
  <c r="AF17" i="1"/>
  <c r="AE17" i="1" s="1"/>
  <c r="AF43" i="1"/>
  <c r="AF44" i="1" s="1"/>
  <c r="AE48" i="1"/>
  <c r="AE46" i="1"/>
  <c r="AF32" i="1"/>
  <c r="AE32" i="1" s="1"/>
  <c r="AF52" i="1"/>
  <c r="AF55" i="1" s="1"/>
  <c r="AE55" i="1" s="1"/>
  <c r="AE62" i="1"/>
  <c r="AF20" i="1"/>
  <c r="AE19" i="1"/>
  <c r="AF70" i="1"/>
  <c r="AE68" i="1"/>
  <c r="AF35" i="1"/>
  <c r="AE34" i="1"/>
  <c r="AF66" i="1"/>
  <c r="AE66" i="1" s="1"/>
  <c r="AE65" i="1"/>
  <c r="AF24" i="1"/>
  <c r="AE24" i="1" s="1"/>
  <c r="AE23" i="1"/>
  <c r="AE26" i="1"/>
  <c r="AF27" i="1"/>
  <c r="AE63" i="1"/>
  <c r="AF64" i="1"/>
  <c r="AE64" i="1" s="1"/>
  <c r="AE43" i="1" l="1"/>
  <c r="AE52" i="1"/>
  <c r="AE27" i="1"/>
  <c r="AF28" i="1"/>
  <c r="AE70" i="1"/>
  <c r="AF72" i="1"/>
  <c r="AE72" i="1" s="1"/>
  <c r="AF45" i="1"/>
  <c r="AE45" i="1" s="1"/>
  <c r="AE44" i="1"/>
  <c r="AF36" i="1"/>
  <c r="AE35" i="1"/>
  <c r="AF21" i="1"/>
  <c r="AE21" i="1" s="1"/>
  <c r="AE20" i="1"/>
  <c r="AF37" i="1" l="1"/>
  <c r="AE36" i="1"/>
  <c r="AF29" i="1"/>
  <c r="AE28" i="1"/>
  <c r="AF30" i="1" l="1"/>
  <c r="AE30" i="1" s="1"/>
  <c r="AE29" i="1"/>
  <c r="AE37" i="1"/>
  <c r="AF38" i="1"/>
  <c r="AE38" i="1" s="1"/>
</calcChain>
</file>

<file path=xl/comments1.xml><?xml version="1.0" encoding="utf-8"?>
<comments xmlns="http://schemas.openxmlformats.org/spreadsheetml/2006/main">
  <authors>
    <author>LENOVO</author>
    <author>Edward Rolando Suarez Gomez - Cont</author>
    <author>Usuario</author>
    <author>Andrea Patricia Rodriguez Bareño</author>
    <author>montes</author>
  </authors>
  <commentList>
    <comment ref="AK13" authorId="0" shapeId="0">
      <text>
        <r>
          <rPr>
            <b/>
            <sz val="9"/>
            <color indexed="81"/>
            <rFont val="Tahoma"/>
            <family val="2"/>
          </rPr>
          <t xml:space="preserve">Describir el indicador, y se documentan de ISOlución. </t>
        </r>
      </text>
    </comment>
    <comment ref="F14" authorId="1" shapeId="0">
      <text>
        <r>
          <rPr>
            <sz val="9"/>
            <color indexed="81"/>
            <rFont val="Tahoma"/>
            <family val="2"/>
          </rPr>
          <t>La fuente que origina la causa es interna (del Ministerio) o externa (fuera del Ministerio)</t>
        </r>
      </text>
    </comment>
    <comment ref="G14" authorId="2" shapeId="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text>
        <r>
          <rPr>
            <sz val="9"/>
            <color indexed="81"/>
            <rFont val="Tahoma"/>
            <family val="2"/>
          </rPr>
          <t xml:space="preserve">Ver hoja Tipos de Riesgos.
</t>
        </r>
      </text>
    </comment>
    <comment ref="K14" authorId="1" shapeId="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text>
        <r>
          <rPr>
            <sz val="9"/>
            <color indexed="81"/>
            <rFont val="Tahoma"/>
            <family val="2"/>
          </rPr>
          <t xml:space="preserve">Escribir la evidencia y/o registro que se genera con la ejecución del CONTROL. </t>
        </r>
      </text>
    </comment>
    <comment ref="AE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4" authorId="4" shapeId="0">
      <text>
        <r>
          <rPr>
            <b/>
            <sz val="9"/>
            <color indexed="81"/>
            <rFont val="Tahoma"/>
            <family val="2"/>
          </rPr>
          <t>SE ENVIO CORREO DE SOLICITUD A OSCAR 6 DE JULIO</t>
        </r>
      </text>
    </comment>
  </commentList>
</comments>
</file>

<file path=xl/sharedStrings.xml><?xml version="1.0" encoding="utf-8"?>
<sst xmlns="http://schemas.openxmlformats.org/spreadsheetml/2006/main" count="1175" uniqueCount="555">
  <si>
    <t>MATRIZ DE RIESGOS</t>
  </si>
  <si>
    <t>Código: DE-FM-022
Versión: 00
Fecha de Vigencia: 27/05/2021</t>
  </si>
  <si>
    <t>CORRESPONDE A: (Seleccione con X)</t>
  </si>
  <si>
    <t>PROCESO:</t>
  </si>
  <si>
    <t>X</t>
  </si>
  <si>
    <t>NOMBRE DEL PROCESO:</t>
  </si>
  <si>
    <t>OBJETIVO DEL PROCESO:</t>
  </si>
  <si>
    <t>PROYECTOS DE INVERSIÓN:</t>
  </si>
  <si>
    <t>INSTITUCIONAL:</t>
  </si>
  <si>
    <t>RIESGOS DE CORRUPCIÓN Y FRAUDE</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</si>
  <si>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</si>
  <si>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</si>
  <si>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</si>
  <si>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</si>
  <si>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</si>
  <si>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</si>
  <si>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</si>
  <si>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</si>
  <si>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1ER. SEGUIMIENTO</t>
  </si>
  <si>
    <t>2DO. SEGUIMIENTO</t>
  </si>
  <si>
    <t>3ER. SEGUIMIENTO</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</si>
  <si>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</si>
  <si>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</si>
  <si>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</si>
  <si>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</si>
  <si>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</si>
  <si>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</si>
  <si>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</si>
  <si>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</si>
  <si>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</si>
  <si>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</si>
  <si>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</si>
  <si>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</si>
  <si>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</si>
  <si>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</si>
  <si>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</si>
  <si>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</si>
  <si>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</si>
  <si>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</si>
  <si>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</si>
  <si>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</si>
  <si>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</si>
  <si>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</si>
  <si>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</si>
  <si>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</si>
  <si>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</si>
  <si>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</si>
  <si>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del Reporte</t>
  </si>
  <si>
    <t>Acciones Adelantadas</t>
  </si>
  <si>
    <t>Responsable</t>
  </si>
  <si>
    <t>Evidencia de las acciones adelantadas</t>
  </si>
  <si>
    <t>¿El riesgo se materializó?</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</si>
  <si>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</si>
  <si>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</si>
  <si>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</si>
  <si>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</si>
  <si>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</si>
  <si>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</si>
  <si>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</si>
  <si>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</si>
  <si>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</si>
  <si>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</si>
  <si>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</si>
  <si>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</si>
  <si>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</si>
  <si>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</si>
  <si>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</si>
  <si>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</si>
  <si>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</si>
  <si>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</si>
  <si>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</si>
  <si>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</si>
  <si>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</si>
  <si>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</si>
  <si>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</si>
  <si>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</si>
  <si>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</si>
  <si>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</si>
  <si>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</si>
  <si>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</si>
  <si>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</si>
  <si>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</si>
  <si>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</si>
  <si>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</si>
  <si>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</si>
  <si>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</si>
  <si>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</si>
  <si>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</si>
  <si>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</si>
  <si>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</si>
  <si>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</si>
  <si>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</si>
  <si>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</si>
  <si>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</si>
  <si>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</si>
  <si>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</si>
  <si>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</si>
  <si>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</si>
  <si>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</si>
  <si>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</si>
  <si>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</si>
  <si>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</si>
  <si>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</si>
  <si>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</si>
  <si>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</si>
  <si>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</si>
  <si>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</si>
  <si>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</si>
  <si>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</si>
  <si>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Exigencia de requisitos e insumos técnicos adicionales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</si>
  <si>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</si>
  <si>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</si>
  <si>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</si>
  <si>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</si>
  <si>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</si>
  <si>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</si>
  <si>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</si>
  <si>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Coordinador
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</si>
  <si>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</si>
  <si>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</si>
  <si>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</si>
  <si>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</si>
  <si>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</si>
  <si>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</si>
  <si>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</si>
  <si>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</si>
  <si>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</si>
  <si>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</si>
  <si>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</si>
  <si>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</si>
  <si>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</si>
  <si>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ACEPTAR EL RIESGO</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</si>
  <si>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</si>
  <si>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</si>
  <si>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</si>
  <si>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</si>
  <si>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</si>
  <si>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</si>
  <si>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</si>
  <si>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</si>
  <si>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</si>
  <si>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</si>
  <si>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</si>
  <si>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</si>
  <si>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</si>
  <si>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</si>
  <si>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</si>
  <si>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</si>
  <si>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</si>
  <si>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</si>
  <si>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</si>
  <si>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</si>
  <si>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</si>
  <si>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</si>
  <si>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</si>
  <si>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</si>
  <si>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</si>
  <si>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</si>
  <si>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</si>
  <si>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</si>
  <si>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</si>
  <si>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</si>
  <si>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</si>
  <si>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</si>
  <si>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</si>
  <si>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</si>
  <si>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</si>
  <si>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</si>
  <si>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</si>
  <si>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</si>
  <si>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</si>
  <si>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</si>
  <si>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</si>
  <si>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</si>
  <si>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</si>
  <si>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</si>
  <si>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</si>
  <si>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</si>
  <si>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</si>
  <si>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</si>
  <si>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</si>
  <si>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</si>
  <si>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</si>
  <si>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</si>
  <si>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</si>
  <si>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</si>
  <si>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</si>
  <si>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</si>
  <si>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</si>
  <si>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</si>
  <si>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</si>
  <si>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</si>
  <si>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</si>
  <si>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</si>
  <si>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</si>
  <si>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</si>
  <si>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</si>
  <si>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</si>
  <si>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</si>
  <si>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</si>
  <si>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</si>
  <si>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</si>
  <si>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</si>
  <si>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</si>
  <si>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</si>
  <si>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</si>
  <si>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</si>
  <si>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</si>
  <si>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</si>
  <si>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</si>
  <si>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</si>
  <si>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</si>
  <si>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</si>
  <si>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Seleccione la zona del riesgo</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</si>
  <si>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</si>
  <si>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</si>
  <si>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</si>
  <si>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</si>
  <si>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</si>
  <si>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</si>
  <si>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</si>
  <si>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</si>
  <si>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</si>
  <si>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</si>
  <si>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</si>
  <si>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</si>
  <si>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</si>
  <si>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</si>
  <si>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</si>
  <si>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</si>
  <si>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</si>
  <si>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</si>
  <si>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</si>
  <si>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</si>
  <si>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</si>
  <si>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</si>
  <si>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</si>
  <si>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</si>
  <si>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</si>
  <si>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</si>
  <si>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</si>
  <si>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</si>
  <si>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</si>
  <si>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</si>
  <si>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</si>
  <si>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</si>
  <si>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</si>
  <si>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</si>
  <si>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</si>
  <si>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</si>
  <si>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</si>
  <si>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</si>
  <si>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</si>
  <si>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</si>
  <si>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</si>
  <si>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</si>
  <si>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</si>
  <si>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</si>
  <si>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</si>
  <si>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</si>
  <si>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</si>
  <si>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</si>
  <si>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</si>
  <si>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</si>
  <si>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</si>
  <si>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</si>
  <si>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</si>
  <si>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</si>
  <si>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</si>
  <si>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</si>
  <si>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</si>
  <si>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</si>
  <si>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</si>
  <si>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</si>
  <si>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</si>
  <si>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</si>
  <si>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</si>
  <si>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</si>
  <si>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</si>
  <si>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</si>
  <si>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</si>
  <si>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</si>
  <si>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</si>
  <si>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Valorar el incidente de seguridad</t>
  </si>
  <si>
    <t>IC-PR-028 Gestión de Incidentes de Seguridad y Privacidad de la Información</t>
  </si>
  <si>
    <t>Informes mensuales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</si>
  <si>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</si>
  <si>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</si>
  <si>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</si>
  <si>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Evaluar el impacto del Cambio</t>
  </si>
  <si>
    <t>IC-PR-029 Gestión de Cambios de Tecnología de la Información</t>
  </si>
  <si>
    <t>IC-FM-024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</si>
  <si>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</si>
  <si>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</si>
  <si>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</si>
  <si>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Activar gestión de Niveles de Servicio.</t>
  </si>
  <si>
    <t>IC-PR-017 Mantenimiento de Hardware</t>
  </si>
  <si>
    <t>Informe de mesa de ayuda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</si>
  <si>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</si>
  <si>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</si>
  <si>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</si>
  <si>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</si>
  <si>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</si>
  <si>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</si>
  <si>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</si>
  <si>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</si>
  <si>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</si>
  <si>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</si>
  <si>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</si>
  <si>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</si>
  <si>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</si>
  <si>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</si>
  <si>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</si>
  <si>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</si>
  <si>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</si>
  <si>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</si>
  <si>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</si>
  <si>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</si>
  <si>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</si>
  <si>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</si>
  <si>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</si>
  <si>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</si>
  <si>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</si>
  <si>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</si>
  <si>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</si>
  <si>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</si>
  <si>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</si>
  <si>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</si>
  <si>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</si>
  <si>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</si>
  <si>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</si>
  <si>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</si>
  <si>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</si>
  <si>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</si>
  <si>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</si>
  <si>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</si>
  <si>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</si>
  <si>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</si>
  <si>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</si>
  <si>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</si>
  <si>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</si>
  <si>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</si>
  <si>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</si>
  <si>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</si>
  <si>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</si>
  <si>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</si>
  <si>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</si>
  <si>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</si>
  <si>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</si>
  <si>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</si>
  <si>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Grupo Control Interno Disciplinario</t>
  </si>
  <si>
    <t>Coordinador
Grupo Control Interno Disciplinario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</si>
  <si>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</si>
  <si>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</si>
  <si>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</si>
  <si>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</si>
  <si>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</si>
  <si>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
Coordinador(a) Grupo Control Interno Disciplinario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</si>
  <si>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</si>
  <si>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</si>
  <si>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</si>
  <si>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</si>
  <si>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</si>
  <si>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</si>
  <si>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</si>
  <si>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</si>
  <si>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</si>
  <si>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</si>
  <si>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</si>
  <si>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</si>
  <si>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</si>
  <si>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</si>
  <si>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</si>
  <si>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</si>
  <si>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</si>
  <si>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</si>
  <si>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</si>
  <si>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</si>
  <si>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</si>
  <si>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</si>
  <si>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</si>
  <si>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</si>
  <si>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</si>
  <si>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</si>
  <si>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</si>
  <si>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Seleccione la acción</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</si>
  <si>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</si>
  <si>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</si>
  <si>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</si>
  <si>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</si>
  <si>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</si>
  <si>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</si>
  <si>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</si>
  <si>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</si>
  <si>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</si>
  <si>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</si>
  <si>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</si>
  <si>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</si>
  <si>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</si>
  <si>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</si>
  <si>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</si>
  <si>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</si>
  <si>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</si>
  <si>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</si>
  <si>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</si>
  <si>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</si>
  <si>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</si>
  <si>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</si>
  <si>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</si>
  <si>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</si>
  <si>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</si>
  <si>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</si>
  <si>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</si>
  <si>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</si>
  <si>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</si>
  <si>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</si>
  <si>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</si>
  <si>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</si>
  <si>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</si>
  <si>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</si>
  <si>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</si>
  <si>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</si>
  <si>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</si>
  <si>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</si>
  <si>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</si>
  <si>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</si>
  <si>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</si>
  <si>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</si>
  <si>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</si>
  <si>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</si>
  <si>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</si>
  <si>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</si>
  <si>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</si>
  <si>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</si>
  <si>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</si>
  <si>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</si>
  <si>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</si>
  <si>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</si>
  <si>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</si>
  <si>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</si>
  <si>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</si>
  <si>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</si>
  <si>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r>
      <t xml:space="preserve">ZONAS DE </t>
    </r>
    <r>
      <rPr>
        <b/>
        <u/>
        <sz val="11"/>
        <color theme="1"/>
        <rFont val="Arial"/>
        <family val="2"/>
      </rPr>
      <t>RIESGO DE CORRUPCIÓN FRAUDE</t>
    </r>
  </si>
  <si>
    <t>Descriptor</t>
  </si>
  <si>
    <t>Nivel</t>
  </si>
  <si>
    <t xml:space="preserve">Nivel </t>
  </si>
  <si>
    <t>Muy Alta</t>
  </si>
  <si>
    <t>Alta</t>
  </si>
  <si>
    <t>Media</t>
  </si>
  <si>
    <t>Baja</t>
  </si>
  <si>
    <t>RC-3
RC-10
RC-17</t>
  </si>
  <si>
    <t>RC-19
RC-22</t>
  </si>
  <si>
    <t>RC-13
RC-14
RC-15</t>
  </si>
  <si>
    <t>Muy Baja</t>
  </si>
  <si>
    <t>RC-8
RC-9
RC-11
RC-16
RC-20
RC-21</t>
  </si>
  <si>
    <t>RC-1
RC-2
RC-4
RC-5
RC-7
RC-12</t>
  </si>
  <si>
    <t>Leve</t>
  </si>
  <si>
    <t>Menor</t>
  </si>
  <si>
    <t>Mayor</t>
  </si>
  <si>
    <t>Catastrófico</t>
  </si>
  <si>
    <t xml:space="preserve">AP-PR-001  Negociaciones Comerciales: para el periodo evaluado enero-abril de 2022 ,  se realizaron reuniones virtuales preparatorias  para la realización de la I Ronda de Negociación con los Emiratos Arabes Unidos  que se llevo a cabo de manera presencial del 7 al 11 de marzo de 2022 en Dubai ( EAU) . Se realizó la verificación de la aplicación de los controles establecidos en la Guía NA-GU-002 "Negociaciones de acuerdos comerciales e internacionales de inversión".  
AP-PR-006  Acuerdos de Promoción y Protección Recíproca de Inversiones - APPRI. para el periodo evaluado enero - abril de 2022  no se realizaron rondas de negociación , por lo tanto  no aplica la verificación de la aplicación de los controles establecidos en la Guía NA-GU-002. </t>
  </si>
  <si>
    <t>Luis Felipe Quintero Suárez
Negociador Internacional  
Despacho del Negociador Internacional 
Adriana Rivera Murcia
Directora
Dirección de Inversión Extranjera y Servicios</t>
  </si>
  <si>
    <t>Ayuda de Memoria</t>
  </si>
  <si>
    <t xml:space="preserve"> AP- PR-001: Se realizo el control establecido en la Guia NA-GU-002
AP-PR-006: No  se realizaron rondas de negociaciones APPRI  en el periodo enero - abril 2022 </t>
  </si>
  <si>
    <t>1. Se ha adelantado una Licitacion Publica (LP-001-2022), 3 procesos de Selección Abreviada por Acuerdo Marco, asi: 1. Adquisicion de licencias de Oficce 365 (Eventos 124570 y 124572). 2. Dotación para funcionarios (Eventos 126030 - 125773 - 125771 - 125687). 3. Nube Publica - En Curso (Evento RFI128165).  Adicionalmente, el inicio de estos 4 procesos fue sometido a consideración y aprobación de la Junta de Adquisiciones y LicitacionesRelacionado con las diferentes contrataciones adelantadas por  el Grupo de Contratos, se adjunta acta  de Junta (Estos procesos pueden ser consultadas en la URLque se anexa).</t>
  </si>
  <si>
    <t>COORDINADOR GRUPO DE CONTRATOS</t>
  </si>
  <si>
    <t>* Acta  de Junta de Adquisiciones y Licitaciones
* URL: https://www.mincit.gov.co/ministerio/contratacion/contratacion-2022.
*https://colombiacompra.gov.co/tienda-virtual-del-estado-colombiano/ordenes-compra/?number_order=&amp;state=&amp;entity=MINISTERIO%20DE%20COMERCIO%2C%20INDUSTRIA%20Y%20TURISMO&amp;tool=&amp;date_to&amp;date_from</t>
  </si>
  <si>
    <t>N/A</t>
  </si>
  <si>
    <t xml:space="preserve">En algunos de los procesos señalados se recibieron observaciones por parte de intereseados en los mismos sobre las condiciones del proceso, las cuales fueron analizadase y respondidas de fondo (en algunos casos generando las modificaciones que se encontraton pertinentes. </t>
  </si>
  <si>
    <t xml:space="preserve">* Se anexa correos, mediante los cuales se realizan observaciones a estudios previos. </t>
  </si>
  <si>
    <t>Se adelantaron 3 procesos de Selección Abreviada por Acuerdo Marco, asi: 1. Adquisicion de licencias de Oficce 365 (Eventos 124570 y 124572). 2. Dotación para funcionarios (Eventos 126030 - 125773 - 125771 - 125687). 3. Nube Publica - En Curso (Evento RFI128165).  En estos procesos se le solicitó al área tecnica los ajustes y adecuaciones respectivas, tendientes a garantizar, entre otros aspectos, la pluralidad de oferentes., se realiza el respectivo analisis a cada estudio previo allegado, se adjuntan correos soportes.</t>
  </si>
  <si>
    <t xml:space="preserve">* Se anexa Cuadernillo de: PREGUNTAS Y RESPUESTAS PROCESO DE LICITACIÓN PÚBLICA No. 01 DE 2022, asi como su publicacion en el SECOP II. </t>
  </si>
  <si>
    <t>1.- Se efectuaron compras y/o gastos con cargo a recursos de caja menor que están autorizados en la normatividad.
2.- Las legalizaciones  del gasto se realizaron dentro de los tiempos establecidos y  con la respectiva documentación soporte.
3.- Se verificó que los valores de las facturas no estuvieran alterados  y se comprobó  que estos correspondan a valores reales en el mercado, no fue necesario solicitar nuevas cotizaciones.</t>
  </si>
  <si>
    <t>Fernando Martinez</t>
  </si>
  <si>
    <t>Soportes que reposan en el Aplicativo de Cajas Menores</t>
  </si>
  <si>
    <t xml:space="preserve">Porque se adelantaron las acciones antes descritas para evitar que se materialice el riesgo. </t>
  </si>
  <si>
    <t>De acuerdo a la última actualización de riesgos, el indicador asociado a este riesgo se medirá de manera anual, por tal motivo la revisión de expedientes se realizará  finalizando el año 2022. Sin embargo, se están realizando los controles y no se ha materializado el riesgo.</t>
  </si>
  <si>
    <t>Director de Productividad y Competitividad - Juan Sebastián Gutiérrez, Coordinadora Grupo Zonas Francas -  María Edith Zapata</t>
  </si>
  <si>
    <t>No aplica</t>
  </si>
  <si>
    <t>Se estan ejecutando los controles conforme al procedimiento.</t>
  </si>
  <si>
    <r>
      <t>El día 23 de febrero de 2022, se realizó la sesión de Comité de Estabilidad Jurídica, atendiendo los siguientes puntos:</t>
    </r>
    <r>
      <rPr>
        <b/>
        <sz val="10"/>
        <rFont val="Arial"/>
        <family val="2"/>
      </rPr>
      <t xml:space="preserve"> 1.</t>
    </r>
    <r>
      <rPr>
        <sz val="10"/>
        <rFont val="Arial"/>
        <family val="2"/>
      </rPr>
      <t xml:space="preserve"> Evaluación y decisión sobre la solicitud de prórroga del contrato de estabilidad jurídica EJ-10 de 2010, suscrito entre el Ministerio de Minas y Energía y La Sociedad Refinería de Cartagena-REFICAR. </t>
    </r>
    <r>
      <rPr>
        <b/>
        <sz val="10"/>
        <rFont val="Arial"/>
        <family val="2"/>
      </rPr>
      <t>2.</t>
    </r>
    <r>
      <rPr>
        <sz val="10"/>
        <rFont val="Arial"/>
        <family val="2"/>
      </rPr>
      <t xml:space="preserve"> Evaluación y decisión sobre la solicitud de modificación del numeral sexto de la cláusula quinta (relacionada con el compromiso de inversión en los programas sociales-proveedurías de tenderos) del contrato de estabilidad jurídica EJ-002 de 2016, suscrito entre el Ministerio de Comercio, Industria y Turismo y La Sociedad Carvajal Pulpa y Papeles Zona Franca permanente Espacial. </t>
    </r>
    <r>
      <rPr>
        <b/>
        <sz val="10"/>
        <rFont val="Arial"/>
        <family val="2"/>
      </rPr>
      <t>3.</t>
    </r>
    <r>
      <rPr>
        <sz val="10"/>
        <rFont val="Arial"/>
        <family val="2"/>
      </rPr>
      <t xml:space="preserve"> Evaluación y decisión sobre la modificación del reglamento interno del Comité de Estabilidad Jurídica Resolución 02 de 2008.</t>
    </r>
  </si>
  <si>
    <t>Director de Productividad y Competitividad - Juan Sebastián Gutiérrez, Profesional Especializado - Luz Myriam Zuluaga</t>
  </si>
  <si>
    <t>Acta No. 1 Comité de Estabilidad Jurídica firmada</t>
  </si>
  <si>
    <t>Se han realizado los controles correspondientes.</t>
  </si>
  <si>
    <t>Se elaboró Informe sobre los pronunciamientos técnicos emitidos por el Ministerio y la asistencia técnica prestada; y se respondió el cuestionario “VERIFICACIÓN SOBRE EL CUMPLIMIENTO DE FUNCIONES DEL MINISTERIO EN EL MARCO DEL SISTEMA GENERAL DE REGALÍAS"; así
• Periodo 1 de noviembre de 2021 al 31 de enero de 2022, remitido a la Oficina de Control Interno el día 14 de febrero de 2022.</t>
  </si>
  <si>
    <t>Director de Productividad y Competitividad - Juan Sebastián Gutiérrez</t>
  </si>
  <si>
    <t>El Informe de seguimiento al cumplimiento de funciones del Ministerio en el marco del SGR Periodo del 1 de noviembre de 2021 al 31 de enero de 2022 se remitió a la Oficina de Control Interno mediante Memorando DPYC-2022-000052 del 14 de febrero de 2022. La Oficina de Control Interno en su Informe Final remitido mediante Memorando ODCI-2022-000058 del 28 de febrero de 2022 indicó: "verificada la información reportada por la Dirección Técnica, no se encontró evidencia para el periodo revisado de hechos de falta de transparencia o actos de corrupción"</t>
  </si>
  <si>
    <t>30/04/20200</t>
  </si>
  <si>
    <t xml:space="preserve">1, de acuerdo con los compromisos adquridos con la Oficina Asesora de Planeación se realizan dos capacitaciones de sensibilización de riesgo de corrupción al año de las cuales la primera se hará en el mes de Mayo de 2022.
2, Se realizó  primera Reunión de actualización RT de Barras corrugadas Resolución 1856 de 2017, con todos los actores involucrados con el fin de recopilar observaciones y dar las pautas para la actualización de este Reglamento Técnico garantizando de esta manera la transparencia del proceso  y minizando el riesgo.
</t>
  </si>
  <si>
    <t>1. lista de asistencia Reunión actaulización RT Barras Corrugadas</t>
  </si>
  <si>
    <t>se realizaron las actividades de acuerdo con los procedimientos internos establecidos.</t>
  </si>
  <si>
    <t>Durante el primer cuatrimestre de 2022, se suscribió un Convenio con Confecamaras, el cual contó con  un  proyecto de documento técnico para el diseño del Instrumento o Incentivo correspondiente,  proyecto que  incluye el alcance técnico del instrumento a implementar en la vigencia y se encuentra suscrito por la Directora del área; estudios previos aprobados.</t>
  </si>
  <si>
    <t>Sandra Gisella Acero Walteros                                                                                                                                                                                                                                                                                                                                                                                                                                                                                                                                                                                                                                                                                                                                                                          Directora                                                                                                                                                                                                                                                                                                                                                                                                                                                                                                                               Dirección de Mipymes</t>
  </si>
  <si>
    <t>Un documento técnico que corresponde a un estudio previo  aprobado y suscrito por la  Directora de Mipymes.</t>
  </si>
  <si>
    <t>Se cumplió con las actividades establecidas</t>
  </si>
  <si>
    <t>se sigue con la asignacion aleatoria de las solicitudes de licencias de importacion y modificaciones para ser evaluadas por los asesores</t>
  </si>
  <si>
    <t>Mandy M. Betancourt Hernández</t>
  </si>
  <si>
    <t>Reporte estadístico mensual sobre solicitudes de licencias de importación,  modificaciones y cancelaciones,  recibidas y enviadas para vistos buenos de las entidades vinculadas a la VUCE.</t>
  </si>
  <si>
    <t>Se dio cumplimiento a los controles establecidos para evitar la materializacion del mismo</t>
  </si>
  <si>
    <t xml:space="preserve">Dadas la circuntancias y la emergencia que se  vive en  el pais por la pandemia del COVID-19, en el primer trimestre del año 2022, se  realizaron ciento setenta  (170),  visitas hoteleras solicitadas en  vigencias  anteriores que no se habian realizado debido a la emergencia sanitaria (COVID-19), por lo tanto  hay insumos para poder realizar la verificacion aleatoria del 15%   cuatrimestral,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</si>
  <si>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Oscar Javier Siza Moreno
Coordinador (E)
Grupo Análisis Sectorial y Registro Nacional del Turismo</t>
  </si>
  <si>
    <t>Al dar cumplimiento de la normatividad, ley 788 de 2002, decreto 2755 de 2003, 463 de 2016 y resoluciones 1510 de 2016 y 0445 de 2018; El riesgo en esta acción  es mínimo y la verificación en el establecimiento de lo ordena por el E.T. permite mitigar en gran proporción el riesgo.</t>
  </si>
  <si>
    <t>1. El 02 de febrero de 2022, se publica en la página del Mincit, el cuadro actualizado de solicitudes de DIMAR con corte 31 de diciembre de 2022.
2. El 14 de dicimebre de 2021, se realzia la capacitación sobre Código de Integridad, dicatda por el funcionario Vladimir Garavito, del Área de Talento Humano del Mincit</t>
  </si>
  <si>
    <t>David Muñoz
Coordinador Grupo de Planificación y Desarrollo Sostenible del Turismo</t>
  </si>
  <si>
    <t>1. Enlace portal Mincit https://www.mincit.gov.co/minturismo/calidad-y-desarrollo-sostenible
2. Grabación capacitación en el enlace teams https://mincitco-my.sharepoint.com/personal/ccastro_mincit_gov_co/Documents/Teams%20Meeting%20Recordings/C%C3%93DIGO%20DE%20INTEGRIDAD%20-%20Grupo%20Planificaci%C3%B3n%20del%20V%20Turismo_20211214_133516.mp4?web=1</t>
  </si>
  <si>
    <t>Se gestionó el procedimiento de acuerdo con lo estipulado por el SIG.</t>
  </si>
  <si>
    <t>Mediante Contrato No. GC377 de 2019, servicio de monitoreo y ciberseguridad de la plataforma tecnológica, se realizaron las siguientes actividades:
1. Protección y Seguridad
 Protección y mitigación de ataques de denegación de servicio distribuidos (DDoS).
- Seguridad perimetral e interna
- Monitoreo de seguridad, disponibilidad y desempeño de los servicios de TI 
- Protección y monitoreo de las aplicaciones Web del Ministerio.
-  Balanceo de enlaces de red y de servidores.Servicio de Logs y Reportes de seguimiento.
2. Aseguramiento de la Información
- Gestión de Incidentes:  Atención a 157 eventos de incidentes, correos  de SPAM, SCAM(fraude), transferencia de archivos maliciosos, Phishing y gestión de amenazas en Sitios WEB
- Programa de Vulnerabilidades y Penetración
- Análisis de Vulnerabilidades y Pruebas e Intrusión e Ingenieria Social 
- Atención Boletines Autoridades Cibernéticas
4. Hardening equipos de seguridad perimetral y Afinamiento de equipos para mejorar visibilidad del estado de URLs, puertos, DNS.
5. Monitoreo de servicios críticos: On Premise y AWS</t>
  </si>
  <si>
    <t>Jefe Oficina Sistemas de Información 
Coordinador Desarrollo y Mantenimiento de Aplicaciones
Coordinador Ingenieriía y Soporte Técnico</t>
  </si>
  <si>
    <t xml:space="preserve">Informes de Supervisión Contratos GC377 de 2019 - Monitoreo Plataforma, GC379 de 2018 Infraestructura  - Administración Centro de Computo - GC377 de 2018 Servicio Mesa de Ayuda, GC-058-2022 - Infraestructura en Nube. 
</t>
  </si>
  <si>
    <t>Aplicación ANS de los contratos Informes de Supervisión Contratos GC377 de 2019 - Monitoreo Plataforma, GC379 de 2018 Infraestructura  - Administración Centro de Computo - GC377 de 2018 Servicio Mesa de Ayuda, y OLP del contrato GC-058-2022 - Infraestructura en Nube. 
Controles de gestión de los Procedimientos GTI-PR-002 GESTIÓN OPERATIVA TI
GTI-PR-004 Gestión de Incidentes de Seguridad y Privacidad de la Información.
GTI-PR-005 GESTIÓN DE CAMBIOS DE TECNOLOGÍAS DE LA INFORMACIÓN.          
GTI-PR-006 GESTIÓN DE LA CAPACIDAD DE TI.          
GTI-PR-007 GESTIÓN DE LA CONTINUIDAD DE TI.
GTI-PR-012 CONTROL ACCESO SERVICIOS TI</t>
  </si>
  <si>
    <t>1. Mediante Contrato No. GC377 de 2019, se adelantaron las ventanas de mantenimiento para realizar las  actividades de actualización de firmware para equipos de la plataforma Forti, no se presentaron eventos que produjeran indisponibilidad en el servicio prestado; actualización de licenciamiento y servicios de la plataforma acorde con los requerimientos técnicos establecidos en el Contrato.
2. Mediante Contrato GC379 de 2018, se adelantaron las siguientes actividades:
- Actualización de ls Plataforma de Backup 
- Reparación de Fibra Óptica en CCI y Palma Real
- Apagado de equipos que conforman la plataforma EQUALogic 
3. Mediante Contrato GC377 de 2018 se adelantaron :
- Cambios por mantenimiento correctivos a equipos de usuario final
- Instalación, reinstalación y configuración del Sistema
Operativo
- Cambios gestión de usuarios.
4. Mediante Contrato No. GC377 de 2018, gestión de Mesa de Ayuda y atención al Usuario Final con mantenimiento correctivo a equipos, usuarios y contraseñas, acceso a servicios de aplicaciones y servicios de  conexión remota a través de VPN.
5. Mediante Contratos GC-014-2022, GC-054-2022 - GC-058-2022, GC-063-2022 - GC-075-2022, GC-093-2022, GC-105-2022, GC-153-2022, GC-227-2022, GC-230-2022 y GC-232-2022: desarrollo y mantenimiento aplicaciones VUCE y de Gestión.
Mediante Contratos GC-225-2022 y GC-226-2022 gestión de Arquitectura Empresarial
Mediante Contrato GC-229-2002 gestión SPI - Seguridad y Privacidad de la Información.
Mediante Contratos GC-259-2022 y GC-261-2022 apoyan la gestión de desarrolo y mantenimiento de aplicaciones VUCE y con Contrato GC-279-2022 se apoya el mantenimiento del Sistema de Gestión Documental.</t>
  </si>
  <si>
    <t xml:space="preserve">Informes de Supervisión Contratos GC377 de 2019 - Monitoreo Plataforma, GC379 de 2018 Infraestructura  - Administración Centro de Computo - GC377 de 2018 Servicio Mesa de Ayuda, GC-058-2022 - Infraestructura en Nube. </t>
  </si>
  <si>
    <t>En ekecución del Contrato 377 de 2018, se administra:
- la gestión de usuarios de servicios de TI Transversales: para el periodo de monitoreo se reportan: EndPoint - Antivirus y Antimalware 323, Ofiice 365 E1 - 923 y E3 - 135 y SVRDatos - Almacenamiento de archivos, 636.
- Gestión de Accesos a servicios de aplicaciones: Gestión Documental, Contratos, EDL, ER+,  
Mediante contrato 379 de 2018
- Habilitación de accesos a servicios de conexión remota 41 a; Servicio de Almacenamiento AZURE  (1) y AWS (3) y VPN AMWS 37</t>
  </si>
  <si>
    <t>El Grupo Control Interno Disciplinario, a la fecha ha realizado dos reuniones al interior del grupo para control de expdientes vigentes  y enviado a traves de correo electronico para revision por parte de la Secretaria General, diferentes expedientes en cuanto a fondo y forma en donde se hacen diferentes recomendaciones</t>
  </si>
  <si>
    <t xml:space="preserve">Ayudas de memoria, correos electrónicos  </t>
  </si>
  <si>
    <t>Se cumplio con las actividades establecidas</t>
  </si>
  <si>
    <t xml:space="preserve">El sistema de Informacion Disciplinaria se encuentra al dia con los expedientes vigentes  y  con las actuaciones realizadas, escaneadas y subidas al sistema </t>
  </si>
  <si>
    <t xml:space="preserve">Se cuenta con pantallazo del Sistema de Informacion Disciplinaria </t>
  </si>
  <si>
    <t>Se fortaleció el procedimiento TH-FM-019 Gestión de Talento Humano Vinculación y Retiro, actualizando el formato TH-FM-096 LISTA DE VERIFICACIÓN INGRESO DE PERSONAL, donde se tiene el control de los documentos para el ingreso del personal, el cual se utiliza cuando se reciben los documentos de las personas a vincular. (incluyendo conflicto de intereses)</t>
  </si>
  <si>
    <t>Coodinadora del Grupo de Talento Humano</t>
  </si>
  <si>
    <t>Documento TH-FM-096 LISTA DE VERIFICACIÓN INGRESO DE PERSONAL diligenciado</t>
  </si>
  <si>
    <t>Por los controles implementados</t>
  </si>
  <si>
    <t>30/04//22</t>
  </si>
  <si>
    <t>Con el listado de documentos requeridos para la posesión la persona en el formato de hoja de vida certifica no estar en curso de ninguna inhabilidad o incompatibilidad.</t>
  </si>
  <si>
    <t>Coordinador de T.H.</t>
  </si>
  <si>
    <t>A la fecha se han realizado cuatro capacitaciones, tres sobre el procedimiento para la gestión del conflicto de intereses y 1 sobre código de integridad.</t>
  </si>
  <si>
    <t>Asesor grado 10 de T.H.</t>
  </si>
  <si>
    <t>https://mincitco-my.sharepoint.com/personal/ccastro_mincit_gov_co/_layouts/15/onedrive.aspx?id=%2Fpersonal%2Fccastro%5Fmincit%5Fgov%5Fco%2FDocuments%2Fcapacitaciones%20Integridad%202022&amp;ga=1</t>
  </si>
  <si>
    <t>Se valida la información con la lista de chequeo de las novedades ingresadas cada liquidacion de nómina</t>
  </si>
  <si>
    <t>coordinadora de Talento Humano y Profesionales de Nómina</t>
  </si>
  <si>
    <t>listas de chequeo (adjunto)</t>
  </si>
  <si>
    <t>el control a sido efectivo y eficaz</t>
  </si>
  <si>
    <t>asistencia virtual al cambio del pago de nomina a beneficiario final por parte del Ministerio de Hacienda.</t>
  </si>
  <si>
    <t>invitacion a la capacitacion por medio del correo electronico</t>
  </si>
  <si>
    <t>se cumplio de manera oportuna a las capacitaciones de acuerdo al cambio de la normatividad</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</si>
  <si>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realizó la remisión mensual de las diligencias programadas por parte de la Coordinación del Grupo de Representación Judicial, indicando las diligencias programadas para todos los apoderados de la OAJ, con el fin de realizar los recordatorios pertinentes
 - Se realizó publicación de las novedades a la ciudadanía mes a mes, para este caso, se reporta lo correspondiente a Diciembre 2021, Enero, Febrero y Marzo de 2022, acorde lo establecido en el procedimiento GJ-PR-012</t>
  </si>
  <si>
    <t>Jefe OAJ</t>
  </si>
  <si>
    <t xml:space="preserve"> - Correo compartiendo Material visual de la sensibiliación sobre código de integridad
 - Comunicación de las diligencias mes a mes de los procesos judiciales activos
 - Publicación de diligencias en la página web del ministerio</t>
  </si>
  <si>
    <t>De acuerdo a las actividades realizadas, se evidención conocimiento y apropiación de los valores del código de integridad por parte de cada uno de los miembros de la Oficina Aesora Jurídica, como aspecto que fortalece el control en las diligencias programadas para cada uno de los apoderados en el marco de cada proceso judicial asignado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</si>
  <si>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remitieron los informes mensuales de seguimiento que recopilan las gestiones de cobro coactivo en materia de recaudo
 - Informes mensuales de seguimiento a las actuaciones de los expedientes de cobro coactivo</t>
  </si>
  <si>
    <t>Coordinador Grupo de Cobro Coactivo</t>
  </si>
  <si>
    <t xml:space="preserve"> - Correo compartiendo Material visual de la sensibiliación sobre código de integridad
 - Informes mensuales de seguimiento de la coordinación del grupo de cobro coactivo
 - Informes mensuales de seguimiento a las actuaciones de los expedientes de cobro coactivo</t>
  </si>
  <si>
    <t>Dentro del seguimiento realizado, se evidenció que se realizaron los impulsos requeridos a los procesos asignados a cada uno de los abogados del área de Cobro Coactivo, mediante oficios revisados y firmados por el Coordinador del Grupo de Cobro Coactivo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</si>
  <si>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Memorias justificativas de los decretos que fueron revisados por parte de la OAJ y expedidos por parte del Ministerio de Comercio, Industria y Turismo</t>
  </si>
  <si>
    <t xml:space="preserve"> - Correo compartiendo Material visual de la sensibiliación sobre código de integridad
 - Memorias justificativas de los actos administrativos expedidos por parte del Ministerio</t>
  </si>
  <si>
    <t>De acuerdo a las actividades realizadas, se evidención conocimiento y apropiación de los valores del código de integridad por parte de cada uno de los miembros de la Oficina Aesora Jurídica</t>
  </si>
  <si>
    <t>Se realiza seguimiento al 30 de abril de 2022</t>
  </si>
  <si>
    <t>Se realiza seguimiento al 31 de diciembre de 2021</t>
  </si>
  <si>
    <r>
      <rPr>
        <b/>
        <sz val="11"/>
        <rFont val="Arial"/>
        <family val="2"/>
      </rPr>
      <t>En el periodo del 1 de Enero de 2022 al 30 de Abril de 2022</t>
    </r>
    <r>
      <rPr>
        <sz val="11"/>
        <rFont val="Arial"/>
        <family val="2"/>
      </rPr>
      <t xml:space="preserve">, se realizaron las siguientes acciones: </t>
    </r>
    <r>
      <rPr>
        <b/>
        <sz val="11"/>
        <rFont val="Arial"/>
        <family val="2"/>
      </rPr>
      <t xml:space="preserve">(1) </t>
    </r>
    <r>
      <rPr>
        <sz val="11"/>
        <rFont val="Arial"/>
        <family val="2"/>
      </rPr>
      <t xml:space="preserve">Seguimiento a la Unidad Ejecutora 350101-000 Gestión General se revisaron y registraron 635 Certificados de Disponibilidad Presupuestal, se revisaron y registraron 1.001 Compromisos Presupuestal del Gasto; en la subunidad ejecutora 350101-006  consejo técnico de la contaduría pública se revisaron y registraron 6 Certificados de Disponibilidad Presupuestal, se revisaron y registraron 18 Compromisos Presupuestal de Gastos en la Subunidad Ejecutora 350101-006; En la subunidad ejecutora 350101-008 BID se revisaron y registraron 3 Certificados de Disponibilidad Presupuestal y 3 Compromisos Presupuestales del Gasto  </t>
    </r>
    <r>
      <rPr>
        <b/>
        <sz val="11"/>
        <rFont val="Arial"/>
        <family val="2"/>
      </rPr>
      <t>(2)</t>
    </r>
    <r>
      <rPr>
        <sz val="11"/>
        <rFont val="Arial"/>
        <family val="2"/>
      </rPr>
      <t xml:space="preserve"> Seguimiento a la Unidad Ejecutora 3501-02 Dirección de Comercio Exterior se registraron y revisaron 72 Certificados de Disponibilidad Presupuestal y  184 Compromisos Presupuestal del Gasto </t>
    </r>
    <r>
      <rPr>
        <b/>
        <sz val="11"/>
        <rFont val="Arial"/>
        <family val="2"/>
      </rPr>
      <t xml:space="preserve">(3) </t>
    </r>
    <r>
      <rPr>
        <sz val="11"/>
        <rFont val="Arial"/>
        <family val="2"/>
      </rPr>
      <t xml:space="preserve">Seguimiento, revisión y registro a 1584 obligaciones presupuestales en la Unidad Ejecutora 350101-000 Gestión General ,se revisaron y registraron 30 Obligaciones en la subunidad ejecutora 350101-006 Consejo Técnico de la Contaduría, se registraron y revisaron 256 Obligaciones Presupuestales en la Unidad Ejecutora 3501-02 Dirección de Comercio Exterior, se revisaron y se registraron 127 Obligaciones de la reserva presupuestal en la unidad Ejecutora 350101-000 Gestión General, se revisaron y registraron 56 obligaciones de la reserva presupuestal en la unidad ejecutora 3501-02 Dirección de Comercio Exterior  </t>
    </r>
    <r>
      <rPr>
        <b/>
        <sz val="11"/>
        <rFont val="Arial"/>
        <family val="2"/>
      </rPr>
      <t xml:space="preserve"> (4)</t>
    </r>
    <r>
      <rPr>
        <sz val="11"/>
        <rFont val="Arial"/>
        <family val="2"/>
      </rPr>
      <t xml:space="preserve"> Revisión y pagos a 1421  Órdenes de Pago -Presupuestal en la Unidad Ejecutora 350101-000 Gestión General , 30  Órdenes de pago en el Consejo Técnico de la Contaduría, seguimiento, revisión y pagos a  256 Órdenes de Pago Presupuestales en la Unidad Ejecutora 3501-02 Dirección de Comercio Exterior . En la unidad Ejecutora 350101-000 se revisaron y registraron 115 pagos de las reservas presupuestales, en la unidad ejecutora 3501-02 se revisaron y registraron 56 pagos de las reservas presupuestales</t>
    </r>
    <r>
      <rPr>
        <b/>
        <sz val="11"/>
        <rFont val="Arial"/>
        <family val="2"/>
      </rPr>
      <t xml:space="preserve">(5) </t>
    </r>
    <r>
      <rPr>
        <sz val="11"/>
        <rFont val="Arial"/>
        <family val="2"/>
      </rPr>
      <t>seguimiento revisión y pagos a 201 Órdenes de Pago  No Presupuestales en la Unidad Ejecutora 350101-000 Gestión General, revisión y pago a 3  Órdenes de Pago No Presupuestales en el Consejo Técnico de la Contaduría, seguimiento revisión y pagos a 144 Órdenes de Pago No Presupuestales en la Unidad Ejecutora 350102 Dirección de Comercio Exterior.</t>
    </r>
  </si>
  <si>
    <t>Rafael Chavarro 
Coordinador Grupo Presupuesto
Nohora Martinez
Coordinador Grupo Contabilidad
Grupo contabilidad 
Diana Carolina Valdeblanquez
Coordinador Grupo Tesorería
Grupo Tesorería</t>
  </si>
  <si>
    <t xml:space="preserve">
Registros generados del aplicativo SIIF Nación</t>
  </si>
  <si>
    <t>No Aplica</t>
  </si>
  <si>
    <t xml:space="preserve">Seguimiento y reporte  mensual de avances del proyecto de inversión, no se realiza modificación alguna. </t>
  </si>
  <si>
    <t>Angela Fetecua</t>
  </si>
  <si>
    <t xml:space="preserve">El objeto del proyecto no fue modificado en esta vigencia.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</si>
</sst>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u/>
      <sz val="11"/>
      <color theme="10"/>
      <name val="Calibri"/>
      <family val="2"/>
      <scheme val="minor"/>
    </font>
    <font>
      <b/>
      <sz val="10"/>
      <color rgb="FF333333"/>
      <name val="Arial"/>
      <family val="2"/>
    </font>
    <font>
      <u/>
      <sz val="10"/>
      <color theme="10"/>
      <name val="Arial"/>
      <family val="2"/>
    </font>
    <font>
      <sz val="11"/>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CC"/>
        <bgColor rgb="FF000000"/>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diagonal/>
    </border>
    <border>
      <left style="thin">
        <color indexed="64"/>
      </left>
      <right style="thick">
        <color indexed="64"/>
      </right>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right style="thick">
        <color indexed="64"/>
      </right>
      <top style="thin">
        <color indexed="64"/>
      </top>
      <bottom style="thin">
        <color indexed="64"/>
      </bottom>
      <diagonal/>
    </border>
    <border>
      <left/>
      <right style="thin">
        <color indexed="64"/>
      </right>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0" fillId="0" borderId="0"/>
    <xf numFmtId="0" fontId="30" fillId="0" borderId="0" applyNumberFormat="0" applyFill="0" applyBorder="0" applyAlignment="0" applyProtection="0"/>
  </cellStyleXfs>
  <cellXfs count="672">
    <xf numFmtId="0" fontId="0" fillId="0" borderId="0" xfId="0"/>
    <xf numFmtId="0" fontId="2" fillId="0" borderId="0" xfId="0" applyFont="1" applyFill="1" applyAlignment="1">
      <alignment horizontal="center"/>
    </xf>
    <xf numFmtId="0" fontId="2" fillId="0" borderId="0" xfId="0" applyFont="1" applyFill="1"/>
    <xf numFmtId="9" fontId="2" fillId="0" borderId="0" xfId="1" applyFont="1" applyFill="1"/>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xf numFmtId="0" fontId="5" fillId="0" borderId="0" xfId="0" applyFont="1" applyFill="1"/>
    <xf numFmtId="0" fontId="5" fillId="0" borderId="0" xfId="0" applyFont="1" applyFill="1" applyBorder="1"/>
    <xf numFmtId="0" fontId="5" fillId="0" borderId="0" xfId="0" applyFont="1" applyFill="1" applyBorder="1" applyAlignment="1">
      <alignment horizontal="center"/>
    </xf>
    <xf numFmtId="0" fontId="5" fillId="0" borderId="0" xfId="0" applyFont="1" applyFill="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xf numFmtId="0" fontId="9" fillId="0" borderId="5"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9" fillId="0" borderId="0" xfId="0" applyFont="1" applyFill="1" applyBorder="1" applyAlignment="1">
      <alignment vertical="center"/>
    </xf>
    <xf numFmtId="9" fontId="9" fillId="0" borderId="0" xfId="1" applyFont="1" applyFill="1" applyBorder="1" applyAlignment="1">
      <alignment vertical="center"/>
    </xf>
    <xf numFmtId="0" fontId="6" fillId="0" borderId="0" xfId="0" applyFont="1" applyFill="1" applyBorder="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5" fillId="0" borderId="0" xfId="0" applyFont="1" applyFill="1" applyBorder="1" applyAlignment="1"/>
    <xf numFmtId="0" fontId="7" fillId="0" borderId="0" xfId="0" applyFont="1" applyFill="1" applyBorder="1" applyAlignment="1">
      <alignment horizontal="right" vertical="center"/>
    </xf>
    <xf numFmtId="0" fontId="5" fillId="0" borderId="0" xfId="0" applyFont="1" applyFill="1" applyBorder="1" applyAlignment="1">
      <alignment vertical="center" wrapText="1"/>
    </xf>
    <xf numFmtId="0" fontId="10" fillId="0" borderId="0" xfId="0" applyFont="1" applyFill="1" applyBorder="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6" xfId="0" applyFont="1" applyFill="1" applyBorder="1" applyAlignment="1" applyProtection="1">
      <alignment vertical="center"/>
      <protection locked="0"/>
    </xf>
    <xf numFmtId="0" fontId="9" fillId="0" borderId="0" xfId="0" applyFont="1" applyFill="1" applyBorder="1" applyAlignment="1">
      <alignment horizontal="left" vertical="center" wrapText="1"/>
    </xf>
    <xf numFmtId="0" fontId="10" fillId="0" borderId="0" xfId="0" applyFont="1" applyFill="1" applyBorder="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Fill="1" applyBorder="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Fill="1" applyBorder="1" applyAlignment="1">
      <alignment vertical="center" wrapText="1"/>
    </xf>
    <xf numFmtId="9" fontId="10" fillId="0" borderId="0" xfId="1" applyFont="1" applyFill="1" applyBorder="1" applyAlignment="1">
      <alignment vertical="center" wrapText="1"/>
    </xf>
    <xf numFmtId="0" fontId="5" fillId="0" borderId="0" xfId="0" applyFont="1" applyFill="1" applyBorder="1" applyAlignment="1">
      <alignment horizontal="left" vertical="center"/>
    </xf>
    <xf numFmtId="0" fontId="19" fillId="3" borderId="17"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10" fillId="0" borderId="15" xfId="0" applyFont="1" applyFill="1" applyBorder="1" applyAlignment="1" applyProtection="1">
      <alignment horizontal="center" vertical="center" wrapText="1"/>
      <protection locked="0"/>
    </xf>
    <xf numFmtId="0" fontId="10" fillId="0" borderId="15" xfId="0" applyFont="1" applyFill="1" applyBorder="1" applyAlignment="1" applyProtection="1">
      <alignment vertical="center" wrapText="1"/>
      <protection locked="0"/>
    </xf>
    <xf numFmtId="0" fontId="10" fillId="2" borderId="15" xfId="0" applyFont="1" applyFill="1" applyBorder="1" applyAlignment="1" applyProtection="1">
      <alignment vertical="center" wrapText="1"/>
      <protection locked="0"/>
    </xf>
    <xf numFmtId="0" fontId="5" fillId="0" borderId="15" xfId="0" applyFont="1" applyFill="1" applyBorder="1" applyAlignment="1">
      <alignment horizontal="center" vertical="center"/>
    </xf>
    <xf numFmtId="0" fontId="10" fillId="0" borderId="15" xfId="0" applyFont="1" applyFill="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0" fontId="5" fillId="0" borderId="15" xfId="0" applyFont="1" applyFill="1" applyBorder="1" applyAlignment="1">
      <alignment horizontal="center" vertical="center" wrapText="1"/>
    </xf>
    <xf numFmtId="0" fontId="10" fillId="0" borderId="15" xfId="0" applyFont="1" applyFill="1" applyBorder="1" applyAlignment="1">
      <alignment horizontal="justify" vertical="center" wrapText="1"/>
    </xf>
    <xf numFmtId="9" fontId="11" fillId="0" borderId="15" xfId="0" applyNumberFormat="1" applyFont="1" applyFill="1" applyBorder="1" applyAlignment="1" applyProtection="1">
      <alignment horizontal="center" vertical="center" wrapText="1"/>
    </xf>
    <xf numFmtId="9" fontId="5" fillId="0" borderId="15"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0" fontId="10" fillId="0" borderId="26" xfId="0" applyFont="1" applyFill="1" applyBorder="1" applyAlignment="1" applyProtection="1">
      <alignment horizontal="center" vertical="center" wrapText="1"/>
      <protection locked="0"/>
    </xf>
    <xf numFmtId="0" fontId="10" fillId="0" borderId="26" xfId="0" applyFont="1" applyFill="1" applyBorder="1" applyAlignment="1" applyProtection="1">
      <alignment vertical="center" wrapText="1"/>
      <protection locked="0"/>
    </xf>
    <xf numFmtId="0" fontId="5" fillId="0" borderId="15" xfId="0" applyFont="1" applyFill="1" applyBorder="1" applyAlignment="1">
      <alignment horizontal="left" vertical="center" wrapText="1"/>
    </xf>
    <xf numFmtId="0" fontId="21" fillId="0" borderId="15" xfId="0" applyFont="1" applyFill="1" applyBorder="1" applyAlignment="1" applyProtection="1">
      <alignment horizontal="justify" vertical="center" wrapText="1"/>
      <protection locked="0"/>
    </xf>
    <xf numFmtId="0" fontId="2" fillId="0" borderId="1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1" fillId="0" borderId="1" xfId="0" applyFont="1" applyFill="1" applyBorder="1" applyAlignment="1" applyProtection="1">
      <alignment horizontal="justify"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9" fontId="11"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xf>
    <xf numFmtId="0" fontId="10" fillId="0" borderId="26" xfId="0" applyFont="1" applyFill="1" applyBorder="1" applyAlignment="1">
      <alignment horizontal="left" vertical="center" wrapText="1"/>
    </xf>
    <xf numFmtId="0" fontId="21" fillId="0" borderId="26" xfId="0" applyFont="1" applyFill="1" applyBorder="1" applyAlignment="1" applyProtection="1">
      <alignment horizontal="justify" vertical="center" wrapText="1"/>
      <protection locked="0"/>
    </xf>
    <xf numFmtId="0" fontId="5" fillId="0" borderId="26" xfId="0" applyFont="1" applyFill="1" applyBorder="1" applyAlignment="1">
      <alignment horizontal="center" vertical="center"/>
    </xf>
    <xf numFmtId="0" fontId="5" fillId="0" borderId="26" xfId="0" applyFont="1" applyFill="1" applyBorder="1" applyAlignment="1">
      <alignment horizontal="center" vertical="center" wrapText="1"/>
    </xf>
    <xf numFmtId="9" fontId="10" fillId="0" borderId="26" xfId="1" applyFont="1" applyFill="1" applyBorder="1" applyAlignment="1" applyProtection="1">
      <alignment horizontal="center" vertical="center" wrapText="1"/>
      <protection locked="0"/>
    </xf>
    <xf numFmtId="0" fontId="5" fillId="0" borderId="26" xfId="0" applyFont="1" applyFill="1" applyBorder="1" applyAlignment="1">
      <alignment horizontal="justify" vertical="center" wrapText="1"/>
    </xf>
    <xf numFmtId="0" fontId="2" fillId="0" borderId="26" xfId="0" applyFont="1" applyFill="1" applyBorder="1" applyAlignment="1">
      <alignment horizontal="center" vertical="center" wrapText="1"/>
    </xf>
    <xf numFmtId="9" fontId="11" fillId="0" borderId="26" xfId="0" applyNumberFormat="1" applyFont="1" applyFill="1" applyBorder="1" applyAlignment="1" applyProtection="1">
      <alignment horizontal="center" vertical="center" wrapText="1"/>
    </xf>
    <xf numFmtId="9" fontId="5" fillId="0" borderId="26" xfId="0" applyNumberFormat="1" applyFont="1" applyFill="1" applyBorder="1" applyAlignment="1">
      <alignment horizontal="center" vertical="center"/>
    </xf>
    <xf numFmtId="9" fontId="7" fillId="0" borderId="26" xfId="0" applyNumberFormat="1" applyFont="1" applyFill="1" applyBorder="1" applyAlignment="1">
      <alignment horizontal="center" vertical="center"/>
    </xf>
    <xf numFmtId="0" fontId="10" fillId="0" borderId="15" xfId="0" applyFont="1" applyFill="1" applyBorder="1" applyAlignment="1">
      <alignment horizontal="left" vertical="center" wrapText="1"/>
    </xf>
    <xf numFmtId="0" fontId="5" fillId="0" borderId="15"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21" fillId="0" borderId="15"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xf>
    <xf numFmtId="0" fontId="21" fillId="0" borderId="26" xfId="0" applyFont="1" applyFill="1" applyBorder="1" applyAlignment="1" applyProtection="1">
      <alignment horizontal="left" vertical="center" wrapText="1"/>
      <protection locked="0"/>
    </xf>
    <xf numFmtId="0" fontId="5" fillId="0" borderId="26" xfId="0" applyFont="1" applyFill="1" applyBorder="1" applyAlignment="1">
      <alignment horizontal="left" vertical="center"/>
    </xf>
    <xf numFmtId="0" fontId="10" fillId="2" borderId="15"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26" xfId="0" applyFont="1" applyFill="1" applyBorder="1" applyAlignment="1">
      <alignment horizontal="justify" vertical="center" wrapText="1"/>
    </xf>
    <xf numFmtId="0" fontId="10" fillId="0" borderId="15"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5" fillId="0" borderId="26" xfId="0" applyFont="1" applyFill="1" applyBorder="1" applyAlignment="1">
      <alignment horizontal="left" vertical="center" wrapText="1"/>
    </xf>
    <xf numFmtId="0" fontId="10" fillId="0" borderId="15" xfId="0" applyFont="1" applyFill="1" applyBorder="1" applyAlignment="1" applyProtection="1">
      <alignment horizontal="justify" vertical="center" wrapText="1"/>
      <protection locked="0"/>
    </xf>
    <xf numFmtId="0" fontId="10" fillId="13" borderId="15" xfId="0" applyFont="1" applyFill="1" applyBorder="1" applyAlignment="1">
      <alignment horizontal="justify" vertical="center" wrapText="1"/>
    </xf>
    <xf numFmtId="0" fontId="5" fillId="2" borderId="26" xfId="0" applyFont="1" applyFill="1" applyBorder="1" applyAlignment="1">
      <alignment horizontal="center" vertical="center"/>
    </xf>
    <xf numFmtId="0" fontId="5" fillId="2" borderId="26" xfId="0" applyFont="1" applyFill="1" applyBorder="1" applyAlignment="1">
      <alignment horizontal="center" vertical="center" wrapText="1"/>
    </xf>
    <xf numFmtId="9" fontId="10" fillId="2" borderId="26" xfId="1" applyFont="1" applyFill="1" applyBorder="1" applyAlignment="1" applyProtection="1">
      <alignment horizontal="center" vertical="center" wrapText="1"/>
      <protection locked="0"/>
    </xf>
    <xf numFmtId="0" fontId="5" fillId="2" borderId="26" xfId="0" applyFont="1" applyFill="1" applyBorder="1" applyAlignment="1">
      <alignment horizontal="justify" vertical="center" wrapText="1"/>
    </xf>
    <xf numFmtId="9" fontId="11" fillId="2" borderId="26" xfId="0" applyNumberFormat="1" applyFont="1" applyFill="1" applyBorder="1" applyAlignment="1" applyProtection="1">
      <alignment horizontal="center" vertical="center" wrapText="1"/>
    </xf>
    <xf numFmtId="9" fontId="8" fillId="0" borderId="26"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6" xfId="0" applyFont="1" applyFill="1" applyBorder="1" applyAlignment="1">
      <alignment horizontal="left" vertical="center" wrapText="1"/>
    </xf>
    <xf numFmtId="14" fontId="10" fillId="2" borderId="14" xfId="0" applyNumberFormat="1" applyFont="1" applyFill="1" applyBorder="1" applyAlignment="1">
      <alignment horizontal="center" vertical="center" wrapText="1"/>
    </xf>
    <xf numFmtId="0" fontId="10" fillId="2" borderId="15" xfId="0" applyFont="1" applyFill="1" applyBorder="1" applyAlignment="1" applyProtection="1">
      <alignment horizontal="justify" vertical="center" wrapText="1"/>
      <protection locked="0"/>
    </xf>
    <xf numFmtId="0" fontId="10" fillId="2" borderId="15"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wrapText="1"/>
      <protection locked="0"/>
    </xf>
    <xf numFmtId="14" fontId="10" fillId="2" borderId="25" xfId="0" applyNumberFormat="1" applyFont="1" applyFill="1" applyBorder="1" applyAlignment="1">
      <alignment horizontal="center" vertical="center" wrapText="1"/>
    </xf>
    <xf numFmtId="0" fontId="10" fillId="2" borderId="26" xfId="0" applyFont="1" applyFill="1" applyBorder="1" applyAlignment="1" applyProtection="1">
      <alignment horizontal="justify" vertical="center" wrapText="1"/>
      <protection locked="0"/>
    </xf>
    <xf numFmtId="0" fontId="10" fillId="2" borderId="26"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wrapText="1"/>
      <protection locked="0"/>
    </xf>
    <xf numFmtId="14" fontId="10" fillId="0" borderId="14"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14" fontId="10" fillId="2" borderId="23" xfId="0" applyNumberFormat="1" applyFont="1" applyFill="1" applyBorder="1" applyAlignment="1">
      <alignment horizontal="center" vertical="center" wrapText="1"/>
    </xf>
    <xf numFmtId="0" fontId="10" fillId="2" borderId="24"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wrapText="1"/>
      <protection locked="0"/>
    </xf>
    <xf numFmtId="14" fontId="10" fillId="0" borderId="14" xfId="0" applyNumberFormat="1" applyFont="1" applyFill="1" applyBorder="1" applyAlignment="1">
      <alignment horizontal="center" vertical="center"/>
    </xf>
    <xf numFmtId="0" fontId="10" fillId="0" borderId="15" xfId="0" applyFont="1" applyFill="1" applyBorder="1" applyAlignment="1">
      <alignment horizontal="center" vertical="center"/>
    </xf>
    <xf numFmtId="14" fontId="10" fillId="2" borderId="44" xfId="0" applyNumberFormat="1" applyFont="1" applyFill="1" applyBorder="1" applyAlignment="1">
      <alignment horizontal="center" vertical="center" wrapText="1"/>
    </xf>
    <xf numFmtId="0" fontId="10" fillId="2" borderId="15" xfId="0" applyFont="1" applyFill="1" applyBorder="1" applyAlignment="1">
      <alignment horizontal="center" vertical="center" wrapText="1"/>
    </xf>
    <xf numFmtId="9" fontId="10" fillId="2" borderId="15" xfId="0" applyNumberFormat="1" applyFont="1" applyFill="1" applyBorder="1" applyAlignment="1">
      <alignment horizontal="center" vertical="center" wrapText="1"/>
    </xf>
    <xf numFmtId="0" fontId="10" fillId="2" borderId="15" xfId="0" applyFont="1" applyFill="1" applyBorder="1" applyAlignment="1">
      <alignment horizontal="center" vertical="center"/>
    </xf>
    <xf numFmtId="0" fontId="8" fillId="2" borderId="15" xfId="0" applyFont="1" applyFill="1" applyBorder="1" applyAlignment="1">
      <alignment horizontal="center" vertical="center"/>
    </xf>
    <xf numFmtId="0" fontId="10" fillId="2" borderId="16" xfId="0" applyFont="1" applyFill="1" applyBorder="1" applyAlignment="1">
      <alignment horizontal="center" vertical="center" wrapText="1"/>
    </xf>
    <xf numFmtId="14" fontId="10" fillId="0" borderId="25" xfId="0" applyNumberFormat="1" applyFont="1" applyFill="1" applyBorder="1" applyAlignment="1">
      <alignment horizontal="center" vertical="center"/>
    </xf>
    <xf numFmtId="0" fontId="10" fillId="0" borderId="26" xfId="0" applyFont="1" applyFill="1" applyBorder="1" applyAlignment="1">
      <alignment horizontal="center" vertical="center" wrapText="1"/>
    </xf>
    <xf numFmtId="14" fontId="10" fillId="2" borderId="33" xfId="0" applyNumberFormat="1" applyFont="1" applyFill="1" applyBorder="1" applyAlignment="1">
      <alignment horizontal="center" vertical="center" wrapText="1"/>
    </xf>
    <xf numFmtId="0" fontId="10" fillId="2" borderId="24" xfId="0" applyFont="1" applyFill="1" applyBorder="1" applyAlignment="1">
      <alignment horizontal="center" vertical="center" wrapText="1"/>
    </xf>
    <xf numFmtId="9" fontId="10" fillId="2" borderId="26" xfId="0" applyNumberFormat="1" applyFont="1" applyFill="1" applyBorder="1" applyAlignment="1">
      <alignment horizontal="center" vertical="center" wrapText="1"/>
    </xf>
    <xf numFmtId="0" fontId="10" fillId="2" borderId="26" xfId="0" applyFont="1" applyFill="1" applyBorder="1" applyAlignment="1">
      <alignment vertical="center" wrapText="1"/>
    </xf>
    <xf numFmtId="0" fontId="7" fillId="2" borderId="45" xfId="0" applyFont="1" applyFill="1" applyBorder="1" applyAlignment="1">
      <alignment horizontal="center" vertical="center"/>
    </xf>
    <xf numFmtId="0" fontId="5" fillId="0" borderId="46" xfId="0" applyFont="1" applyFill="1" applyBorder="1" applyAlignment="1">
      <alignment vertical="center"/>
    </xf>
    <xf numFmtId="0" fontId="5" fillId="0" borderId="46" xfId="0" applyFont="1" applyFill="1" applyBorder="1" applyAlignment="1">
      <alignment vertical="center" wrapText="1"/>
    </xf>
    <xf numFmtId="0" fontId="10" fillId="0" borderId="46" xfId="0" applyFont="1" applyFill="1" applyBorder="1" applyAlignment="1" applyProtection="1">
      <alignment vertical="center" wrapText="1"/>
      <protection locked="0"/>
    </xf>
    <xf numFmtId="0" fontId="10" fillId="0" borderId="46" xfId="0" applyFont="1" applyFill="1" applyBorder="1" applyAlignment="1" applyProtection="1">
      <alignment horizontal="center" vertical="center" wrapText="1"/>
      <protection locked="0"/>
    </xf>
    <xf numFmtId="0" fontId="5" fillId="0" borderId="46" xfId="0" applyFont="1" applyFill="1" applyBorder="1" applyAlignment="1">
      <alignment horizontal="left" vertical="center" wrapText="1"/>
    </xf>
    <xf numFmtId="9" fontId="10" fillId="0" borderId="46" xfId="1" applyFont="1" applyFill="1" applyBorder="1" applyAlignment="1" applyProtection="1">
      <alignment horizontal="center" vertical="center" wrapText="1"/>
      <protection locked="0"/>
    </xf>
    <xf numFmtId="0" fontId="10" fillId="2" borderId="46" xfId="2" applyFont="1" applyFill="1" applyBorder="1" applyAlignment="1" applyProtection="1">
      <alignment horizontal="center" vertical="center" wrapText="1"/>
      <protection locked="0"/>
    </xf>
    <xf numFmtId="9" fontId="10" fillId="0" borderId="46" xfId="1"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21" fillId="0" borderId="46" xfId="0" applyFont="1" applyFill="1" applyBorder="1" applyAlignment="1" applyProtection="1">
      <alignment horizontal="left" vertical="center" wrapText="1"/>
      <protection locked="0"/>
    </xf>
    <xf numFmtId="0" fontId="5" fillId="0" borderId="46" xfId="0" applyFont="1" applyFill="1" applyBorder="1" applyAlignment="1">
      <alignment horizontal="center" vertical="center"/>
    </xf>
    <xf numFmtId="0" fontId="2" fillId="0" borderId="46"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46" xfId="0" applyFont="1" applyFill="1" applyBorder="1" applyAlignment="1">
      <alignment horizontal="justify" vertical="center" wrapText="1"/>
    </xf>
    <xf numFmtId="9" fontId="11" fillId="0" borderId="46" xfId="0" applyNumberFormat="1" applyFont="1" applyFill="1" applyBorder="1" applyAlignment="1" applyProtection="1">
      <alignment horizontal="center" vertical="center" wrapText="1"/>
    </xf>
    <xf numFmtId="9" fontId="5" fillId="0" borderId="46" xfId="0" applyNumberFormat="1" applyFont="1" applyFill="1" applyBorder="1" applyAlignment="1">
      <alignment horizontal="center" vertical="center"/>
    </xf>
    <xf numFmtId="0" fontId="10" fillId="2" borderId="46" xfId="0" applyFont="1" applyFill="1" applyBorder="1" applyAlignment="1" applyProtection="1">
      <alignment horizontal="center" vertical="center" wrapText="1"/>
      <protection locked="0"/>
    </xf>
    <xf numFmtId="0" fontId="10" fillId="0" borderId="47" xfId="0" applyFont="1" applyFill="1" applyBorder="1" applyAlignment="1" applyProtection="1">
      <alignment vertical="center"/>
      <protection locked="0"/>
    </xf>
    <xf numFmtId="14" fontId="10" fillId="2" borderId="45" xfId="0" applyNumberFormat="1" applyFont="1" applyFill="1" applyBorder="1" applyAlignment="1">
      <alignment horizontal="center" vertical="center" wrapText="1"/>
    </xf>
    <xf numFmtId="0" fontId="10" fillId="2" borderId="46" xfId="0" applyFont="1" applyFill="1" applyBorder="1" applyAlignment="1">
      <alignment horizontal="justify" vertical="center" wrapText="1"/>
    </xf>
    <xf numFmtId="0" fontId="5" fillId="2"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14" fontId="10" fillId="2" borderId="28" xfId="0" applyNumberFormat="1"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 xfId="0" applyFont="1" applyFill="1" applyBorder="1" applyAlignment="1">
      <alignment vertical="center" wrapText="1"/>
    </xf>
    <xf numFmtId="0" fontId="5" fillId="0" borderId="26" xfId="0" applyFont="1" applyFill="1" applyBorder="1" applyAlignment="1">
      <alignment vertical="center" wrapText="1"/>
    </xf>
    <xf numFmtId="0" fontId="21" fillId="0" borderId="26" xfId="0" applyFont="1" applyFill="1" applyBorder="1" applyAlignment="1" applyProtection="1">
      <alignment vertical="center" wrapText="1"/>
      <protection locked="0"/>
    </xf>
    <xf numFmtId="0" fontId="21" fillId="0" borderId="15" xfId="0" applyFont="1" applyFill="1" applyBorder="1" applyAlignment="1" applyProtection="1">
      <alignment vertical="center" wrapText="1"/>
      <protection locked="0"/>
    </xf>
    <xf numFmtId="0" fontId="5" fillId="0" borderId="26" xfId="0" applyFont="1" applyFill="1" applyBorder="1" applyAlignment="1">
      <alignment horizontal="justify" vertical="center"/>
    </xf>
    <xf numFmtId="0" fontId="5" fillId="2" borderId="45" xfId="0" applyFont="1" applyFill="1" applyBorder="1" applyAlignment="1">
      <alignment horizontal="center" vertical="center"/>
    </xf>
    <xf numFmtId="0" fontId="7" fillId="0" borderId="46" xfId="0" applyFont="1" applyFill="1" applyBorder="1" applyAlignment="1">
      <alignment horizontal="center" vertical="center"/>
    </xf>
    <xf numFmtId="0" fontId="23" fillId="2" borderId="46" xfId="0" applyFont="1" applyFill="1" applyBorder="1" applyAlignment="1">
      <alignment horizontal="justify" vertical="center" wrapText="1"/>
    </xf>
    <xf numFmtId="0" fontId="5" fillId="0" borderId="46" xfId="0" applyFont="1" applyFill="1" applyBorder="1" applyAlignment="1" applyProtection="1">
      <alignment horizontal="center" vertical="center" wrapText="1"/>
      <protection locked="0"/>
    </xf>
    <xf numFmtId="0" fontId="5" fillId="0" borderId="46" xfId="0" applyFont="1" applyFill="1" applyBorder="1" applyAlignment="1" applyProtection="1">
      <alignment vertical="center" wrapText="1"/>
      <protection locked="0"/>
    </xf>
    <xf numFmtId="0" fontId="21" fillId="0" borderId="46" xfId="0" applyFont="1" applyFill="1" applyBorder="1" applyAlignment="1" applyProtection="1">
      <alignment vertical="center" wrapText="1"/>
      <protection locked="0"/>
    </xf>
    <xf numFmtId="14" fontId="10" fillId="2" borderId="45" xfId="0" applyNumberFormat="1"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10" fillId="2" borderId="46" xfId="0" applyFont="1" applyFill="1" applyBorder="1" applyAlignment="1" applyProtection="1">
      <alignment vertical="center"/>
      <protection locked="0"/>
    </xf>
    <xf numFmtId="0" fontId="5" fillId="0" borderId="0" xfId="0" applyFont="1" applyFill="1" applyBorder="1" applyAlignment="1">
      <alignment vertical="center"/>
    </xf>
    <xf numFmtId="0" fontId="5" fillId="0" borderId="0" xfId="0" applyFont="1" applyFill="1" applyBorder="1" applyAlignment="1" applyProtection="1">
      <alignment vertical="center" wrapText="1"/>
      <protection locked="0"/>
    </xf>
    <xf numFmtId="0" fontId="10" fillId="0" borderId="0" xfId="2" applyFont="1" applyFill="1" applyBorder="1" applyAlignment="1" applyProtection="1">
      <alignment horizontal="center" vertical="center" wrapText="1"/>
      <protection locked="0"/>
    </xf>
    <xf numFmtId="9" fontId="10" fillId="0" borderId="0" xfId="1"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protection locked="0"/>
    </xf>
    <xf numFmtId="0" fontId="5"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wrapText="1"/>
    </xf>
    <xf numFmtId="0" fontId="10" fillId="0" borderId="0" xfId="2" applyFont="1" applyFill="1" applyBorder="1" applyAlignment="1" applyProtection="1">
      <alignment vertical="center" wrapText="1"/>
      <protection locked="0"/>
    </xf>
    <xf numFmtId="0" fontId="24"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9" fontId="2" fillId="0" borderId="0" xfId="1" applyFont="1" applyFill="1" applyAlignment="1">
      <alignment horizontal="center"/>
    </xf>
    <xf numFmtId="0" fontId="13" fillId="14" borderId="1" xfId="0" applyFont="1" applyFill="1" applyBorder="1" applyAlignment="1">
      <alignment horizontal="center" vertical="center"/>
    </xf>
    <xf numFmtId="0" fontId="7" fillId="14" borderId="1" xfId="0" applyFont="1" applyFill="1" applyBorder="1" applyAlignment="1">
      <alignment horizontal="center" vertical="center" wrapText="1"/>
    </xf>
    <xf numFmtId="0" fontId="25" fillId="2" borderId="24" xfId="0" applyFont="1" applyFill="1" applyBorder="1" applyAlignment="1">
      <alignment horizontal="center" vertical="center" wrapText="1"/>
    </xf>
    <xf numFmtId="14" fontId="25" fillId="2" borderId="3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8"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6" borderId="1" xfId="0" applyFont="1" applyFill="1" applyBorder="1" applyAlignment="1">
      <alignment horizontal="justify" vertical="center" wrapText="1"/>
    </xf>
    <xf numFmtId="0" fontId="4" fillId="19" borderId="58" xfId="0" applyFont="1" applyFill="1" applyBorder="1" applyAlignment="1">
      <alignment horizontal="center" vertical="center" wrapText="1"/>
    </xf>
    <xf numFmtId="0" fontId="4" fillId="19" borderId="59" xfId="0" applyFont="1" applyFill="1" applyBorder="1" applyAlignment="1">
      <alignment horizontal="center" vertical="center" wrapText="1"/>
    </xf>
    <xf numFmtId="0" fontId="4" fillId="19" borderId="62" xfId="0" applyFont="1" applyFill="1" applyBorder="1" applyAlignment="1">
      <alignment horizontal="justify" vertical="center" wrapText="1"/>
    </xf>
    <xf numFmtId="0" fontId="4" fillId="19" borderId="63" xfId="0" applyFont="1" applyFill="1" applyBorder="1" applyAlignment="1">
      <alignment horizontal="center" vertical="center" wrapText="1"/>
    </xf>
    <xf numFmtId="0" fontId="4" fillId="19" borderId="66" xfId="0" applyFont="1" applyFill="1" applyBorder="1" applyAlignment="1">
      <alignment horizontal="center" vertical="center" wrapText="1"/>
    </xf>
    <xf numFmtId="9" fontId="4" fillId="19" borderId="50" xfId="0" applyNumberFormat="1" applyFont="1" applyFill="1" applyBorder="1" applyAlignment="1">
      <alignment horizontal="center" vertical="center" wrapText="1"/>
    </xf>
    <xf numFmtId="0" fontId="26" fillId="15" borderId="67" xfId="0" applyFont="1" applyFill="1" applyBorder="1" applyAlignment="1">
      <alignment horizontal="center" vertical="center" wrapText="1"/>
    </xf>
    <xf numFmtId="0" fontId="26" fillId="15" borderId="68" xfId="0" applyFont="1" applyFill="1" applyBorder="1" applyAlignment="1">
      <alignment horizontal="center" vertical="center" wrapText="1"/>
    </xf>
    <xf numFmtId="0" fontId="26" fillId="18" borderId="69" xfId="0" applyFont="1" applyFill="1" applyBorder="1" applyAlignment="1">
      <alignment horizontal="center" vertical="center" wrapText="1"/>
    </xf>
    <xf numFmtId="0" fontId="26" fillId="6" borderId="70" xfId="0" applyFont="1" applyFill="1" applyBorder="1" applyAlignment="1">
      <alignment horizontal="center" vertical="center" wrapText="1"/>
    </xf>
    <xf numFmtId="0" fontId="26" fillId="6" borderId="71" xfId="0" applyFont="1" applyFill="1" applyBorder="1" applyAlignment="1">
      <alignment horizontal="center" vertical="center" wrapText="1"/>
    </xf>
    <xf numFmtId="0" fontId="26" fillId="15" borderId="71" xfId="0" applyFont="1" applyFill="1" applyBorder="1" applyAlignment="1">
      <alignment horizontal="center" vertical="center" wrapText="1"/>
    </xf>
    <xf numFmtId="0" fontId="26" fillId="18" borderId="72" xfId="0" applyFont="1" applyFill="1" applyBorder="1" applyAlignment="1">
      <alignment horizontal="center" vertical="center" wrapText="1"/>
    </xf>
    <xf numFmtId="0" fontId="26" fillId="15" borderId="70" xfId="0" applyFont="1" applyFill="1" applyBorder="1" applyAlignment="1">
      <alignment horizontal="center" vertical="center" wrapText="1"/>
    </xf>
    <xf numFmtId="0" fontId="26" fillId="16" borderId="70" xfId="0" applyFont="1" applyFill="1" applyBorder="1" applyAlignment="1">
      <alignment horizontal="center" vertical="center" wrapText="1"/>
    </xf>
    <xf numFmtId="0" fontId="7" fillId="6" borderId="71"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8" borderId="72" xfId="0" applyFont="1" applyFill="1" applyBorder="1" applyAlignment="1">
      <alignment horizontal="center" vertical="center" wrapText="1"/>
    </xf>
    <xf numFmtId="0" fontId="26" fillId="16" borderId="73" xfId="0" applyFont="1" applyFill="1" applyBorder="1" applyAlignment="1">
      <alignment horizontal="center" vertical="center" wrapText="1"/>
    </xf>
    <xf numFmtId="0" fontId="26" fillId="16" borderId="74" xfId="0" applyFont="1" applyFill="1" applyBorder="1" applyAlignment="1">
      <alignment horizontal="center" vertical="center" wrapText="1"/>
    </xf>
    <xf numFmtId="0" fontId="26" fillId="6" borderId="74" xfId="0" applyFont="1" applyFill="1" applyBorder="1" applyAlignment="1">
      <alignment horizontal="center" vertical="center" wrapText="1"/>
    </xf>
    <xf numFmtId="0" fontId="26" fillId="15" borderId="74" xfId="0" applyFont="1" applyFill="1" applyBorder="1" applyAlignment="1">
      <alignment horizontal="center" vertical="center" wrapText="1"/>
    </xf>
    <xf numFmtId="0" fontId="26" fillId="18" borderId="75" xfId="0" applyFont="1" applyFill="1" applyBorder="1" applyAlignment="1">
      <alignment horizontal="center" vertical="center" wrapText="1"/>
    </xf>
    <xf numFmtId="0" fontId="7" fillId="6" borderId="74" xfId="0" applyFont="1" applyFill="1" applyBorder="1" applyAlignment="1">
      <alignment horizontal="center" vertical="center" wrapText="1"/>
    </xf>
    <xf numFmtId="0" fontId="7" fillId="15" borderId="74" xfId="0" applyFont="1" applyFill="1" applyBorder="1" applyAlignment="1">
      <alignment horizontal="center" vertical="center" wrapText="1"/>
    </xf>
    <xf numFmtId="0" fontId="7" fillId="18" borderId="75" xfId="0" applyFont="1" applyFill="1" applyBorder="1" applyAlignment="1">
      <alignment horizontal="center" vertical="center" wrapText="1"/>
    </xf>
    <xf numFmtId="9" fontId="2" fillId="19" borderId="59" xfId="0" applyNumberFormat="1" applyFont="1" applyFill="1" applyBorder="1" applyAlignment="1">
      <alignment horizontal="center" vertical="center" wrapText="1"/>
    </xf>
    <xf numFmtId="0" fontId="15" fillId="12" borderId="21" xfId="0" applyFont="1" applyFill="1" applyBorder="1" applyAlignment="1">
      <alignment horizontal="center" vertical="center" wrapText="1"/>
    </xf>
    <xf numFmtId="14" fontId="10" fillId="0" borderId="14" xfId="0" applyNumberFormat="1" applyFont="1" applyFill="1" applyBorder="1" applyAlignment="1">
      <alignment horizontal="center" vertical="center" wrapText="1"/>
    </xf>
    <xf numFmtId="14" fontId="10" fillId="0" borderId="2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26" xfId="0" applyFont="1" applyFill="1" applyBorder="1" applyAlignment="1">
      <alignment horizontal="left" vertical="top" wrapText="1"/>
    </xf>
    <xf numFmtId="0" fontId="8" fillId="0" borderId="26" xfId="0" applyFont="1" applyFill="1" applyBorder="1" applyAlignment="1">
      <alignment horizontal="center" vertical="center" wrapText="1"/>
    </xf>
    <xf numFmtId="0" fontId="10" fillId="0" borderId="27" xfId="0" applyFont="1" applyFill="1" applyBorder="1" applyAlignment="1">
      <alignment horizontal="left" vertical="center" wrapText="1"/>
    </xf>
    <xf numFmtId="0" fontId="10" fillId="0" borderId="1" xfId="0" applyFont="1" applyFill="1" applyBorder="1" applyAlignment="1">
      <alignment horizontal="left" vertical="top" wrapText="1"/>
    </xf>
    <xf numFmtId="14" fontId="10" fillId="0" borderId="34" xfId="0" applyNumberFormat="1" applyFont="1" applyFill="1" applyBorder="1" applyAlignment="1">
      <alignment vertical="center" wrapText="1"/>
    </xf>
    <xf numFmtId="0" fontId="10" fillId="0" borderId="29"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wrapText="1"/>
      <protection locked="0"/>
    </xf>
    <xf numFmtId="14" fontId="10" fillId="0" borderId="20" xfId="0" applyNumberFormat="1" applyFont="1" applyFill="1" applyBorder="1" applyAlignment="1" applyProtection="1">
      <alignment horizontal="center" vertical="center" wrapText="1"/>
      <protection locked="0"/>
    </xf>
    <xf numFmtId="14" fontId="10" fillId="0" borderId="23" xfId="0" applyNumberFormat="1"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2" fillId="0" borderId="0" xfId="0" applyFont="1" applyFill="1" applyAlignment="1">
      <alignment horizontal="left" vertical="center"/>
    </xf>
    <xf numFmtId="0" fontId="5" fillId="0" borderId="0" xfId="0" applyFont="1" applyFill="1" applyAlignment="1">
      <alignment horizontal="left" vertical="center"/>
    </xf>
    <xf numFmtId="0" fontId="10" fillId="0" borderId="0" xfId="0" applyFont="1" applyFill="1" applyBorder="1" applyAlignment="1">
      <alignment horizontal="left" vertical="center" wrapText="1"/>
    </xf>
    <xf numFmtId="0" fontId="10" fillId="2" borderId="46" xfId="0" applyFont="1" applyFill="1" applyBorder="1" applyAlignment="1">
      <alignment horizontal="left" vertical="center" wrapText="1"/>
    </xf>
    <xf numFmtId="0" fontId="10" fillId="0" borderId="2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protection locked="0"/>
    </xf>
    <xf numFmtId="0" fontId="5" fillId="2" borderId="46" xfId="0" applyFont="1" applyFill="1" applyBorder="1" applyAlignment="1">
      <alignment horizontal="left" vertical="center" wrapText="1"/>
    </xf>
    <xf numFmtId="9" fontId="10" fillId="0" borderId="15" xfId="0" applyNumberFormat="1" applyFont="1" applyFill="1" applyBorder="1" applyAlignment="1">
      <alignment horizontal="left" vertical="center" wrapText="1"/>
    </xf>
    <xf numFmtId="9" fontId="10" fillId="0" borderId="26" xfId="0" applyNumberFormat="1" applyFont="1" applyFill="1" applyBorder="1" applyAlignment="1">
      <alignment horizontal="left" vertical="center" wrapText="1"/>
    </xf>
    <xf numFmtId="0" fontId="8" fillId="12" borderId="1"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0" borderId="16" xfId="0"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wrapText="1"/>
      <protection locked="0"/>
    </xf>
    <xf numFmtId="0" fontId="32" fillId="0" borderId="27" xfId="3" applyFont="1" applyFill="1" applyBorder="1" applyAlignment="1" applyProtection="1">
      <alignment horizontal="left" vertical="center" wrapText="1"/>
      <protection locked="0"/>
    </xf>
    <xf numFmtId="0" fontId="10" fillId="0" borderId="40"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0" fontId="21" fillId="0" borderId="24" xfId="0" applyFont="1" applyFill="1" applyBorder="1" applyAlignment="1" applyProtection="1">
      <alignment horizontal="left" vertical="center" wrapText="1"/>
      <protection locked="0"/>
    </xf>
    <xf numFmtId="0" fontId="10" fillId="2" borderId="47" xfId="0" applyFont="1" applyFill="1" applyBorder="1" applyAlignment="1">
      <alignment horizontal="justify" vertical="center" wrapText="1"/>
    </xf>
    <xf numFmtId="0" fontId="10" fillId="0" borderId="30"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25" fillId="0" borderId="1" xfId="0" applyFont="1" applyFill="1" applyBorder="1" applyAlignment="1">
      <alignment horizontal="justify" vertical="center" wrapText="1"/>
    </xf>
    <xf numFmtId="0" fontId="10" fillId="2" borderId="29"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22" xfId="0" applyFont="1" applyFill="1" applyBorder="1" applyAlignment="1">
      <alignment horizontal="left" vertical="center" wrapText="1"/>
    </xf>
    <xf numFmtId="14" fontId="10" fillId="0" borderId="28" xfId="0" applyNumberFormat="1" applyFont="1" applyFill="1" applyBorder="1" applyAlignment="1" applyProtection="1">
      <alignment horizontal="center" vertical="center"/>
      <protection locked="0"/>
    </xf>
    <xf numFmtId="14" fontId="10" fillId="0" borderId="33" xfId="0" applyNumberFormat="1" applyFont="1" applyFill="1" applyBorder="1" applyAlignment="1" applyProtection="1">
      <alignment horizontal="center" vertical="center"/>
      <protection locked="0"/>
    </xf>
    <xf numFmtId="0" fontId="10" fillId="0" borderId="29" xfId="0" applyFont="1" applyFill="1" applyBorder="1" applyAlignment="1" applyProtection="1">
      <alignment horizontal="left" vertical="center" wrapText="1"/>
      <protection locked="0"/>
    </xf>
    <xf numFmtId="0" fontId="10" fillId="0" borderId="34" xfId="0" applyFont="1" applyFill="1" applyBorder="1" applyAlignment="1" applyProtection="1">
      <alignment horizontal="left" vertical="center" wrapText="1"/>
      <protection locked="0"/>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10" fillId="2" borderId="29" xfId="0" applyFont="1" applyFill="1" applyBorder="1" applyAlignment="1" applyProtection="1">
      <alignment horizontal="justify" vertical="center" wrapText="1"/>
      <protection locked="0"/>
    </xf>
    <xf numFmtId="0" fontId="10" fillId="2" borderId="34" xfId="0" applyFont="1" applyFill="1" applyBorder="1" applyAlignment="1" applyProtection="1">
      <alignment horizontal="justify" vertical="center" wrapText="1"/>
      <protection locked="0"/>
    </xf>
    <xf numFmtId="0" fontId="10" fillId="2" borderId="29"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14" fontId="10" fillId="2" borderId="14" xfId="0" applyNumberFormat="1" applyFont="1" applyFill="1" applyBorder="1" applyAlignment="1">
      <alignment horizontal="center" vertical="center" wrapText="1"/>
    </xf>
    <xf numFmtId="14" fontId="10" fillId="2" borderId="25" xfId="0" applyNumberFormat="1" applyFont="1" applyFill="1" applyBorder="1" applyAlignment="1">
      <alignment horizontal="center" vertical="center" wrapText="1"/>
    </xf>
    <xf numFmtId="0" fontId="10" fillId="0" borderId="1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14" fontId="10" fillId="2" borderId="28" xfId="0" applyNumberFormat="1" applyFont="1" applyFill="1" applyBorder="1" applyAlignment="1" applyProtection="1">
      <alignment horizontal="center" vertical="center"/>
      <protection locked="0"/>
    </xf>
    <xf numFmtId="14" fontId="10" fillId="2" borderId="33" xfId="0" applyNumberFormat="1" applyFont="1" applyFill="1" applyBorder="1" applyAlignment="1" applyProtection="1">
      <alignment horizontal="center" vertical="center"/>
      <protection locked="0"/>
    </xf>
    <xf numFmtId="9" fontId="10" fillId="0" borderId="15" xfId="1" applyFont="1" applyFill="1" applyBorder="1" applyAlignment="1" applyProtection="1">
      <alignment horizontal="center" vertical="center" wrapText="1"/>
    </xf>
    <xf numFmtId="9" fontId="10" fillId="0" borderId="26" xfId="1"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9" fontId="5" fillId="0" borderId="15" xfId="0" applyNumberFormat="1" applyFont="1" applyFill="1" applyBorder="1" applyAlignment="1">
      <alignment horizontal="center" vertical="center"/>
    </xf>
    <xf numFmtId="9" fontId="5" fillId="0" borderId="26" xfId="0" applyNumberFormat="1"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26" xfId="0" applyFont="1" applyFill="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protection locked="0"/>
    </xf>
    <xf numFmtId="0" fontId="10" fillId="2" borderId="15" xfId="2" applyFont="1" applyFill="1" applyBorder="1" applyAlignment="1" applyProtection="1">
      <alignment horizontal="center" vertical="center" wrapText="1"/>
      <protection locked="0"/>
    </xf>
    <xf numFmtId="0" fontId="10" fillId="2" borderId="26" xfId="2"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0" fontId="7" fillId="2" borderId="2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6" xfId="0" applyFont="1" applyFill="1" applyBorder="1" applyAlignment="1">
      <alignment horizontal="center" vertical="center"/>
    </xf>
    <xf numFmtId="14" fontId="10" fillId="2" borderId="31" xfId="0" applyNumberFormat="1" applyFont="1" applyFill="1" applyBorder="1" applyAlignment="1" applyProtection="1">
      <alignment horizontal="center" vertical="center"/>
      <protection locked="0"/>
    </xf>
    <xf numFmtId="0" fontId="10" fillId="2" borderId="22" xfId="0" applyFont="1" applyFill="1" applyBorder="1" applyAlignment="1" applyProtection="1">
      <alignment horizontal="justify" vertical="center" wrapText="1"/>
      <protection locked="0"/>
    </xf>
    <xf numFmtId="0" fontId="10" fillId="0" borderId="21" xfId="0" applyFont="1" applyFill="1" applyBorder="1" applyAlignment="1" applyProtection="1">
      <alignment horizontal="center" vertical="center"/>
      <protection locked="0"/>
    </xf>
    <xf numFmtId="9" fontId="5"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0" fontId="5" fillId="0" borderId="15"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9" fontId="11" fillId="0" borderId="15"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wrapText="1"/>
    </xf>
    <xf numFmtId="9" fontId="10" fillId="0" borderId="1" xfId="1"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7" fillId="2" borderId="20" xfId="0" applyFont="1" applyFill="1" applyBorder="1" applyAlignment="1">
      <alignment horizontal="center" vertical="center"/>
    </xf>
    <xf numFmtId="0" fontId="5" fillId="0" borderId="1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10" fillId="0" borderId="2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3" xfId="0" applyFont="1" applyFill="1" applyBorder="1" applyAlignment="1">
      <alignment horizontal="center" vertical="center" wrapText="1"/>
    </xf>
    <xf numFmtId="14" fontId="10" fillId="0" borderId="28" xfId="0" applyNumberFormat="1" applyFont="1" applyFill="1" applyBorder="1" applyAlignment="1">
      <alignment horizontal="center" vertical="center" wrapText="1"/>
    </xf>
    <xf numFmtId="14" fontId="10" fillId="0" borderId="31" xfId="0" applyNumberFormat="1" applyFont="1" applyFill="1" applyBorder="1" applyAlignment="1">
      <alignment horizontal="center" vertical="center" wrapText="1"/>
    </xf>
    <xf numFmtId="14" fontId="10" fillId="0" borderId="42" xfId="0" applyNumberFormat="1" applyFont="1" applyFill="1" applyBorder="1" applyAlignment="1">
      <alignment horizontal="center" vertical="center" wrapText="1"/>
    </xf>
    <xf numFmtId="0" fontId="10" fillId="0" borderId="29"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5" fillId="0" borderId="22" xfId="0" applyFont="1" applyBorder="1" applyAlignment="1">
      <alignment horizontal="center" vertical="center" wrapText="1"/>
    </xf>
    <xf numFmtId="0" fontId="5" fillId="0" borderId="41" xfId="0" applyFont="1" applyBorder="1" applyAlignment="1">
      <alignment horizontal="center" vertical="center" wrapText="1"/>
    </xf>
    <xf numFmtId="0" fontId="10" fillId="0" borderId="81"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85" xfId="0" applyFont="1" applyFill="1" applyBorder="1" applyAlignment="1">
      <alignment horizontal="center" vertical="center" wrapText="1"/>
    </xf>
    <xf numFmtId="14" fontId="10" fillId="2" borderId="28" xfId="0" applyNumberFormat="1" applyFont="1" applyFill="1" applyBorder="1" applyAlignment="1">
      <alignment horizontal="center" vertical="center" wrapText="1"/>
    </xf>
    <xf numFmtId="14" fontId="10" fillId="2" borderId="31" xfId="0" applyNumberFormat="1" applyFont="1" applyFill="1" applyBorder="1" applyAlignment="1">
      <alignment horizontal="center" vertical="center" wrapText="1"/>
    </xf>
    <xf numFmtId="14" fontId="10" fillId="2" borderId="42" xfId="0" applyNumberFormat="1" applyFont="1" applyFill="1" applyBorder="1" applyAlignment="1">
      <alignment horizontal="center" vertical="center" wrapText="1"/>
    </xf>
    <xf numFmtId="0" fontId="10" fillId="2" borderId="29" xfId="0" applyFont="1" applyFill="1" applyBorder="1" applyAlignment="1">
      <alignment horizontal="justify" vertical="center" wrapText="1"/>
    </xf>
    <xf numFmtId="0" fontId="10" fillId="2" borderId="22" xfId="0" applyFont="1" applyFill="1" applyBorder="1" applyAlignment="1">
      <alignment horizontal="justify" vertical="center" wrapText="1"/>
    </xf>
    <xf numFmtId="0" fontId="10" fillId="2" borderId="41" xfId="0" applyFont="1" applyFill="1" applyBorder="1" applyAlignment="1">
      <alignment horizontal="justify" vertical="center" wrapText="1"/>
    </xf>
    <xf numFmtId="0" fontId="10" fillId="2" borderId="22" xfId="0" applyFont="1" applyFill="1" applyBorder="1" applyAlignment="1">
      <alignment horizontal="center" vertical="center" wrapText="1"/>
    </xf>
    <xf numFmtId="0" fontId="10" fillId="2" borderId="41" xfId="0" applyFont="1" applyFill="1" applyBorder="1" applyAlignment="1">
      <alignment horizontal="center" vertical="center" wrapText="1"/>
    </xf>
    <xf numFmtId="14" fontId="10" fillId="0" borderId="80" xfId="0" applyNumberFormat="1" applyFont="1" applyFill="1" applyBorder="1" applyAlignment="1">
      <alignment horizontal="center" vertical="center" wrapText="1"/>
    </xf>
    <xf numFmtId="14" fontId="10" fillId="0" borderId="82" xfId="0" applyNumberFormat="1" applyFont="1" applyFill="1" applyBorder="1" applyAlignment="1">
      <alignment horizontal="center" vertical="center" wrapText="1"/>
    </xf>
    <xf numFmtId="14" fontId="10" fillId="0" borderId="84" xfId="0" applyNumberFormat="1" applyFont="1" applyFill="1" applyBorder="1" applyAlignment="1">
      <alignment horizontal="center" vertical="center" wrapText="1"/>
    </xf>
    <xf numFmtId="0" fontId="33" fillId="0" borderId="29"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41" xfId="0" applyFont="1" applyFill="1" applyBorder="1" applyAlignment="1">
      <alignment horizontal="center" vertical="center" wrapText="1"/>
    </xf>
    <xf numFmtId="0" fontId="10" fillId="2" borderId="30"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14" fontId="10" fillId="2" borderId="33" xfId="0" applyNumberFormat="1" applyFont="1" applyFill="1" applyBorder="1" applyAlignment="1">
      <alignment horizontal="center" vertical="center" wrapText="1"/>
    </xf>
    <xf numFmtId="0" fontId="10" fillId="0" borderId="29" xfId="0" applyFont="1" applyFill="1" applyBorder="1" applyAlignment="1" applyProtection="1">
      <alignment horizontal="left" vertical="center"/>
      <protection locked="0"/>
    </xf>
    <xf numFmtId="0" fontId="10" fillId="0" borderId="34" xfId="0" applyFont="1" applyFill="1" applyBorder="1" applyAlignment="1" applyProtection="1">
      <alignment horizontal="left" vertical="center"/>
      <protection locked="0"/>
    </xf>
    <xf numFmtId="0" fontId="10" fillId="0" borderId="29"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9" fontId="5" fillId="0" borderId="29" xfId="0" applyNumberFormat="1" applyFont="1" applyFill="1" applyBorder="1" applyAlignment="1">
      <alignment horizontal="center" vertical="center"/>
    </xf>
    <xf numFmtId="9" fontId="5" fillId="0" borderId="34" xfId="0" applyNumberFormat="1" applyFont="1" applyFill="1" applyBorder="1" applyAlignment="1">
      <alignment horizontal="center" vertical="center"/>
    </xf>
    <xf numFmtId="0" fontId="8" fillId="0" borderId="29"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10" fillId="0" borderId="29"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protection locked="0"/>
    </xf>
    <xf numFmtId="9" fontId="10" fillId="0" borderId="29" xfId="1" applyFont="1" applyFill="1" applyBorder="1" applyAlignment="1" applyProtection="1">
      <alignment horizontal="center" vertical="center" wrapText="1"/>
      <protection locked="0"/>
    </xf>
    <xf numFmtId="9" fontId="10" fillId="0" borderId="34" xfId="1" applyFont="1" applyFill="1" applyBorder="1" applyAlignment="1" applyProtection="1">
      <alignment horizontal="center" vertical="center" wrapText="1"/>
      <protection locked="0"/>
    </xf>
    <xf numFmtId="0" fontId="5" fillId="0" borderId="2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29"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5" fillId="0" borderId="34" xfId="0" applyFont="1" applyFill="1" applyBorder="1" applyAlignment="1">
      <alignment horizontal="center" vertical="center" wrapText="1"/>
    </xf>
    <xf numFmtId="9" fontId="11" fillId="0" borderId="29" xfId="0" applyNumberFormat="1" applyFont="1" applyFill="1" applyBorder="1" applyAlignment="1" applyProtection="1">
      <alignment horizontal="center" vertical="center" wrapText="1"/>
    </xf>
    <xf numFmtId="9" fontId="11" fillId="0" borderId="34" xfId="0" applyNumberFormat="1" applyFont="1" applyFill="1" applyBorder="1" applyAlignment="1" applyProtection="1">
      <alignment horizontal="center" vertical="center" wrapText="1"/>
    </xf>
    <xf numFmtId="0" fontId="10" fillId="2" borderId="29" xfId="2" applyFont="1" applyFill="1" applyBorder="1" applyAlignment="1" applyProtection="1">
      <alignment horizontal="center" vertical="center" wrapText="1"/>
      <protection locked="0"/>
    </xf>
    <xf numFmtId="0" fontId="10" fillId="2" borderId="34" xfId="2" applyFont="1" applyFill="1" applyBorder="1" applyAlignment="1" applyProtection="1">
      <alignment horizontal="center" vertical="center" wrapText="1"/>
      <protection locked="0"/>
    </xf>
    <xf numFmtId="9" fontId="10" fillId="0" borderId="29" xfId="1" applyFont="1" applyFill="1" applyBorder="1" applyAlignment="1" applyProtection="1">
      <alignment horizontal="center" vertical="center" wrapText="1"/>
    </xf>
    <xf numFmtId="9" fontId="10" fillId="0" borderId="34" xfId="1" applyFont="1" applyFill="1" applyBorder="1" applyAlignment="1" applyProtection="1">
      <alignment horizontal="center" vertical="center" wrapText="1"/>
    </xf>
    <xf numFmtId="0" fontId="2" fillId="0" borderId="29"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33"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4" xfId="0" applyFont="1" applyFill="1" applyBorder="1" applyAlignment="1">
      <alignment horizontal="center" vertical="center"/>
    </xf>
    <xf numFmtId="14" fontId="10" fillId="0" borderId="29" xfId="0" applyNumberFormat="1" applyFont="1" applyFill="1" applyBorder="1" applyAlignment="1">
      <alignment horizontal="center" vertical="center" wrapText="1"/>
    </xf>
    <xf numFmtId="14" fontId="10" fillId="0" borderId="34" xfId="0" applyNumberFormat="1" applyFont="1" applyFill="1" applyBorder="1" applyAlignment="1">
      <alignment horizontal="center" vertical="center" wrapText="1"/>
    </xf>
    <xf numFmtId="0" fontId="5" fillId="0" borderId="29"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wrapText="1"/>
    </xf>
    <xf numFmtId="0" fontId="8"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1" xfId="0" applyFont="1" applyFill="1" applyBorder="1" applyAlignment="1">
      <alignment horizontal="left" vertical="center" wrapText="1"/>
    </xf>
    <xf numFmtId="14" fontId="10" fillId="2" borderId="20"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21" xfId="0" applyFont="1" applyFill="1" applyBorder="1" applyAlignment="1">
      <alignment horizontal="left" vertical="center" wrapText="1"/>
    </xf>
    <xf numFmtId="14" fontId="10" fillId="0" borderId="33" xfId="0" applyNumberFormat="1" applyFont="1" applyFill="1" applyBorder="1" applyAlignment="1">
      <alignment horizontal="center" vertical="center" wrapText="1"/>
    </xf>
    <xf numFmtId="0" fontId="10" fillId="0" borderId="26" xfId="0" applyFont="1" applyFill="1" applyBorder="1" applyAlignment="1">
      <alignment horizontal="center" vertical="center" wrapText="1"/>
    </xf>
    <xf numFmtId="14" fontId="10" fillId="2" borderId="29" xfId="0" applyNumberFormat="1" applyFont="1" applyFill="1" applyBorder="1" applyAlignment="1">
      <alignment horizontal="center" vertical="center" wrapText="1"/>
    </xf>
    <xf numFmtId="14" fontId="10" fillId="2" borderId="34" xfId="0" applyNumberFormat="1" applyFont="1" applyFill="1" applyBorder="1" applyAlignment="1">
      <alignment horizontal="center" vertical="center" wrapText="1"/>
    </xf>
    <xf numFmtId="14" fontId="8" fillId="2" borderId="29" xfId="0" applyNumberFormat="1" applyFont="1" applyFill="1" applyBorder="1" applyAlignment="1">
      <alignment horizontal="center" vertical="center" wrapText="1"/>
    </xf>
    <xf numFmtId="14" fontId="8" fillId="2" borderId="34" xfId="0" applyNumberFormat="1" applyFont="1" applyFill="1" applyBorder="1" applyAlignment="1">
      <alignment horizontal="center" vertical="center" wrapText="1"/>
    </xf>
    <xf numFmtId="14" fontId="10" fillId="2" borderId="30" xfId="0" applyNumberFormat="1" applyFont="1" applyFill="1" applyBorder="1" applyAlignment="1">
      <alignment horizontal="center" vertical="center" wrapText="1"/>
    </xf>
    <xf numFmtId="14" fontId="10" fillId="2" borderId="35"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8"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14" fontId="10" fillId="2" borderId="29" xfId="0" applyNumberFormat="1" applyFont="1" applyFill="1" applyBorder="1" applyAlignment="1">
      <alignment horizontal="justify" vertical="center" wrapText="1"/>
    </xf>
    <xf numFmtId="14" fontId="10" fillId="2" borderId="34" xfId="0" applyNumberFormat="1" applyFont="1" applyFill="1" applyBorder="1" applyAlignment="1">
      <alignment horizontal="justify" vertical="center" wrapText="1"/>
    </xf>
    <xf numFmtId="0" fontId="10" fillId="0" borderId="30"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2" borderId="34" xfId="0" applyFont="1" applyFill="1" applyBorder="1" applyAlignment="1">
      <alignment horizontal="justify" vertical="center" wrapText="1"/>
    </xf>
    <xf numFmtId="0" fontId="10" fillId="2" borderId="34" xfId="0" applyFont="1" applyFill="1" applyBorder="1" applyAlignment="1">
      <alignment horizontal="center" vertical="center" wrapText="1"/>
    </xf>
    <xf numFmtId="0" fontId="10" fillId="0" borderId="34" xfId="0" applyFont="1" applyFill="1" applyBorder="1" applyAlignment="1">
      <alignment horizontal="left" vertical="center" wrapText="1"/>
    </xf>
    <xf numFmtId="0" fontId="10" fillId="2" borderId="26" xfId="0" applyFont="1" applyFill="1" applyBorder="1" applyAlignment="1">
      <alignment horizontal="justify" vertical="center" wrapText="1"/>
    </xf>
    <xf numFmtId="0" fontId="10" fillId="2" borderId="26" xfId="0" applyFont="1" applyFill="1" applyBorder="1" applyAlignment="1">
      <alignment horizontal="center" vertical="center" wrapText="1"/>
    </xf>
    <xf numFmtId="9" fontId="10" fillId="2" borderId="29" xfId="0" applyNumberFormat="1" applyFont="1" applyFill="1" applyBorder="1" applyAlignment="1">
      <alignment horizontal="center" vertical="center" wrapText="1"/>
    </xf>
    <xf numFmtId="9" fontId="10" fillId="2" borderId="34" xfId="0" applyNumberFormat="1"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3" borderId="26"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26" xfId="0" applyFont="1" applyFill="1" applyBorder="1" applyAlignment="1">
      <alignment horizontal="justify" vertical="center" wrapText="1"/>
    </xf>
    <xf numFmtId="0" fontId="8"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14" fontId="10" fillId="0" borderId="14" xfId="0" applyNumberFormat="1" applyFont="1" applyFill="1" applyBorder="1" applyAlignment="1">
      <alignment horizontal="center" vertical="center" wrapText="1"/>
    </xf>
    <xf numFmtId="14" fontId="10" fillId="0" borderId="20" xfId="0" applyNumberFormat="1" applyFont="1" applyFill="1" applyBorder="1" applyAlignment="1">
      <alignment horizontal="center" vertical="center" wrapText="1"/>
    </xf>
    <xf numFmtId="14" fontId="10" fillId="0" borderId="25" xfId="0" applyNumberFormat="1" applyFont="1" applyFill="1" applyBorder="1" applyAlignment="1">
      <alignment horizontal="center" vertical="center" wrapText="1"/>
    </xf>
    <xf numFmtId="0" fontId="10" fillId="0" borderId="26" xfId="0" applyFont="1" applyFill="1" applyBorder="1" applyAlignment="1">
      <alignment horizontal="left" vertical="center" wrapText="1"/>
    </xf>
    <xf numFmtId="9" fontId="10" fillId="2" borderId="22" xfId="0" applyNumberFormat="1" applyFont="1" applyFill="1" applyBorder="1" applyAlignment="1">
      <alignment horizontal="center" vertical="center" wrapText="1"/>
    </xf>
    <xf numFmtId="9" fontId="10" fillId="0" borderId="29" xfId="0" applyNumberFormat="1" applyFont="1" applyFill="1" applyBorder="1" applyAlignment="1">
      <alignment horizontal="left" vertical="center" wrapText="1"/>
    </xf>
    <xf numFmtId="9" fontId="10" fillId="0" borderId="22" xfId="0" applyNumberFormat="1" applyFont="1" applyFill="1" applyBorder="1" applyAlignment="1">
      <alignment horizontal="left" vertical="center" wrapText="1"/>
    </xf>
    <xf numFmtId="9" fontId="10" fillId="0" borderId="34" xfId="0" applyNumberFormat="1" applyFont="1" applyFill="1" applyBorder="1" applyAlignment="1">
      <alignment horizontal="left" vertical="center" wrapText="1"/>
    </xf>
    <xf numFmtId="0" fontId="10" fillId="0" borderId="1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5" fillId="0" borderId="26" xfId="0" applyFont="1" applyFill="1" applyBorder="1" applyAlignment="1">
      <alignment horizontal="justify" vertical="center" wrapText="1"/>
    </xf>
    <xf numFmtId="9" fontId="7" fillId="0" borderId="1" xfId="0" applyNumberFormat="1" applyFont="1" applyFill="1" applyBorder="1" applyAlignment="1">
      <alignment horizontal="center" vertical="center"/>
    </xf>
    <xf numFmtId="9" fontId="7" fillId="0" borderId="26" xfId="0" applyNumberFormat="1" applyFont="1" applyFill="1" applyBorder="1" applyAlignment="1">
      <alignment horizontal="center" vertical="center"/>
    </xf>
    <xf numFmtId="0" fontId="21" fillId="0" borderId="1" xfId="0" applyFont="1" applyFill="1" applyBorder="1" applyAlignment="1" applyProtection="1">
      <alignment horizontal="justify" vertical="center" wrapText="1"/>
      <protection locked="0"/>
    </xf>
    <xf numFmtId="0" fontId="21" fillId="0" borderId="26" xfId="0" applyFont="1" applyFill="1" applyBorder="1" applyAlignment="1" applyProtection="1">
      <alignment horizontal="justify" vertical="center" wrapText="1"/>
      <protection locked="0"/>
    </xf>
    <xf numFmtId="14" fontId="10" fillId="2" borderId="23" xfId="0" applyNumberFormat="1" applyFont="1" applyFill="1" applyBorder="1" applyAlignment="1">
      <alignment horizontal="center" vertical="center" wrapText="1"/>
    </xf>
    <xf numFmtId="0" fontId="10" fillId="2" borderId="29" xfId="0" applyFont="1" applyFill="1" applyBorder="1" applyAlignment="1">
      <alignment vertical="center" wrapText="1"/>
    </xf>
    <xf numFmtId="0" fontId="10" fillId="2" borderId="22" xfId="0" applyFont="1" applyFill="1" applyBorder="1" applyAlignment="1">
      <alignment vertical="center" wrapText="1"/>
    </xf>
    <xf numFmtId="0" fontId="10" fillId="2" borderId="34" xfId="0" applyFont="1" applyFill="1" applyBorder="1" applyAlignment="1">
      <alignment vertical="center" wrapText="1"/>
    </xf>
    <xf numFmtId="0" fontId="10" fillId="2" borderId="30"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0" borderId="22" xfId="0" applyFont="1" applyFill="1" applyBorder="1" applyAlignment="1" applyProtection="1">
      <alignment horizontal="center" vertical="center" wrapText="1"/>
      <protection locked="0"/>
    </xf>
    <xf numFmtId="14" fontId="10" fillId="2" borderId="36" xfId="0" applyNumberFormat="1" applyFont="1" applyFill="1" applyBorder="1" applyAlignment="1">
      <alignment horizontal="center" vertical="center" wrapText="1"/>
    </xf>
    <xf numFmtId="14" fontId="10" fillId="2" borderId="37" xfId="0" applyNumberFormat="1" applyFont="1" applyFill="1" applyBorder="1" applyAlignment="1">
      <alignment horizontal="center" vertical="center" wrapText="1"/>
    </xf>
    <xf numFmtId="14" fontId="10" fillId="2" borderId="38" xfId="0" applyNumberFormat="1" applyFont="1" applyFill="1" applyBorder="1" applyAlignment="1">
      <alignment horizontal="center" vertical="center" wrapText="1"/>
    </xf>
    <xf numFmtId="0" fontId="10" fillId="2" borderId="28" xfId="0" applyFont="1" applyFill="1" applyBorder="1" applyAlignment="1">
      <alignment horizontal="justify" vertical="center" wrapText="1"/>
    </xf>
    <xf numFmtId="0" fontId="10" fillId="2" borderId="31" xfId="0" applyFont="1" applyFill="1" applyBorder="1" applyAlignment="1">
      <alignment horizontal="justify" vertical="center" wrapText="1"/>
    </xf>
    <xf numFmtId="0" fontId="10" fillId="2" borderId="33" xfId="0" applyFont="1" applyFill="1" applyBorder="1" applyAlignment="1">
      <alignment horizontal="justify" vertical="center" wrapText="1"/>
    </xf>
    <xf numFmtId="0" fontId="5" fillId="0" borderId="15"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9" fontId="11" fillId="0" borderId="26" xfId="0" applyNumberFormat="1" applyFont="1" applyFill="1" applyBorder="1" applyAlignment="1" applyProtection="1">
      <alignment horizontal="center" vertical="center" wrapText="1"/>
    </xf>
    <xf numFmtId="9" fontId="17" fillId="0" borderId="1" xfId="0" applyNumberFormat="1" applyFont="1" applyFill="1" applyBorder="1" applyAlignment="1">
      <alignment horizontal="center" vertical="center"/>
    </xf>
    <xf numFmtId="9" fontId="17" fillId="0" borderId="26" xfId="0"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0" fillId="2" borderId="1"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5" fillId="12" borderId="1"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24"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5" fillId="12" borderId="7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22" xfId="0" applyFont="1" applyFill="1" applyBorder="1" applyAlignment="1">
      <alignment horizontal="center" vertical="center" wrapText="1"/>
    </xf>
    <xf numFmtId="9" fontId="14" fillId="4" borderId="17" xfId="1" applyFont="1" applyFill="1" applyBorder="1" applyAlignment="1">
      <alignment horizontal="center" vertical="center" wrapText="1"/>
    </xf>
    <xf numFmtId="9" fontId="14" fillId="4" borderId="22" xfId="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9" borderId="17" xfId="0" applyFont="1" applyFill="1" applyBorder="1" applyAlignment="1">
      <alignment horizontal="center" vertical="center"/>
    </xf>
    <xf numFmtId="0" fontId="4" fillId="9" borderId="22"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78"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9" fillId="0" borderId="0" xfId="0" applyFont="1" applyFill="1" applyBorder="1" applyAlignment="1" applyProtection="1">
      <alignment horizontal="right" vertical="center"/>
      <protection locked="0"/>
    </xf>
    <xf numFmtId="0" fontId="9" fillId="0" borderId="8" xfId="0" applyFont="1" applyFill="1" applyBorder="1" applyAlignment="1" applyProtection="1">
      <alignment horizontal="right" vertical="center"/>
      <protection locked="0"/>
    </xf>
    <xf numFmtId="0" fontId="7" fillId="0" borderId="0" xfId="0" applyFont="1" applyFill="1" applyBorder="1" applyAlignment="1">
      <alignment horizontal="right" vertical="center" wrapText="1"/>
    </xf>
    <xf numFmtId="0" fontId="6" fillId="0" borderId="0" xfId="0" applyFont="1" applyFill="1" applyBorder="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6" xfId="0" applyFont="1" applyFill="1" applyBorder="1" applyAlignment="1">
      <alignment horizontal="right" vertical="center"/>
    </xf>
    <xf numFmtId="0" fontId="7" fillId="0" borderId="0" xfId="0" applyFont="1" applyFill="1" applyBorder="1" applyAlignment="1">
      <alignment horizontal="right" vertical="center"/>
    </xf>
    <xf numFmtId="0" fontId="7" fillId="0" borderId="7" xfId="0" applyFont="1" applyFill="1" applyBorder="1" applyAlignment="1">
      <alignment horizontal="left" vertical="center"/>
    </xf>
    <xf numFmtId="0" fontId="7" fillId="0" borderId="0" xfId="0" applyFont="1" applyFill="1" applyBorder="1" applyAlignment="1">
      <alignment horizontal="right"/>
    </xf>
    <xf numFmtId="0" fontId="7" fillId="0" borderId="7" xfId="0" applyFont="1" applyFill="1" applyBorder="1" applyAlignment="1">
      <alignment horizontal="left" vertical="center" wrapText="1"/>
    </xf>
    <xf numFmtId="0" fontId="2" fillId="0" borderId="1"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xf>
    <xf numFmtId="0" fontId="6" fillId="0" borderId="0" xfId="0" applyFont="1" applyFill="1" applyBorder="1" applyAlignment="1">
      <alignment horizontal="justify" vertical="center"/>
    </xf>
    <xf numFmtId="0" fontId="4" fillId="19" borderId="66" xfId="0" applyFont="1" applyFill="1" applyBorder="1" applyAlignment="1">
      <alignment horizontal="center" vertical="center" wrapText="1"/>
    </xf>
    <xf numFmtId="0" fontId="4" fillId="19" borderId="58" xfId="0" applyFont="1" applyFill="1" applyBorder="1" applyAlignment="1">
      <alignment horizontal="center" vertical="center" wrapText="1"/>
    </xf>
    <xf numFmtId="0" fontId="4" fillId="19" borderId="76" xfId="0" applyFont="1" applyFill="1" applyBorder="1" applyAlignment="1">
      <alignment horizontal="center" vertical="center" wrapText="1"/>
    </xf>
    <xf numFmtId="0" fontId="4" fillId="19" borderId="7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7" borderId="2"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24" fillId="0" borderId="0" xfId="0" applyFont="1" applyAlignment="1">
      <alignment horizontal="center"/>
    </xf>
    <xf numFmtId="0" fontId="4" fillId="19" borderId="48" xfId="0" applyFont="1" applyFill="1" applyBorder="1" applyAlignment="1">
      <alignment horizontal="center" vertical="center" wrapText="1"/>
    </xf>
    <xf numFmtId="0" fontId="4" fillId="19" borderId="49" xfId="0" applyFont="1" applyFill="1" applyBorder="1" applyAlignment="1">
      <alignment horizontal="center" vertical="center" wrapText="1"/>
    </xf>
    <xf numFmtId="0" fontId="4" fillId="19" borderId="50" xfId="0" applyFont="1" applyFill="1" applyBorder="1" applyAlignment="1">
      <alignment horizontal="center" vertical="center" wrapText="1"/>
    </xf>
    <xf numFmtId="0" fontId="4" fillId="19" borderId="51" xfId="0" applyFont="1" applyFill="1" applyBorder="1" applyAlignment="1">
      <alignment horizontal="center" vertical="center" wrapText="1"/>
    </xf>
    <xf numFmtId="0" fontId="4" fillId="19" borderId="52" xfId="0" applyFont="1" applyFill="1" applyBorder="1" applyAlignment="1">
      <alignment horizontal="center" vertical="center" wrapText="1"/>
    </xf>
    <xf numFmtId="0" fontId="4" fillId="19" borderId="60" xfId="0" applyFont="1" applyFill="1" applyBorder="1" applyAlignment="1">
      <alignment horizontal="center" vertical="center" wrapText="1"/>
    </xf>
    <xf numFmtId="0" fontId="4" fillId="19" borderId="61" xfId="0" applyFont="1" applyFill="1" applyBorder="1" applyAlignment="1">
      <alignment horizontal="center" vertical="center" wrapText="1"/>
    </xf>
    <xf numFmtId="0" fontId="4" fillId="19" borderId="59" xfId="0" applyFont="1" applyFill="1" applyBorder="1" applyAlignment="1">
      <alignment horizontal="center" vertical="center" wrapText="1"/>
    </xf>
    <xf numFmtId="0" fontId="4" fillId="19" borderId="53" xfId="0" applyFont="1" applyFill="1" applyBorder="1" applyAlignment="1">
      <alignment horizontal="center" vertical="center" wrapText="1"/>
    </xf>
    <xf numFmtId="0" fontId="4" fillId="19" borderId="54" xfId="0" applyFont="1" applyFill="1" applyBorder="1" applyAlignment="1">
      <alignment horizontal="center" vertical="center" wrapText="1"/>
    </xf>
    <xf numFmtId="0" fontId="4" fillId="19" borderId="55"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4" fillId="19" borderId="57" xfId="0" applyFont="1" applyFill="1" applyBorder="1" applyAlignment="1">
      <alignment horizontal="center" vertical="center" wrapText="1"/>
    </xf>
    <xf numFmtId="0" fontId="4" fillId="19" borderId="64" xfId="0" applyFont="1" applyFill="1" applyBorder="1" applyAlignment="1">
      <alignment horizontal="center" vertical="center" wrapText="1"/>
    </xf>
    <xf numFmtId="0" fontId="4" fillId="19" borderId="0" xfId="0" applyFont="1" applyFill="1" applyBorder="1" applyAlignment="1">
      <alignment horizontal="center" vertical="center" wrapText="1"/>
    </xf>
    <xf numFmtId="0" fontId="4" fillId="19" borderId="65" xfId="0" applyFont="1" applyFill="1" applyBorder="1" applyAlignment="1">
      <alignment horizontal="center" vertical="center" wrapText="1"/>
    </xf>
  </cellXfs>
  <cellStyles count="4">
    <cellStyle name="Hipervínculo" xfId="3" builtinId="8"/>
    <cellStyle name="Normal" xfId="0" builtinId="0"/>
    <cellStyle name="Normal 2" xfId="2"/>
    <cellStyle name="Porcentaje" xfId="1" builtinId="5"/>
  </cellStyles>
  <dxfs count="9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1314450</xdr:colOff>
      <xdr:row>0</xdr:row>
      <xdr:rowOff>462829</xdr:rowOff>
    </xdr:to>
    <xdr:pic>
      <xdr:nvPicPr>
        <xdr:cNvPr id="2" name="Imagen 1">
          <a:extLst>
            <a:ext uri="{FF2B5EF4-FFF2-40B4-BE49-F238E27FC236}">
              <a16:creationId xmlns:a16="http://schemas.microsoft.com/office/drawing/2014/main" xmlns="" id="{79A4A45D-ED66-43FB-835D-14A26B4623FC}"/>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twoCellAnchor editAs="oneCell">
    <xdr:from>
      <xdr:col>39</xdr:col>
      <xdr:colOff>176893</xdr:colOff>
      <xdr:row>54</xdr:row>
      <xdr:rowOff>2558145</xdr:rowOff>
    </xdr:from>
    <xdr:to>
      <xdr:col>39</xdr:col>
      <xdr:colOff>6246000</xdr:colOff>
      <xdr:row>54</xdr:row>
      <xdr:rowOff>4178556</xdr:rowOff>
    </xdr:to>
    <xdr:pic>
      <xdr:nvPicPr>
        <xdr:cNvPr id="3" name="Imagen 2">
          <a:extLst>
            <a:ext uri="{FF2B5EF4-FFF2-40B4-BE49-F238E27FC236}">
              <a16:creationId xmlns:a16="http://schemas.microsoft.com/office/drawing/2014/main" xmlns="" id="{788AE2C4-A809-4489-AF19-59AEC8A42EF2}"/>
            </a:ext>
          </a:extLst>
        </xdr:cNvPr>
        <xdr:cNvPicPr>
          <a:picLocks noChangeAspect="1"/>
        </xdr:cNvPicPr>
      </xdr:nvPicPr>
      <xdr:blipFill>
        <a:blip xmlns:r="http://schemas.openxmlformats.org/officeDocument/2006/relationships" r:embed="rId2"/>
        <a:stretch>
          <a:fillRect/>
        </a:stretch>
      </xdr:blipFill>
      <xdr:spPr>
        <a:xfrm>
          <a:off x="16968107" y="40168288"/>
          <a:ext cx="6069107" cy="162041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41</xdr:col>
          <xdr:colOff>190500</xdr:colOff>
          <xdr:row>53</xdr:row>
          <xdr:rowOff>789216</xdr:rowOff>
        </xdr:from>
        <xdr:to>
          <xdr:col>41</xdr:col>
          <xdr:colOff>7347856</xdr:colOff>
          <xdr:row>54</xdr:row>
          <xdr:rowOff>5128428</xdr:rowOff>
        </xdr:to>
        <xdr:pic>
          <xdr:nvPicPr>
            <xdr:cNvPr id="4" name="Imagen 3">
              <a:extLst>
                <a:ext uri="{FF2B5EF4-FFF2-40B4-BE49-F238E27FC236}">
                  <a16:creationId xmlns:a16="http://schemas.microsoft.com/office/drawing/2014/main" xmlns="" id="{CD6F92E1-89CF-439B-9CFA-C3673FC1BE7C}"/>
                </a:ext>
              </a:extLst>
            </xdr:cNvPr>
            <xdr:cNvPicPr>
              <a:picLocks noChangeAspect="1" noChangeArrowheads="1"/>
              <a:extLst>
                <a:ext uri="{84589F7E-364E-4C9E-8A38-B11213B215E9}">
                  <a14:cameraTool cellRange="'[4]Usuarios Proceso APP'!$B$1:$H$18" spid="_x0000_s1078"/>
                </a:ext>
              </a:extLst>
            </xdr:cNvPicPr>
          </xdr:nvPicPr>
          <xdr:blipFill>
            <a:blip xmlns:r="http://schemas.openxmlformats.org/officeDocument/2006/relationships" r:embed="rId3"/>
            <a:srcRect/>
            <a:stretch>
              <a:fillRect/>
            </a:stretch>
          </xdr:blipFill>
          <xdr:spPr bwMode="auto">
            <a:xfrm>
              <a:off x="25146000" y="36439930"/>
              <a:ext cx="7157356" cy="62986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xmlns=""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rchacon/Desktop/MR%20OSI%20IC%20202204%20Usuarios%20Aplicaciones%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uarios Proceso APP"/>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ncitco-my.sharepoint.com/personal/ccastro_mincit_gov_co/_layouts/15/onedrive.aspx?id=%2Fpersonal%2Fccastro%5Fmincit%5Fgov%5Fco%2FDocuments%2Fcapacitaciones%20Integridad%202022&amp;ga=1"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G91"/>
  <sheetViews>
    <sheetView showGridLines="0" tabSelected="1" showRuler="0" showWhiteSpace="0" zoomScale="80" zoomScaleNormal="80" zoomScaleSheetLayoutView="110" workbookViewId="0">
      <selection activeCell="A13" sqref="A13:K13"/>
    </sheetView>
  </sheetViews>
  <sheetFormatPr baseColWidth="10" defaultColWidth="11.42578125" defaultRowHeight="15"/>
  <cols>
    <col min="1" max="1" width="7.7109375" style="2" customWidth="1"/>
    <col min="2" max="2" width="8.42578125" style="2" customWidth="1"/>
    <col min="3" max="3" width="20.28515625" style="2" customWidth="1"/>
    <col min="4" max="4" width="15.140625" style="2" customWidth="1"/>
    <col min="5" max="5" width="15.42578125" style="2" customWidth="1"/>
    <col min="6" max="6" width="15.42578125" style="1" customWidth="1"/>
    <col min="7" max="7" width="42.28515625" style="2" customWidth="1"/>
    <col min="8" max="8" width="7.28515625" style="2" customWidth="1"/>
    <col min="9" max="9" width="35.42578125" style="2" customWidth="1"/>
    <col min="10" max="10" width="21.28515625" style="1" customWidth="1"/>
    <col min="11" max="11" width="25.7109375" style="2" customWidth="1"/>
    <col min="12" max="12" width="17" style="1" customWidth="1"/>
    <col min="13" max="13" width="15.42578125" style="3" customWidth="1"/>
    <col min="14" max="14" width="17.85546875" style="1" customWidth="1"/>
    <col min="15" max="15" width="11.5703125" style="218" customWidth="1"/>
    <col min="16" max="16" width="24.140625" style="2" customWidth="1"/>
    <col min="17" max="17" width="17.140625" style="1" customWidth="1"/>
    <col min="18" max="18" width="63.7109375" style="2" customWidth="1"/>
    <col min="19" max="19" width="19.42578125" style="2" customWidth="1"/>
    <col min="20" max="20" width="35" style="2" customWidth="1"/>
    <col min="21" max="21" width="21.140625" style="2" customWidth="1"/>
    <col min="22" max="22" width="24.5703125" style="2" customWidth="1"/>
    <col min="23" max="23" width="5.28515625" style="3" customWidth="1"/>
    <col min="24" max="24" width="20.7109375" style="2" customWidth="1"/>
    <col min="25" max="25" width="5.28515625" style="3" customWidth="1"/>
    <col min="26" max="26" width="22.140625" style="2" customWidth="1"/>
    <col min="27" max="27" width="78.140625" style="2" customWidth="1"/>
    <col min="28" max="28" width="15.7109375" style="1" customWidth="1"/>
    <col min="29" max="29" width="41.5703125" style="2" customWidth="1"/>
    <col min="30" max="30" width="16.140625" style="2" customWidth="1"/>
    <col min="31" max="31" width="16.85546875" style="1" customWidth="1"/>
    <col min="32" max="32" width="15" style="2" customWidth="1"/>
    <col min="33" max="33" width="16" style="2" customWidth="1"/>
    <col min="34" max="34" width="14.42578125" style="2" customWidth="1"/>
    <col min="35" max="35" width="15.5703125" style="2" customWidth="1"/>
    <col min="36" max="36" width="18.42578125" style="2" customWidth="1"/>
    <col min="37" max="37" width="20.28515625" style="1" customWidth="1"/>
    <col min="38" max="38" width="20.140625" style="2" customWidth="1"/>
    <col min="39" max="39" width="22.5703125" style="1" customWidth="1"/>
    <col min="40" max="40" width="98.28515625" style="275" customWidth="1"/>
    <col min="41" max="41" width="24" style="275" customWidth="1"/>
    <col min="42" max="42" width="112.42578125" style="275" customWidth="1"/>
    <col min="43" max="43" width="8.28515625" style="4" customWidth="1"/>
    <col min="44" max="44" width="8.5703125" style="13" customWidth="1"/>
    <col min="45" max="45" width="93" style="275" customWidth="1"/>
    <col min="46" max="46" width="16.85546875" style="1" hidden="1" customWidth="1"/>
    <col min="47" max="47" width="84.7109375" style="2" hidden="1" customWidth="1"/>
    <col min="48" max="48" width="33.140625" style="1" hidden="1" customWidth="1"/>
    <col min="49" max="49" width="47.7109375" style="4" hidden="1" customWidth="1"/>
    <col min="50" max="50" width="12" style="4" hidden="1" customWidth="1"/>
    <col min="51" max="51" width="14.7109375" style="5" hidden="1" customWidth="1"/>
    <col min="52" max="52" width="69.85546875" style="1" hidden="1" customWidth="1"/>
    <col min="53" max="53" width="16.28515625" style="1" hidden="1" customWidth="1"/>
    <col min="54" max="54" width="96.28515625" style="2" hidden="1" customWidth="1"/>
    <col min="55" max="55" width="29.5703125" style="2" hidden="1" customWidth="1"/>
    <col min="56" max="56" width="64.140625" style="1" hidden="1" customWidth="1"/>
    <col min="57" max="57" width="5.7109375" style="2" hidden="1" customWidth="1"/>
    <col min="58" max="58" width="5.7109375" style="6" hidden="1" customWidth="1"/>
    <col min="59" max="59" width="32.7109375" style="1" hidden="1" customWidth="1"/>
    <col min="60" max="16384" width="11.42578125" style="2"/>
  </cols>
  <sheetData>
    <row r="1" spans="1:59" ht="43.5" customHeight="1">
      <c r="A1" s="637"/>
      <c r="B1" s="637"/>
      <c r="C1" s="637"/>
      <c r="D1" s="637"/>
      <c r="E1" s="638" t="s">
        <v>0</v>
      </c>
      <c r="F1" s="639"/>
      <c r="G1" s="639"/>
      <c r="H1" s="639"/>
      <c r="I1" s="639"/>
      <c r="J1" s="639"/>
      <c r="K1" s="639"/>
      <c r="L1" s="640"/>
      <c r="M1" s="641" t="s">
        <v>1</v>
      </c>
      <c r="N1" s="642"/>
      <c r="O1" s="642"/>
      <c r="P1" s="643"/>
      <c r="AF1" s="644"/>
      <c r="AG1" s="644"/>
    </row>
    <row r="3" spans="1:59" s="7" customFormat="1" ht="13.5" thickBot="1">
      <c r="D3" s="645"/>
      <c r="E3" s="645"/>
      <c r="F3" s="645"/>
      <c r="G3" s="645"/>
      <c r="H3" s="645"/>
      <c r="I3" s="8"/>
      <c r="J3" s="9"/>
      <c r="K3" s="8"/>
      <c r="L3" s="10"/>
      <c r="M3" s="11"/>
      <c r="N3" s="10"/>
      <c r="O3" s="12"/>
      <c r="Q3" s="10"/>
      <c r="W3" s="11"/>
      <c r="X3" s="646"/>
      <c r="Y3" s="646"/>
      <c r="Z3" s="646"/>
      <c r="AA3" s="646"/>
      <c r="AB3" s="646"/>
      <c r="AC3" s="646"/>
      <c r="AD3" s="646"/>
      <c r="AE3" s="646"/>
      <c r="AF3" s="646"/>
      <c r="AG3" s="646"/>
      <c r="AH3" s="646"/>
      <c r="AI3" s="646"/>
      <c r="AJ3" s="646"/>
      <c r="AK3" s="10"/>
      <c r="AM3" s="10"/>
      <c r="AN3" s="276"/>
      <c r="AO3" s="276"/>
      <c r="AP3" s="276"/>
      <c r="AQ3" s="13"/>
      <c r="AR3" s="13"/>
      <c r="AS3" s="276"/>
      <c r="AT3" s="10"/>
      <c r="AV3" s="10"/>
      <c r="AW3" s="13"/>
      <c r="AX3" s="13"/>
      <c r="AY3" s="14"/>
      <c r="AZ3" s="10"/>
      <c r="BA3" s="10"/>
      <c r="BD3" s="10"/>
      <c r="BF3" s="15"/>
      <c r="BG3" s="10"/>
    </row>
    <row r="4" spans="1:59" s="7" customFormat="1" ht="12.75" customHeight="1" thickBot="1">
      <c r="C4" s="631" t="s">
        <v>2</v>
      </c>
      <c r="D4" s="617" t="s">
        <v>3</v>
      </c>
      <c r="E4" s="617"/>
      <c r="F4" s="16" t="s">
        <v>4</v>
      </c>
      <c r="G4" s="632" t="s">
        <v>5</v>
      </c>
      <c r="H4" s="633"/>
      <c r="I4" s="634"/>
      <c r="J4" s="634"/>
      <c r="K4" s="634"/>
      <c r="L4" s="17"/>
      <c r="M4" s="18"/>
      <c r="N4" s="17"/>
      <c r="O4" s="19"/>
      <c r="P4" s="20"/>
      <c r="Q4" s="17"/>
      <c r="R4" s="20"/>
      <c r="T4" s="20"/>
      <c r="U4" s="20"/>
      <c r="V4" s="21"/>
      <c r="W4" s="22"/>
      <c r="X4" s="23"/>
      <c r="Y4" s="24"/>
      <c r="Z4" s="23"/>
      <c r="AA4" s="23"/>
      <c r="AB4" s="25"/>
      <c r="AC4" s="23"/>
      <c r="AD4" s="23"/>
      <c r="AE4" s="9"/>
      <c r="AF4" s="20"/>
      <c r="AG4" s="20"/>
      <c r="AH4" s="20"/>
      <c r="AI4" s="20"/>
      <c r="AJ4" s="23"/>
      <c r="AK4" s="26"/>
      <c r="AL4" s="26"/>
      <c r="AM4" s="26"/>
      <c r="AN4" s="51"/>
      <c r="AO4" s="51"/>
      <c r="AP4" s="51"/>
      <c r="AQ4" s="26"/>
      <c r="AR4" s="26"/>
      <c r="AS4" s="51"/>
      <c r="AT4" s="26"/>
      <c r="AU4" s="26"/>
      <c r="AV4" s="26"/>
      <c r="AW4" s="26"/>
      <c r="AX4" s="26"/>
      <c r="AY4" s="27"/>
      <c r="AZ4" s="26"/>
      <c r="BA4" s="26"/>
      <c r="BB4" s="26"/>
      <c r="BC4" s="26"/>
      <c r="BD4" s="26"/>
      <c r="BE4" s="26"/>
      <c r="BF4" s="15"/>
      <c r="BG4" s="10"/>
    </row>
    <row r="5" spans="1:59" s="7" customFormat="1" ht="34.5" customHeight="1">
      <c r="C5" s="631"/>
      <c r="D5" s="28"/>
      <c r="E5" s="28"/>
      <c r="F5" s="29"/>
      <c r="G5" s="635" t="s">
        <v>6</v>
      </c>
      <c r="H5" s="635"/>
      <c r="I5" s="636"/>
      <c r="J5" s="636"/>
      <c r="K5" s="636"/>
      <c r="L5" s="636"/>
      <c r="M5" s="636"/>
      <c r="N5" s="636"/>
      <c r="O5" s="636"/>
      <c r="P5" s="636"/>
      <c r="Q5" s="17"/>
      <c r="R5" s="20"/>
      <c r="T5" s="20"/>
      <c r="U5" s="20"/>
      <c r="V5" s="21"/>
      <c r="W5" s="22"/>
      <c r="X5" s="30"/>
      <c r="Y5" s="31"/>
      <c r="Z5" s="30"/>
      <c r="AA5" s="30"/>
      <c r="AB5" s="25"/>
      <c r="AC5" s="30"/>
      <c r="AD5" s="30"/>
      <c r="AE5" s="25"/>
      <c r="AF5" s="30"/>
      <c r="AG5" s="32"/>
      <c r="AH5" s="20"/>
      <c r="AI5" s="20"/>
      <c r="AJ5" s="30"/>
      <c r="AK5" s="26"/>
      <c r="AL5" s="26"/>
      <c r="AM5" s="26"/>
      <c r="AN5" s="51"/>
      <c r="AO5" s="51"/>
      <c r="AP5" s="51"/>
      <c r="AQ5" s="26"/>
      <c r="AR5" s="26"/>
      <c r="AS5" s="51"/>
      <c r="AT5" s="26"/>
      <c r="AU5" s="26"/>
      <c r="AV5" s="26"/>
      <c r="AW5" s="26"/>
      <c r="AX5" s="26"/>
      <c r="AY5" s="27"/>
      <c r="AZ5" s="26"/>
      <c r="BA5" s="26"/>
      <c r="BB5" s="26"/>
      <c r="BC5" s="26"/>
      <c r="BD5" s="26"/>
      <c r="BE5" s="26"/>
      <c r="BF5" s="15"/>
      <c r="BG5" s="10"/>
    </row>
    <row r="6" spans="1:59" s="7" customFormat="1" ht="13.5" thickBot="1">
      <c r="C6" s="631"/>
      <c r="D6" s="28"/>
      <c r="E6" s="28"/>
      <c r="F6" s="29"/>
      <c r="G6" s="23"/>
      <c r="H6" s="33"/>
      <c r="I6" s="9"/>
      <c r="J6" s="9"/>
      <c r="K6" s="20"/>
      <c r="L6" s="17"/>
      <c r="M6" s="18"/>
      <c r="N6" s="17"/>
      <c r="O6" s="19"/>
      <c r="P6" s="20"/>
      <c r="Q6" s="17"/>
      <c r="R6" s="20"/>
      <c r="T6" s="20"/>
      <c r="U6" s="20"/>
      <c r="V6" s="21"/>
      <c r="W6" s="22"/>
      <c r="X6" s="30"/>
      <c r="Y6" s="31"/>
      <c r="Z6" s="30"/>
      <c r="AA6" s="30"/>
      <c r="AB6" s="25"/>
      <c r="AC6" s="30"/>
      <c r="AD6" s="30"/>
      <c r="AE6" s="9"/>
      <c r="AF6" s="20"/>
      <c r="AG6" s="20"/>
      <c r="AH6" s="20"/>
      <c r="AI6" s="20"/>
      <c r="AJ6" s="30"/>
      <c r="AK6" s="26"/>
      <c r="AL6" s="26"/>
      <c r="AM6" s="26"/>
      <c r="AN6" s="51"/>
      <c r="AO6" s="51"/>
      <c r="AP6" s="51"/>
      <c r="AQ6" s="26"/>
      <c r="AR6" s="26"/>
      <c r="AS6" s="51"/>
      <c r="AT6" s="26"/>
      <c r="AU6" s="26"/>
      <c r="AV6" s="26"/>
      <c r="AW6" s="26"/>
      <c r="AX6" s="26"/>
      <c r="AY6" s="27"/>
      <c r="AZ6" s="26"/>
      <c r="BA6" s="26"/>
      <c r="BB6" s="26"/>
      <c r="BC6" s="26"/>
      <c r="BD6" s="26"/>
      <c r="BE6" s="26"/>
      <c r="BF6" s="15"/>
      <c r="BG6" s="10"/>
    </row>
    <row r="7" spans="1:59" s="7" customFormat="1" ht="13.5" thickBot="1">
      <c r="C7" s="631"/>
      <c r="D7" s="617" t="s">
        <v>7</v>
      </c>
      <c r="E7" s="617"/>
      <c r="F7" s="16"/>
      <c r="G7" s="23"/>
      <c r="H7" s="34"/>
      <c r="I7" s="35"/>
      <c r="J7" s="17"/>
      <c r="K7" s="35"/>
      <c r="L7" s="17"/>
      <c r="M7" s="36"/>
      <c r="N7" s="17"/>
      <c r="O7" s="19"/>
      <c r="P7" s="35"/>
      <c r="Q7" s="17"/>
      <c r="R7" s="35"/>
      <c r="T7" s="35"/>
      <c r="U7" s="35"/>
      <c r="V7" s="21"/>
      <c r="W7" s="22"/>
      <c r="X7" s="23"/>
      <c r="Y7" s="24"/>
      <c r="Z7" s="23"/>
      <c r="AA7" s="23"/>
      <c r="AB7" s="25"/>
      <c r="AC7" s="23"/>
      <c r="AD7" s="23"/>
      <c r="AE7" s="25"/>
      <c r="AF7" s="23"/>
      <c r="AG7" s="23"/>
      <c r="AH7" s="23"/>
      <c r="AI7" s="23"/>
      <c r="AJ7" s="23"/>
      <c r="AK7" s="37"/>
      <c r="AL7" s="37"/>
      <c r="AM7" s="37"/>
      <c r="AN7" s="277"/>
      <c r="AO7" s="277"/>
      <c r="AP7" s="277"/>
      <c r="AQ7" s="37"/>
      <c r="AR7" s="37"/>
      <c r="AS7" s="277"/>
      <c r="AT7" s="37"/>
      <c r="AU7" s="38"/>
      <c r="AV7" s="38"/>
      <c r="AW7" s="38"/>
      <c r="AX7" s="38"/>
      <c r="AY7" s="39"/>
      <c r="AZ7" s="38"/>
      <c r="BA7" s="38"/>
      <c r="BB7" s="38"/>
      <c r="BC7" s="38"/>
      <c r="BD7" s="38"/>
      <c r="BE7" s="38"/>
      <c r="BF7" s="15"/>
      <c r="BG7" s="10"/>
    </row>
    <row r="8" spans="1:59" s="7" customFormat="1" ht="13.5" thickBot="1">
      <c r="C8" s="40"/>
      <c r="D8" s="28"/>
      <c r="E8" s="28"/>
      <c r="F8" s="29"/>
      <c r="G8" s="23"/>
      <c r="H8" s="34"/>
      <c r="I8" s="35"/>
      <c r="J8" s="17"/>
      <c r="K8" s="35"/>
      <c r="L8" s="17"/>
      <c r="M8" s="36"/>
      <c r="N8" s="17"/>
      <c r="O8" s="19"/>
      <c r="P8" s="35"/>
      <c r="Q8" s="17"/>
      <c r="R8" s="35"/>
      <c r="T8" s="35"/>
      <c r="U8" s="35"/>
      <c r="V8" s="21"/>
      <c r="W8" s="22"/>
      <c r="X8" s="23"/>
      <c r="Y8" s="24"/>
      <c r="Z8" s="23"/>
      <c r="AA8" s="23"/>
      <c r="AB8" s="25"/>
      <c r="AC8" s="23"/>
      <c r="AD8" s="23"/>
      <c r="AE8" s="25"/>
      <c r="AF8" s="23"/>
      <c r="AG8" s="23"/>
      <c r="AH8" s="23"/>
      <c r="AI8" s="23"/>
      <c r="AJ8" s="23"/>
      <c r="AK8" s="37"/>
      <c r="AL8" s="37"/>
      <c r="AM8" s="37"/>
      <c r="AN8" s="277"/>
      <c r="AO8" s="277"/>
      <c r="AP8" s="277"/>
      <c r="AQ8" s="37"/>
      <c r="AR8" s="37"/>
      <c r="AS8" s="277"/>
      <c r="AT8" s="37"/>
      <c r="AU8" s="38"/>
      <c r="AV8" s="38"/>
      <c r="AW8" s="38"/>
      <c r="AX8" s="38"/>
      <c r="AY8" s="39"/>
      <c r="AZ8" s="38"/>
      <c r="BA8" s="38"/>
      <c r="BB8" s="38"/>
      <c r="BC8" s="38"/>
      <c r="BD8" s="38"/>
      <c r="BE8" s="38"/>
      <c r="BF8" s="15"/>
      <c r="BG8" s="10"/>
    </row>
    <row r="9" spans="1:59" s="7" customFormat="1" ht="13.5" thickBot="1">
      <c r="C9" s="40"/>
      <c r="D9" s="617" t="s">
        <v>8</v>
      </c>
      <c r="E9" s="618"/>
      <c r="F9" s="16" t="s">
        <v>4</v>
      </c>
      <c r="G9" s="41" t="s">
        <v>9</v>
      </c>
      <c r="H9" s="23"/>
      <c r="I9" s="35"/>
      <c r="J9" s="17"/>
      <c r="K9" s="35"/>
      <c r="L9" s="17"/>
      <c r="M9" s="36"/>
      <c r="N9" s="17"/>
      <c r="O9" s="19"/>
      <c r="P9" s="35"/>
      <c r="Q9" s="17"/>
      <c r="R9" s="35"/>
      <c r="T9" s="35"/>
      <c r="U9" s="35"/>
      <c r="V9" s="21"/>
      <c r="W9" s="22"/>
      <c r="X9" s="23"/>
      <c r="Y9" s="24"/>
      <c r="Z9" s="23"/>
      <c r="AA9" s="23"/>
      <c r="AB9" s="25"/>
      <c r="AC9" s="23"/>
      <c r="AD9" s="23"/>
      <c r="AE9" s="25"/>
      <c r="AF9" s="23"/>
      <c r="AG9" s="23"/>
      <c r="AH9" s="23"/>
      <c r="AI9" s="23"/>
      <c r="AJ9" s="23"/>
      <c r="AK9" s="37"/>
      <c r="AL9" s="37"/>
      <c r="AM9" s="37"/>
      <c r="AN9" s="277"/>
      <c r="AO9" s="277"/>
      <c r="AP9" s="277"/>
      <c r="AQ9" s="37"/>
      <c r="AR9" s="37"/>
      <c r="AS9" s="277"/>
      <c r="AT9" s="37"/>
      <c r="AU9" s="38"/>
      <c r="AV9" s="38"/>
      <c r="AW9" s="38"/>
      <c r="AX9" s="38"/>
      <c r="AY9" s="39"/>
      <c r="AZ9" s="38"/>
      <c r="BA9" s="38"/>
      <c r="BB9" s="38"/>
      <c r="BC9" s="38"/>
      <c r="BD9" s="38"/>
      <c r="BE9" s="38"/>
      <c r="BF9" s="15"/>
      <c r="BG9" s="10"/>
    </row>
    <row r="10" spans="1:59" s="7" customFormat="1" ht="15.75" customHeight="1">
      <c r="C10" s="42"/>
      <c r="D10" s="23"/>
      <c r="E10" s="23"/>
      <c r="F10" s="25"/>
      <c r="G10" s="23"/>
      <c r="H10" s="23"/>
      <c r="I10" s="34"/>
      <c r="J10" s="40"/>
      <c r="K10" s="43"/>
      <c r="L10" s="37"/>
      <c r="M10" s="44"/>
      <c r="N10" s="37"/>
      <c r="O10" s="45"/>
      <c r="P10" s="43"/>
      <c r="Q10" s="37"/>
      <c r="R10" s="43"/>
      <c r="S10" s="43"/>
      <c r="T10" s="43"/>
      <c r="U10" s="43"/>
      <c r="V10" s="37"/>
      <c r="W10" s="45"/>
      <c r="X10" s="23"/>
      <c r="Y10" s="24"/>
      <c r="Z10" s="23"/>
      <c r="AA10" s="23"/>
      <c r="AB10" s="25"/>
      <c r="AC10" s="23"/>
      <c r="AD10" s="23"/>
      <c r="AE10" s="37"/>
      <c r="AF10" s="43"/>
      <c r="AG10" s="43"/>
      <c r="AH10" s="43"/>
      <c r="AI10" s="43"/>
      <c r="AJ10" s="23"/>
      <c r="AK10" s="37"/>
      <c r="AL10" s="37"/>
      <c r="AM10" s="37"/>
      <c r="AN10" s="277"/>
      <c r="AO10" s="277"/>
      <c r="AP10" s="277"/>
      <c r="AQ10" s="37"/>
      <c r="AR10" s="37"/>
      <c r="AS10" s="277"/>
      <c r="AT10" s="38"/>
      <c r="AU10" s="38"/>
      <c r="AV10" s="38"/>
      <c r="AW10" s="38"/>
      <c r="AX10" s="38"/>
      <c r="AY10" s="39"/>
      <c r="AZ10" s="38"/>
      <c r="BA10" s="38"/>
      <c r="BB10" s="38"/>
      <c r="BC10" s="38"/>
      <c r="BD10" s="38"/>
      <c r="BF10" s="15"/>
      <c r="BG10" s="10"/>
    </row>
    <row r="11" spans="1:59" s="7" customFormat="1" ht="12.75" customHeight="1">
      <c r="C11" s="46" t="s">
        <v>10</v>
      </c>
      <c r="D11" s="46"/>
      <c r="E11" s="46"/>
      <c r="F11" s="47">
        <v>44681</v>
      </c>
      <c r="G11" s="619" t="s">
        <v>11</v>
      </c>
      <c r="H11" s="619"/>
      <c r="I11" s="48">
        <v>2</v>
      </c>
      <c r="J11" s="10"/>
      <c r="K11" s="49"/>
      <c r="L11" s="37"/>
      <c r="M11" s="50"/>
      <c r="N11" s="37"/>
      <c r="O11" s="45"/>
      <c r="P11" s="49"/>
      <c r="Q11" s="37"/>
      <c r="R11" s="49"/>
      <c r="S11" s="43"/>
      <c r="T11" s="43"/>
      <c r="U11" s="37"/>
      <c r="V11" s="620"/>
      <c r="W11" s="620"/>
      <c r="X11" s="620"/>
      <c r="Y11" s="620"/>
      <c r="Z11" s="620"/>
      <c r="AA11" s="620"/>
      <c r="AB11" s="620"/>
      <c r="AC11" s="620"/>
      <c r="AD11" s="620"/>
      <c r="AE11" s="620"/>
      <c r="AF11" s="620"/>
      <c r="AG11" s="620"/>
      <c r="AH11" s="620"/>
      <c r="AI11" s="620"/>
      <c r="AJ11" s="37"/>
      <c r="AK11" s="37"/>
      <c r="AL11" s="37"/>
      <c r="AM11" s="37"/>
      <c r="AN11" s="277"/>
      <c r="AO11" s="277"/>
      <c r="AP11" s="277"/>
      <c r="AQ11" s="37"/>
      <c r="AR11" s="37"/>
      <c r="AS11" s="277"/>
      <c r="AT11" s="38"/>
      <c r="AU11" s="38"/>
      <c r="AV11" s="38"/>
      <c r="AW11" s="38"/>
      <c r="AX11" s="38"/>
      <c r="AY11" s="39"/>
      <c r="AZ11" s="38"/>
      <c r="BA11" s="38"/>
      <c r="BB11" s="38"/>
      <c r="BC11" s="38"/>
      <c r="BD11" s="10"/>
      <c r="BF11" s="15"/>
      <c r="BG11" s="10"/>
    </row>
    <row r="12" spans="1:59" s="7" customFormat="1" ht="13.5" thickBot="1">
      <c r="C12" s="46"/>
      <c r="D12" s="51"/>
      <c r="E12" s="37"/>
      <c r="F12" s="37"/>
      <c r="G12" s="37"/>
      <c r="H12" s="37"/>
      <c r="I12" s="37"/>
      <c r="J12" s="37"/>
      <c r="K12" s="37"/>
      <c r="L12" s="37"/>
      <c r="M12" s="45"/>
      <c r="N12" s="37"/>
      <c r="O12" s="45"/>
      <c r="P12" s="37"/>
      <c r="Q12" s="37"/>
      <c r="R12" s="37"/>
      <c r="S12" s="37"/>
      <c r="T12" s="37"/>
      <c r="U12" s="37"/>
      <c r="V12" s="37"/>
      <c r="W12" s="45"/>
      <c r="X12" s="37"/>
      <c r="Y12" s="45"/>
      <c r="Z12" s="37"/>
      <c r="AA12" s="37"/>
      <c r="AB12" s="37"/>
      <c r="AC12" s="37"/>
      <c r="AD12" s="37"/>
      <c r="AE12" s="37"/>
      <c r="AF12" s="37"/>
      <c r="AG12" s="37"/>
      <c r="AH12" s="37"/>
      <c r="AI12" s="37"/>
      <c r="AJ12" s="37"/>
      <c r="AK12" s="37"/>
      <c r="AL12" s="37"/>
      <c r="AM12" s="37"/>
      <c r="AN12" s="277"/>
      <c r="AO12" s="277"/>
      <c r="AP12" s="277"/>
      <c r="AQ12" s="37"/>
      <c r="AR12" s="37"/>
      <c r="AS12" s="277"/>
      <c r="AT12" s="38"/>
      <c r="AU12" s="38"/>
      <c r="AV12" s="38"/>
      <c r="AW12" s="38"/>
      <c r="AX12" s="38"/>
      <c r="AY12" s="39"/>
      <c r="AZ12" s="38"/>
      <c r="BA12" s="38"/>
      <c r="BB12" s="38"/>
      <c r="BC12" s="38"/>
      <c r="BD12" s="10"/>
      <c r="BF12" s="15"/>
      <c r="BG12" s="10"/>
    </row>
    <row r="13" spans="1:59" ht="31.5" customHeight="1" thickTop="1">
      <c r="A13" s="621" t="s">
        <v>12</v>
      </c>
      <c r="B13" s="622"/>
      <c r="C13" s="622"/>
      <c r="D13" s="622"/>
      <c r="E13" s="622"/>
      <c r="F13" s="622"/>
      <c r="G13" s="622"/>
      <c r="H13" s="622"/>
      <c r="I13" s="622"/>
      <c r="J13" s="622"/>
      <c r="K13" s="623"/>
      <c r="L13" s="624" t="s">
        <v>13</v>
      </c>
      <c r="M13" s="625"/>
      <c r="N13" s="625"/>
      <c r="O13" s="625"/>
      <c r="P13" s="625"/>
      <c r="Q13" s="626"/>
      <c r="R13" s="627" t="s">
        <v>14</v>
      </c>
      <c r="S13" s="627"/>
      <c r="T13" s="627"/>
      <c r="U13" s="627"/>
      <c r="V13" s="627"/>
      <c r="W13" s="627"/>
      <c r="X13" s="627"/>
      <c r="Y13" s="627"/>
      <c r="Z13" s="627"/>
      <c r="AA13" s="627"/>
      <c r="AB13" s="627"/>
      <c r="AC13" s="627"/>
      <c r="AD13" s="627"/>
      <c r="AE13" s="628" t="s">
        <v>15</v>
      </c>
      <c r="AF13" s="629"/>
      <c r="AG13" s="629"/>
      <c r="AH13" s="629"/>
      <c r="AI13" s="629"/>
      <c r="AJ13" s="630"/>
      <c r="AK13" s="604" t="s">
        <v>16</v>
      </c>
      <c r="AL13" s="606" t="s">
        <v>17</v>
      </c>
      <c r="AM13" s="608" t="s">
        <v>18</v>
      </c>
      <c r="AN13" s="609"/>
      <c r="AO13" s="609"/>
      <c r="AP13" s="609"/>
      <c r="AQ13" s="609"/>
      <c r="AR13" s="609"/>
      <c r="AS13" s="610"/>
      <c r="AT13" s="608" t="s">
        <v>19</v>
      </c>
      <c r="AU13" s="609"/>
      <c r="AV13" s="609"/>
      <c r="AW13" s="609"/>
      <c r="AX13" s="609"/>
      <c r="AY13" s="609"/>
      <c r="AZ13" s="609"/>
      <c r="BA13" s="611" t="s">
        <v>20</v>
      </c>
      <c r="BB13" s="612"/>
      <c r="BC13" s="612"/>
      <c r="BD13" s="612"/>
      <c r="BE13" s="612"/>
      <c r="BF13" s="612"/>
      <c r="BG13" s="613"/>
    </row>
    <row r="14" spans="1:59" ht="29.25" customHeight="1">
      <c r="A14" s="614" t="s">
        <v>21</v>
      </c>
      <c r="B14" s="614"/>
      <c r="C14" s="615" t="s">
        <v>22</v>
      </c>
      <c r="D14" s="600" t="s">
        <v>23</v>
      </c>
      <c r="E14" s="600" t="s">
        <v>24</v>
      </c>
      <c r="F14" s="600" t="s">
        <v>25</v>
      </c>
      <c r="G14" s="600" t="s">
        <v>26</v>
      </c>
      <c r="H14" s="602" t="s">
        <v>27</v>
      </c>
      <c r="I14" s="600" t="s">
        <v>28</v>
      </c>
      <c r="J14" s="600" t="s">
        <v>29</v>
      </c>
      <c r="K14" s="600" t="s">
        <v>30</v>
      </c>
      <c r="L14" s="596" t="s">
        <v>31</v>
      </c>
      <c r="M14" s="594" t="s">
        <v>32</v>
      </c>
      <c r="N14" s="596" t="s">
        <v>33</v>
      </c>
      <c r="O14" s="594" t="s">
        <v>34</v>
      </c>
      <c r="P14" s="596" t="s">
        <v>35</v>
      </c>
      <c r="Q14" s="598" t="s">
        <v>36</v>
      </c>
      <c r="R14" s="583" t="s">
        <v>37</v>
      </c>
      <c r="S14" s="591" t="s">
        <v>38</v>
      </c>
      <c r="T14" s="592"/>
      <c r="U14" s="584" t="s">
        <v>39</v>
      </c>
      <c r="V14" s="583" t="s">
        <v>40</v>
      </c>
      <c r="W14" s="583"/>
      <c r="X14" s="583" t="s">
        <v>41</v>
      </c>
      <c r="Y14" s="583"/>
      <c r="Z14" s="583" t="s">
        <v>42</v>
      </c>
      <c r="AA14" s="583"/>
      <c r="AB14" s="583" t="s">
        <v>43</v>
      </c>
      <c r="AC14" s="583"/>
      <c r="AD14" s="583" t="s">
        <v>44</v>
      </c>
      <c r="AE14" s="585" t="s">
        <v>31</v>
      </c>
      <c r="AF14" s="587" t="s">
        <v>32</v>
      </c>
      <c r="AG14" s="585" t="s">
        <v>33</v>
      </c>
      <c r="AH14" s="587" t="s">
        <v>34</v>
      </c>
      <c r="AI14" s="589" t="s">
        <v>45</v>
      </c>
      <c r="AJ14" s="580" t="s">
        <v>46</v>
      </c>
      <c r="AK14" s="604"/>
      <c r="AL14" s="607"/>
      <c r="AM14" s="572" t="s">
        <v>47</v>
      </c>
      <c r="AN14" s="574" t="s">
        <v>48</v>
      </c>
      <c r="AO14" s="574" t="s">
        <v>49</v>
      </c>
      <c r="AP14" s="574" t="s">
        <v>50</v>
      </c>
      <c r="AQ14" s="576" t="s">
        <v>51</v>
      </c>
      <c r="AR14" s="577"/>
      <c r="AS14" s="582"/>
      <c r="AT14" s="572" t="s">
        <v>47</v>
      </c>
      <c r="AU14" s="574" t="s">
        <v>48</v>
      </c>
      <c r="AV14" s="574" t="s">
        <v>49</v>
      </c>
      <c r="AW14" s="574" t="s">
        <v>50</v>
      </c>
      <c r="AX14" s="576" t="s">
        <v>51</v>
      </c>
      <c r="AY14" s="577"/>
      <c r="AZ14" s="577"/>
      <c r="BA14" s="578" t="s">
        <v>47</v>
      </c>
      <c r="BB14" s="567" t="s">
        <v>48</v>
      </c>
      <c r="BC14" s="567" t="s">
        <v>49</v>
      </c>
      <c r="BD14" s="567" t="s">
        <v>50</v>
      </c>
      <c r="BE14" s="567" t="s">
        <v>51</v>
      </c>
      <c r="BF14" s="567"/>
      <c r="BG14" s="569"/>
    </row>
    <row r="15" spans="1:59" s="4" customFormat="1" ht="57" thickBot="1">
      <c r="A15" s="52" t="s">
        <v>52</v>
      </c>
      <c r="B15" s="52" t="s">
        <v>53</v>
      </c>
      <c r="C15" s="616"/>
      <c r="D15" s="601"/>
      <c r="E15" s="601"/>
      <c r="F15" s="601"/>
      <c r="G15" s="601"/>
      <c r="H15" s="603"/>
      <c r="I15" s="601"/>
      <c r="J15" s="601"/>
      <c r="K15" s="601"/>
      <c r="L15" s="597"/>
      <c r="M15" s="595"/>
      <c r="N15" s="597"/>
      <c r="O15" s="595"/>
      <c r="P15" s="597"/>
      <c r="Q15" s="599"/>
      <c r="R15" s="584"/>
      <c r="S15" s="53" t="s">
        <v>54</v>
      </c>
      <c r="T15" s="53" t="s">
        <v>55</v>
      </c>
      <c r="U15" s="593"/>
      <c r="V15" s="570" t="s">
        <v>56</v>
      </c>
      <c r="W15" s="571"/>
      <c r="X15" s="570" t="s">
        <v>57</v>
      </c>
      <c r="Y15" s="571"/>
      <c r="Z15" s="53" t="s">
        <v>58</v>
      </c>
      <c r="AA15" s="53" t="s">
        <v>59</v>
      </c>
      <c r="AB15" s="53" t="s">
        <v>60</v>
      </c>
      <c r="AC15" s="53" t="s">
        <v>61</v>
      </c>
      <c r="AD15" s="584"/>
      <c r="AE15" s="586"/>
      <c r="AF15" s="588"/>
      <c r="AG15" s="586"/>
      <c r="AH15" s="588"/>
      <c r="AI15" s="590"/>
      <c r="AJ15" s="581"/>
      <c r="AK15" s="605"/>
      <c r="AL15" s="607"/>
      <c r="AM15" s="573"/>
      <c r="AN15" s="575"/>
      <c r="AO15" s="575"/>
      <c r="AP15" s="575"/>
      <c r="AQ15" s="54" t="s">
        <v>62</v>
      </c>
      <c r="AR15" s="284" t="s">
        <v>63</v>
      </c>
      <c r="AS15" s="258" t="s">
        <v>64</v>
      </c>
      <c r="AT15" s="573"/>
      <c r="AU15" s="575"/>
      <c r="AV15" s="575"/>
      <c r="AW15" s="575"/>
      <c r="AX15" s="54" t="s">
        <v>62</v>
      </c>
      <c r="AY15" s="54" t="s">
        <v>63</v>
      </c>
      <c r="AZ15" s="55" t="s">
        <v>64</v>
      </c>
      <c r="BA15" s="579"/>
      <c r="BB15" s="568"/>
      <c r="BC15" s="568"/>
      <c r="BD15" s="568"/>
      <c r="BE15" s="56" t="s">
        <v>62</v>
      </c>
      <c r="BF15" s="56" t="s">
        <v>63</v>
      </c>
      <c r="BG15" s="57" t="s">
        <v>64</v>
      </c>
    </row>
    <row r="16" spans="1:59" ht="77.25" customHeight="1" thickTop="1">
      <c r="A16" s="353" t="s">
        <v>4</v>
      </c>
      <c r="B16" s="355"/>
      <c r="C16" s="486" t="s">
        <v>65</v>
      </c>
      <c r="D16" s="325" t="s">
        <v>66</v>
      </c>
      <c r="E16" s="325" t="s">
        <v>67</v>
      </c>
      <c r="F16" s="58" t="s">
        <v>68</v>
      </c>
      <c r="G16" s="59" t="s">
        <v>69</v>
      </c>
      <c r="H16" s="325" t="s">
        <v>70</v>
      </c>
      <c r="I16" s="486" t="s">
        <v>71</v>
      </c>
      <c r="J16" s="325" t="s">
        <v>72</v>
      </c>
      <c r="K16" s="486" t="s">
        <v>73</v>
      </c>
      <c r="L16" s="325" t="s">
        <v>74</v>
      </c>
      <c r="M16" s="343">
        <f>VLOOKUP(L16,'[2]Datos Validacion'!$C$6:$D$10,2,0)</f>
        <v>0.4</v>
      </c>
      <c r="N16" s="345" t="s">
        <v>75</v>
      </c>
      <c r="O16" s="333">
        <f>VLOOKUP(N16,'[2]Datos Validacion'!$E$6:$F$15,2,0)</f>
        <v>0.8</v>
      </c>
      <c r="P16" s="335" t="s">
        <v>76</v>
      </c>
      <c r="Q16" s="337" t="s">
        <v>77</v>
      </c>
      <c r="R16" s="60" t="s">
        <v>78</v>
      </c>
      <c r="S16" s="61" t="s">
        <v>79</v>
      </c>
      <c r="T16" s="62" t="s">
        <v>67</v>
      </c>
      <c r="U16" s="61" t="s">
        <v>80</v>
      </c>
      <c r="V16" s="61" t="s">
        <v>81</v>
      </c>
      <c r="W16" s="63">
        <f>VLOOKUP(V16,'[2]Datos Validacion'!$K$6:$L$8,2,0)</f>
        <v>0.25</v>
      </c>
      <c r="X16" s="64" t="s">
        <v>82</v>
      </c>
      <c r="Y16" s="63">
        <f>VLOOKUP(X16,'[2]Datos Validacion'!$M$6:$N$7,2,0)</f>
        <v>0.15</v>
      </c>
      <c r="Z16" s="61" t="s">
        <v>83</v>
      </c>
      <c r="AA16" s="65" t="s">
        <v>84</v>
      </c>
      <c r="AB16" s="61" t="s">
        <v>85</v>
      </c>
      <c r="AC16" s="62" t="s">
        <v>86</v>
      </c>
      <c r="AD16" s="66">
        <f t="shared" ref="AD16:AD50" si="0">+W16+Y16</f>
        <v>0.4</v>
      </c>
      <c r="AE16" s="67" t="str">
        <f t="shared" ref="AE16:AE50" si="1">IF(AF16&lt;=20%,"MUY BAJA",IF(AF16&lt;=40%,"BAJA",IF(AF16&lt;=60%,"MEDIA",IF(AF16&lt;=80%,"ALTA","MUY ALTA"))))</f>
        <v>BAJA</v>
      </c>
      <c r="AF16" s="67">
        <f t="shared" ref="AF16:AF50" si="2">IF(OR(V16="prevenir",V16="detectar"),(M16-(M16*AD16)), M16)</f>
        <v>0.24</v>
      </c>
      <c r="AG16" s="339" t="str">
        <f t="shared" ref="AG16:AG50" si="3">IF(AH16&lt;=20%,"LEVE",IF(AH16&lt;=40%,"MENOR",IF(AH16&lt;=60%,"MODERADO",IF(AH16&lt;=80%,"MAYOR","CATASTROFICO"))))</f>
        <v>MAYOR</v>
      </c>
      <c r="AH16" s="339">
        <f t="shared" ref="AH16:AH50" si="4">IF(V16="corregir",(O16-(O16*AD16)), O16)</f>
        <v>0.8</v>
      </c>
      <c r="AI16" s="337" t="s">
        <v>87</v>
      </c>
      <c r="AJ16" s="325" t="s">
        <v>88</v>
      </c>
      <c r="AK16" s="531" t="s">
        <v>89</v>
      </c>
      <c r="AL16" s="329"/>
      <c r="AM16" s="401">
        <v>44681</v>
      </c>
      <c r="AN16" s="300" t="s">
        <v>460</v>
      </c>
      <c r="AO16" s="300" t="s">
        <v>461</v>
      </c>
      <c r="AP16" s="525" t="s">
        <v>462</v>
      </c>
      <c r="AQ16" s="379"/>
      <c r="AR16" s="379" t="s">
        <v>4</v>
      </c>
      <c r="AS16" s="503" t="s">
        <v>463</v>
      </c>
      <c r="AT16" s="412"/>
      <c r="AU16" s="415"/>
      <c r="AV16" s="394"/>
      <c r="AW16" s="510"/>
      <c r="AX16" s="394"/>
      <c r="AY16" s="395"/>
      <c r="AZ16" s="398"/>
      <c r="BA16" s="413"/>
      <c r="BB16" s="416"/>
      <c r="BC16" s="418"/>
      <c r="BD16" s="524"/>
      <c r="BE16" s="396"/>
      <c r="BF16" s="396"/>
      <c r="BG16" s="399"/>
    </row>
    <row r="17" spans="1:59" ht="40.5" customHeight="1">
      <c r="A17" s="376"/>
      <c r="B17" s="364"/>
      <c r="C17" s="487"/>
      <c r="D17" s="362"/>
      <c r="E17" s="362"/>
      <c r="F17" s="68" t="s">
        <v>90</v>
      </c>
      <c r="G17" s="69" t="s">
        <v>91</v>
      </c>
      <c r="H17" s="362"/>
      <c r="I17" s="487"/>
      <c r="J17" s="362"/>
      <c r="K17" s="487"/>
      <c r="L17" s="362"/>
      <c r="M17" s="370"/>
      <c r="N17" s="371"/>
      <c r="O17" s="372"/>
      <c r="P17" s="373"/>
      <c r="Q17" s="361"/>
      <c r="R17" s="565" t="s">
        <v>92</v>
      </c>
      <c r="S17" s="364" t="s">
        <v>79</v>
      </c>
      <c r="T17" s="487" t="s">
        <v>67</v>
      </c>
      <c r="U17" s="364" t="s">
        <v>80</v>
      </c>
      <c r="V17" s="364" t="s">
        <v>81</v>
      </c>
      <c r="W17" s="370">
        <f>VLOOKUP(V17,'[2]Datos Validacion'!$K$6:$L$8,2,0)</f>
        <v>0.25</v>
      </c>
      <c r="X17" s="367" t="s">
        <v>82</v>
      </c>
      <c r="Y17" s="370">
        <f>VLOOKUP(X17,'[2]Datos Validacion'!$M$6:$N$7,2,0)</f>
        <v>0.15</v>
      </c>
      <c r="Z17" s="364" t="s">
        <v>83</v>
      </c>
      <c r="AA17" s="563" t="s">
        <v>93</v>
      </c>
      <c r="AB17" s="364" t="s">
        <v>85</v>
      </c>
      <c r="AC17" s="487" t="s">
        <v>94</v>
      </c>
      <c r="AD17" s="369">
        <f t="shared" si="0"/>
        <v>0.4</v>
      </c>
      <c r="AE17" s="360" t="str">
        <f t="shared" si="1"/>
        <v>MUY BAJA</v>
      </c>
      <c r="AF17" s="561">
        <f>+AF16-(AF16*AD17)</f>
        <v>0.14399999999999999</v>
      </c>
      <c r="AG17" s="360"/>
      <c r="AH17" s="360"/>
      <c r="AI17" s="361"/>
      <c r="AJ17" s="362"/>
      <c r="AK17" s="558"/>
      <c r="AL17" s="359"/>
      <c r="AM17" s="402"/>
      <c r="AN17" s="303"/>
      <c r="AO17" s="303"/>
      <c r="AP17" s="526"/>
      <c r="AQ17" s="380"/>
      <c r="AR17" s="380"/>
      <c r="AS17" s="528"/>
      <c r="AT17" s="413"/>
      <c r="AU17" s="416"/>
      <c r="AV17" s="418"/>
      <c r="AW17" s="524"/>
      <c r="AX17" s="418"/>
      <c r="AY17" s="396"/>
      <c r="AZ17" s="399"/>
      <c r="BA17" s="413"/>
      <c r="BB17" s="416"/>
      <c r="BC17" s="418"/>
      <c r="BD17" s="524"/>
      <c r="BE17" s="396"/>
      <c r="BF17" s="396"/>
      <c r="BG17" s="399"/>
    </row>
    <row r="18" spans="1:59" ht="40.5" customHeight="1" thickBot="1">
      <c r="A18" s="354"/>
      <c r="B18" s="356"/>
      <c r="C18" s="491"/>
      <c r="D18" s="326"/>
      <c r="E18" s="326"/>
      <c r="F18" s="70" t="s">
        <v>68</v>
      </c>
      <c r="G18" s="71" t="s">
        <v>95</v>
      </c>
      <c r="H18" s="326"/>
      <c r="I18" s="491"/>
      <c r="J18" s="326"/>
      <c r="K18" s="491"/>
      <c r="L18" s="326"/>
      <c r="M18" s="344"/>
      <c r="N18" s="346"/>
      <c r="O18" s="334"/>
      <c r="P18" s="336"/>
      <c r="Q18" s="338"/>
      <c r="R18" s="566"/>
      <c r="S18" s="356"/>
      <c r="T18" s="491"/>
      <c r="U18" s="356"/>
      <c r="V18" s="356"/>
      <c r="W18" s="344"/>
      <c r="X18" s="342"/>
      <c r="Y18" s="344"/>
      <c r="Z18" s="356"/>
      <c r="AA18" s="564"/>
      <c r="AB18" s="356"/>
      <c r="AC18" s="491"/>
      <c r="AD18" s="560"/>
      <c r="AE18" s="340"/>
      <c r="AF18" s="562"/>
      <c r="AG18" s="340"/>
      <c r="AH18" s="340"/>
      <c r="AI18" s="338"/>
      <c r="AJ18" s="326"/>
      <c r="AK18" s="559"/>
      <c r="AL18" s="330"/>
      <c r="AM18" s="490"/>
      <c r="AN18" s="507"/>
      <c r="AO18" s="507"/>
      <c r="AP18" s="527"/>
      <c r="AQ18" s="456"/>
      <c r="AR18" s="456"/>
      <c r="AS18" s="504"/>
      <c r="AT18" s="430"/>
      <c r="AU18" s="505"/>
      <c r="AV18" s="506"/>
      <c r="AW18" s="511"/>
      <c r="AX18" s="506"/>
      <c r="AY18" s="499"/>
      <c r="AZ18" s="500"/>
      <c r="BA18" s="430"/>
      <c r="BB18" s="505"/>
      <c r="BC18" s="506"/>
      <c r="BD18" s="511"/>
      <c r="BE18" s="499"/>
      <c r="BF18" s="499"/>
      <c r="BG18" s="500"/>
    </row>
    <row r="19" spans="1:59" ht="111.75" customHeight="1" thickTop="1">
      <c r="A19" s="353" t="s">
        <v>4</v>
      </c>
      <c r="B19" s="355"/>
      <c r="C19" s="341" t="s">
        <v>96</v>
      </c>
      <c r="D19" s="341" t="s">
        <v>97</v>
      </c>
      <c r="E19" s="341" t="s">
        <v>98</v>
      </c>
      <c r="F19" s="58" t="s">
        <v>68</v>
      </c>
      <c r="G19" s="72" t="s">
        <v>99</v>
      </c>
      <c r="H19" s="325" t="s">
        <v>100</v>
      </c>
      <c r="I19" s="531" t="s">
        <v>101</v>
      </c>
      <c r="J19" s="325" t="s">
        <v>72</v>
      </c>
      <c r="K19" s="325" t="s">
        <v>102</v>
      </c>
      <c r="L19" s="325" t="s">
        <v>103</v>
      </c>
      <c r="M19" s="343">
        <f>VLOOKUP(L19,'[2]Datos Validacion'!$C$6:$D$10,2,0)</f>
        <v>0.6</v>
      </c>
      <c r="N19" s="345" t="s">
        <v>75</v>
      </c>
      <c r="O19" s="333">
        <f>VLOOKUP(N19,'[2]Datos Validacion'!$E$6:$F$15,2,0)</f>
        <v>0.8</v>
      </c>
      <c r="P19" s="335" t="s">
        <v>76</v>
      </c>
      <c r="Q19" s="337" t="s">
        <v>77</v>
      </c>
      <c r="R19" s="73" t="s">
        <v>104</v>
      </c>
      <c r="S19" s="61" t="s">
        <v>79</v>
      </c>
      <c r="T19" s="64" t="s">
        <v>105</v>
      </c>
      <c r="U19" s="61" t="s">
        <v>80</v>
      </c>
      <c r="V19" s="61" t="s">
        <v>81</v>
      </c>
      <c r="W19" s="63">
        <f>VLOOKUP(V19,'[2]Datos Validacion'!$K$6:$L$8,2,0)</f>
        <v>0.25</v>
      </c>
      <c r="X19" s="64" t="s">
        <v>82</v>
      </c>
      <c r="Y19" s="63">
        <f>VLOOKUP(X19,'[2]Datos Validacion'!$M$6:$N$7,2,0)</f>
        <v>0.15</v>
      </c>
      <c r="Z19" s="61" t="s">
        <v>83</v>
      </c>
      <c r="AA19" s="365" t="s">
        <v>106</v>
      </c>
      <c r="AB19" s="61" t="s">
        <v>85</v>
      </c>
      <c r="AC19" s="74" t="s">
        <v>107</v>
      </c>
      <c r="AD19" s="66">
        <f t="shared" si="0"/>
        <v>0.4</v>
      </c>
      <c r="AE19" s="67" t="str">
        <f t="shared" si="1"/>
        <v>BAJA</v>
      </c>
      <c r="AF19" s="67">
        <f t="shared" si="2"/>
        <v>0.36</v>
      </c>
      <c r="AG19" s="339" t="str">
        <f t="shared" si="3"/>
        <v>MAYOR</v>
      </c>
      <c r="AH19" s="339">
        <f t="shared" si="4"/>
        <v>0.8</v>
      </c>
      <c r="AI19" s="337" t="s">
        <v>87</v>
      </c>
      <c r="AJ19" s="325" t="s">
        <v>88</v>
      </c>
      <c r="AK19" s="347" t="s">
        <v>108</v>
      </c>
      <c r="AL19" s="329"/>
      <c r="AM19" s="401">
        <v>44681</v>
      </c>
      <c r="AN19" s="100" t="s">
        <v>464</v>
      </c>
      <c r="AO19" s="300" t="s">
        <v>465</v>
      </c>
      <c r="AP19" s="100" t="s">
        <v>466</v>
      </c>
      <c r="AQ19" s="274"/>
      <c r="AR19" s="291" t="s">
        <v>4</v>
      </c>
      <c r="AS19" s="503" t="s">
        <v>467</v>
      </c>
      <c r="AT19" s="412"/>
      <c r="AU19" s="415"/>
      <c r="AV19" s="394"/>
      <c r="AW19" s="394"/>
      <c r="AX19" s="394"/>
      <c r="AY19" s="395"/>
      <c r="AZ19" s="398"/>
      <c r="BA19" s="412"/>
      <c r="BB19" s="415"/>
      <c r="BC19" s="394"/>
      <c r="BD19" s="394"/>
      <c r="BE19" s="394"/>
      <c r="BF19" s="395"/>
      <c r="BG19" s="398"/>
    </row>
    <row r="20" spans="1:59" ht="90" customHeight="1">
      <c r="A20" s="376"/>
      <c r="B20" s="364"/>
      <c r="C20" s="367"/>
      <c r="D20" s="367"/>
      <c r="E20" s="367"/>
      <c r="F20" s="68" t="s">
        <v>68</v>
      </c>
      <c r="G20" s="75" t="s">
        <v>109</v>
      </c>
      <c r="H20" s="362"/>
      <c r="I20" s="558"/>
      <c r="J20" s="362"/>
      <c r="K20" s="362"/>
      <c r="L20" s="362"/>
      <c r="M20" s="370"/>
      <c r="N20" s="371"/>
      <c r="O20" s="372"/>
      <c r="P20" s="373"/>
      <c r="Q20" s="361"/>
      <c r="R20" s="76" t="s">
        <v>110</v>
      </c>
      <c r="S20" s="77" t="s">
        <v>79</v>
      </c>
      <c r="T20" s="78" t="s">
        <v>111</v>
      </c>
      <c r="U20" s="77" t="s">
        <v>80</v>
      </c>
      <c r="V20" s="77" t="s">
        <v>81</v>
      </c>
      <c r="W20" s="79">
        <f>VLOOKUP(V20,'[2]Datos Validacion'!$K$6:$L$8,2,0)</f>
        <v>0.25</v>
      </c>
      <c r="X20" s="78" t="s">
        <v>82</v>
      </c>
      <c r="Y20" s="79">
        <f>VLOOKUP(X20,'[2]Datos Validacion'!$M$6:$N$7,2,0)</f>
        <v>0.15</v>
      </c>
      <c r="Z20" s="77" t="s">
        <v>83</v>
      </c>
      <c r="AA20" s="366"/>
      <c r="AB20" s="77" t="s">
        <v>85</v>
      </c>
      <c r="AC20" s="80" t="s">
        <v>107</v>
      </c>
      <c r="AD20" s="81">
        <f t="shared" si="0"/>
        <v>0.4</v>
      </c>
      <c r="AE20" s="82" t="str">
        <f t="shared" si="1"/>
        <v>BAJA</v>
      </c>
      <c r="AF20" s="82">
        <f>+AF19-(AF19*AD20)</f>
        <v>0.216</v>
      </c>
      <c r="AG20" s="360"/>
      <c r="AH20" s="360"/>
      <c r="AI20" s="361"/>
      <c r="AJ20" s="362"/>
      <c r="AK20" s="348"/>
      <c r="AL20" s="359"/>
      <c r="AM20" s="402"/>
      <c r="AN20" s="100" t="s">
        <v>468</v>
      </c>
      <c r="AO20" s="303"/>
      <c r="AP20" s="100" t="s">
        <v>469</v>
      </c>
      <c r="AQ20" s="77"/>
      <c r="AR20" s="291" t="s">
        <v>4</v>
      </c>
      <c r="AS20" s="528"/>
      <c r="AT20" s="556"/>
      <c r="AU20" s="416"/>
      <c r="AV20" s="418"/>
      <c r="AW20" s="418"/>
      <c r="AX20" s="418"/>
      <c r="AY20" s="396"/>
      <c r="AZ20" s="399"/>
      <c r="BA20" s="413"/>
      <c r="BB20" s="416"/>
      <c r="BC20" s="418"/>
      <c r="BD20" s="418"/>
      <c r="BE20" s="418"/>
      <c r="BF20" s="396"/>
      <c r="BG20" s="399"/>
    </row>
    <row r="21" spans="1:59" ht="118.5" customHeight="1" thickBot="1">
      <c r="A21" s="354"/>
      <c r="B21" s="356"/>
      <c r="C21" s="342"/>
      <c r="D21" s="342"/>
      <c r="E21" s="342"/>
      <c r="F21" s="70" t="s">
        <v>68</v>
      </c>
      <c r="G21" s="83" t="s">
        <v>112</v>
      </c>
      <c r="H21" s="326"/>
      <c r="I21" s="559"/>
      <c r="J21" s="326"/>
      <c r="K21" s="326"/>
      <c r="L21" s="326"/>
      <c r="M21" s="344"/>
      <c r="N21" s="346"/>
      <c r="O21" s="334"/>
      <c r="P21" s="336"/>
      <c r="Q21" s="338"/>
      <c r="R21" s="84" t="s">
        <v>113</v>
      </c>
      <c r="S21" s="85" t="s">
        <v>79</v>
      </c>
      <c r="T21" s="86" t="s">
        <v>111</v>
      </c>
      <c r="U21" s="85" t="s">
        <v>80</v>
      </c>
      <c r="V21" s="85" t="s">
        <v>81</v>
      </c>
      <c r="W21" s="87">
        <f>VLOOKUP(V21,'[2]Datos Validacion'!$K$6:$L$8,2,0)</f>
        <v>0.25</v>
      </c>
      <c r="X21" s="86" t="s">
        <v>82</v>
      </c>
      <c r="Y21" s="87">
        <f>VLOOKUP(X21,'[2]Datos Validacion'!$M$6:$N$7,2,0)</f>
        <v>0.15</v>
      </c>
      <c r="Z21" s="85" t="s">
        <v>83</v>
      </c>
      <c r="AA21" s="88" t="s">
        <v>114</v>
      </c>
      <c r="AB21" s="85" t="s">
        <v>85</v>
      </c>
      <c r="AC21" s="89" t="s">
        <v>115</v>
      </c>
      <c r="AD21" s="90">
        <f t="shared" si="0"/>
        <v>0.4</v>
      </c>
      <c r="AE21" s="91" t="str">
        <f t="shared" si="1"/>
        <v>MUY BAJA</v>
      </c>
      <c r="AF21" s="92">
        <f>+AF20-(AF20*AD21)</f>
        <v>0.12959999999999999</v>
      </c>
      <c r="AG21" s="340"/>
      <c r="AH21" s="340"/>
      <c r="AI21" s="338"/>
      <c r="AJ21" s="326"/>
      <c r="AK21" s="349"/>
      <c r="AL21" s="330"/>
      <c r="AM21" s="490"/>
      <c r="AN21" s="292" t="s">
        <v>470</v>
      </c>
      <c r="AO21" s="507"/>
      <c r="AP21" s="102" t="s">
        <v>471</v>
      </c>
      <c r="AQ21" s="26"/>
      <c r="AR21" s="291" t="s">
        <v>4</v>
      </c>
      <c r="AS21" s="504"/>
      <c r="AT21" s="557"/>
      <c r="AU21" s="505"/>
      <c r="AV21" s="506"/>
      <c r="AW21" s="506"/>
      <c r="AX21" s="506"/>
      <c r="AY21" s="499"/>
      <c r="AZ21" s="500"/>
      <c r="BA21" s="430"/>
      <c r="BB21" s="505"/>
      <c r="BC21" s="506"/>
      <c r="BD21" s="506"/>
      <c r="BE21" s="506"/>
      <c r="BF21" s="499"/>
      <c r="BG21" s="500"/>
    </row>
    <row r="22" spans="1:59" ht="52.5" customHeight="1" thickTop="1">
      <c r="A22" s="353" t="s">
        <v>4</v>
      </c>
      <c r="B22" s="355"/>
      <c r="C22" s="341" t="s">
        <v>96</v>
      </c>
      <c r="D22" s="325" t="s">
        <v>116</v>
      </c>
      <c r="E22" s="325" t="s">
        <v>117</v>
      </c>
      <c r="F22" s="58" t="s">
        <v>68</v>
      </c>
      <c r="G22" s="93" t="s">
        <v>118</v>
      </c>
      <c r="H22" s="325" t="s">
        <v>119</v>
      </c>
      <c r="I22" s="325" t="s">
        <v>120</v>
      </c>
      <c r="J22" s="325" t="s">
        <v>121</v>
      </c>
      <c r="K22" s="325" t="s">
        <v>122</v>
      </c>
      <c r="L22" s="325" t="s">
        <v>123</v>
      </c>
      <c r="M22" s="343">
        <f>VLOOKUP(L22,'[2]Datos Validacion'!$C$6:$D$10,2,0)</f>
        <v>0.8</v>
      </c>
      <c r="N22" s="345" t="s">
        <v>124</v>
      </c>
      <c r="O22" s="333">
        <f>VLOOKUP(N22,'[2]Datos Validacion'!$E$6:$F$15,2,0)</f>
        <v>0.6</v>
      </c>
      <c r="P22" s="335" t="s">
        <v>125</v>
      </c>
      <c r="Q22" s="337" t="s">
        <v>87</v>
      </c>
      <c r="R22" s="65" t="s">
        <v>126</v>
      </c>
      <c r="S22" s="61" t="s">
        <v>79</v>
      </c>
      <c r="T22" s="64" t="s">
        <v>127</v>
      </c>
      <c r="U22" s="61" t="s">
        <v>80</v>
      </c>
      <c r="V22" s="61" t="s">
        <v>81</v>
      </c>
      <c r="W22" s="63">
        <f>VLOOKUP(V22,'[2]Datos Validacion'!$K$6:$L$8,2,0)</f>
        <v>0.25</v>
      </c>
      <c r="X22" s="64" t="s">
        <v>82</v>
      </c>
      <c r="Y22" s="63">
        <f>VLOOKUP(X22,'[2]Datos Validacion'!$M$6:$N$7,2,0)</f>
        <v>0.15</v>
      </c>
      <c r="Z22" s="61" t="s">
        <v>83</v>
      </c>
      <c r="AA22" s="94" t="s">
        <v>128</v>
      </c>
      <c r="AB22" s="61" t="s">
        <v>85</v>
      </c>
      <c r="AC22" s="64" t="s">
        <v>129</v>
      </c>
      <c r="AD22" s="66">
        <f t="shared" si="0"/>
        <v>0.4</v>
      </c>
      <c r="AE22" s="67" t="str">
        <f t="shared" si="1"/>
        <v>MEDIA</v>
      </c>
      <c r="AF22" s="67">
        <f t="shared" si="2"/>
        <v>0.48</v>
      </c>
      <c r="AG22" s="339" t="str">
        <f t="shared" si="3"/>
        <v>MODERADO</v>
      </c>
      <c r="AH22" s="339">
        <f t="shared" si="4"/>
        <v>0.6</v>
      </c>
      <c r="AI22" s="337" t="s">
        <v>130</v>
      </c>
      <c r="AJ22" s="325" t="s">
        <v>131</v>
      </c>
      <c r="AK22" s="327"/>
      <c r="AL22" s="329"/>
      <c r="AM22" s="401">
        <v>44681</v>
      </c>
      <c r="AN22" s="300" t="s">
        <v>472</v>
      </c>
      <c r="AO22" s="300" t="s">
        <v>473</v>
      </c>
      <c r="AP22" s="300" t="s">
        <v>474</v>
      </c>
      <c r="AQ22" s="379"/>
      <c r="AR22" s="379" t="s">
        <v>4</v>
      </c>
      <c r="AS22" s="503" t="s">
        <v>475</v>
      </c>
      <c r="AT22" s="412"/>
      <c r="AU22" s="415"/>
      <c r="AV22" s="394"/>
      <c r="AW22" s="394"/>
      <c r="AX22" s="394"/>
      <c r="AY22" s="395"/>
      <c r="AZ22" s="398"/>
      <c r="BA22" s="412"/>
      <c r="BB22" s="415"/>
      <c r="BC22" s="394"/>
      <c r="BD22" s="394"/>
      <c r="BE22" s="394"/>
      <c r="BF22" s="395"/>
      <c r="BG22" s="398"/>
    </row>
    <row r="23" spans="1:59" ht="51.75" customHeight="1">
      <c r="A23" s="376"/>
      <c r="B23" s="364"/>
      <c r="C23" s="367"/>
      <c r="D23" s="362"/>
      <c r="E23" s="362"/>
      <c r="F23" s="68" t="s">
        <v>68</v>
      </c>
      <c r="G23" s="95" t="s">
        <v>132</v>
      </c>
      <c r="H23" s="362"/>
      <c r="I23" s="362"/>
      <c r="J23" s="362"/>
      <c r="K23" s="362"/>
      <c r="L23" s="362"/>
      <c r="M23" s="370"/>
      <c r="N23" s="371"/>
      <c r="O23" s="372"/>
      <c r="P23" s="373"/>
      <c r="Q23" s="361"/>
      <c r="R23" s="96" t="s">
        <v>133</v>
      </c>
      <c r="S23" s="77" t="s">
        <v>79</v>
      </c>
      <c r="T23" s="78" t="s">
        <v>127</v>
      </c>
      <c r="U23" s="77" t="s">
        <v>80</v>
      </c>
      <c r="V23" s="77" t="s">
        <v>134</v>
      </c>
      <c r="W23" s="79">
        <f>VLOOKUP(V23,'[2]Datos Validacion'!$K$6:$L$8,2,0)</f>
        <v>0.15</v>
      </c>
      <c r="X23" s="78" t="s">
        <v>82</v>
      </c>
      <c r="Y23" s="79">
        <f>VLOOKUP(X23,'[2]Datos Validacion'!$M$6:$N$7,2,0)</f>
        <v>0.15</v>
      </c>
      <c r="Z23" s="77" t="s">
        <v>83</v>
      </c>
      <c r="AA23" s="97" t="s">
        <v>128</v>
      </c>
      <c r="AB23" s="77" t="s">
        <v>85</v>
      </c>
      <c r="AC23" s="78" t="s">
        <v>135</v>
      </c>
      <c r="AD23" s="81">
        <f t="shared" si="0"/>
        <v>0.3</v>
      </c>
      <c r="AE23" s="82" t="str">
        <f t="shared" si="1"/>
        <v>BAJA</v>
      </c>
      <c r="AF23" s="82">
        <f>+AF22-(AF22*AD23)</f>
        <v>0.33599999999999997</v>
      </c>
      <c r="AG23" s="360"/>
      <c r="AH23" s="360"/>
      <c r="AI23" s="361"/>
      <c r="AJ23" s="362"/>
      <c r="AK23" s="363"/>
      <c r="AL23" s="359"/>
      <c r="AM23" s="554"/>
      <c r="AN23" s="303"/>
      <c r="AO23" s="303"/>
      <c r="AP23" s="303"/>
      <c r="AQ23" s="380"/>
      <c r="AR23" s="380"/>
      <c r="AS23" s="528"/>
      <c r="AT23" s="413"/>
      <c r="AU23" s="416"/>
      <c r="AV23" s="418"/>
      <c r="AW23" s="418"/>
      <c r="AX23" s="418"/>
      <c r="AY23" s="396"/>
      <c r="AZ23" s="399"/>
      <c r="BA23" s="413"/>
      <c r="BB23" s="416"/>
      <c r="BC23" s="418"/>
      <c r="BD23" s="418"/>
      <c r="BE23" s="418"/>
      <c r="BF23" s="396"/>
      <c r="BG23" s="399"/>
    </row>
    <row r="24" spans="1:59" ht="54.75" customHeight="1" thickBot="1">
      <c r="A24" s="354"/>
      <c r="B24" s="356"/>
      <c r="C24" s="342"/>
      <c r="D24" s="326"/>
      <c r="E24" s="326"/>
      <c r="F24" s="70" t="s">
        <v>136</v>
      </c>
      <c r="G24" s="83" t="s">
        <v>137</v>
      </c>
      <c r="H24" s="326"/>
      <c r="I24" s="326"/>
      <c r="J24" s="326"/>
      <c r="K24" s="326"/>
      <c r="L24" s="326"/>
      <c r="M24" s="344"/>
      <c r="N24" s="346"/>
      <c r="O24" s="334"/>
      <c r="P24" s="336"/>
      <c r="Q24" s="338"/>
      <c r="R24" s="98" t="s">
        <v>138</v>
      </c>
      <c r="S24" s="85" t="s">
        <v>79</v>
      </c>
      <c r="T24" s="86" t="s">
        <v>127</v>
      </c>
      <c r="U24" s="85" t="s">
        <v>80</v>
      </c>
      <c r="V24" s="85" t="s">
        <v>134</v>
      </c>
      <c r="W24" s="87">
        <f>VLOOKUP(V24,'[2]Datos Validacion'!$K$6:$L$8,2,0)</f>
        <v>0.15</v>
      </c>
      <c r="X24" s="86" t="s">
        <v>82</v>
      </c>
      <c r="Y24" s="87">
        <f>VLOOKUP(X24,'[2]Datos Validacion'!$M$6:$N$7,2,0)</f>
        <v>0.15</v>
      </c>
      <c r="Z24" s="85" t="s">
        <v>83</v>
      </c>
      <c r="AA24" s="88" t="s">
        <v>128</v>
      </c>
      <c r="AB24" s="85" t="s">
        <v>85</v>
      </c>
      <c r="AC24" s="86" t="s">
        <v>139</v>
      </c>
      <c r="AD24" s="90">
        <f t="shared" si="0"/>
        <v>0.3</v>
      </c>
      <c r="AE24" s="91" t="str">
        <f t="shared" si="1"/>
        <v>BAJA</v>
      </c>
      <c r="AF24" s="92">
        <f>+AF23-(AF23*AD24)</f>
        <v>0.23519999999999996</v>
      </c>
      <c r="AG24" s="340"/>
      <c r="AH24" s="340"/>
      <c r="AI24" s="338"/>
      <c r="AJ24" s="326"/>
      <c r="AK24" s="328"/>
      <c r="AL24" s="330"/>
      <c r="AM24" s="555"/>
      <c r="AN24" s="507"/>
      <c r="AO24" s="507"/>
      <c r="AP24" s="507"/>
      <c r="AQ24" s="456"/>
      <c r="AR24" s="456"/>
      <c r="AS24" s="504"/>
      <c r="AT24" s="430"/>
      <c r="AU24" s="505"/>
      <c r="AV24" s="506"/>
      <c r="AW24" s="506"/>
      <c r="AX24" s="506"/>
      <c r="AY24" s="499"/>
      <c r="AZ24" s="500"/>
      <c r="BA24" s="430"/>
      <c r="BB24" s="505"/>
      <c r="BC24" s="506"/>
      <c r="BD24" s="506"/>
      <c r="BE24" s="506"/>
      <c r="BF24" s="499"/>
      <c r="BG24" s="500"/>
    </row>
    <row r="25" spans="1:59" ht="26.25" customHeight="1" thickTop="1">
      <c r="A25" s="353" t="s">
        <v>4</v>
      </c>
      <c r="B25" s="355"/>
      <c r="C25" s="341" t="s">
        <v>140</v>
      </c>
      <c r="D25" s="325" t="s">
        <v>141</v>
      </c>
      <c r="E25" s="325" t="s">
        <v>142</v>
      </c>
      <c r="F25" s="325" t="s">
        <v>68</v>
      </c>
      <c r="G25" s="553" t="s">
        <v>143</v>
      </c>
      <c r="H25" s="325" t="s">
        <v>144</v>
      </c>
      <c r="I25" s="325" t="s">
        <v>145</v>
      </c>
      <c r="J25" s="325" t="s">
        <v>72</v>
      </c>
      <c r="K25" s="325" t="s">
        <v>146</v>
      </c>
      <c r="L25" s="325" t="s">
        <v>74</v>
      </c>
      <c r="M25" s="343">
        <f>VLOOKUP(L25,'[2]Datos Validacion'!$C$6:$D$10,2,0)</f>
        <v>0.4</v>
      </c>
      <c r="N25" s="345" t="s">
        <v>75</v>
      </c>
      <c r="O25" s="333">
        <f>VLOOKUP(N25,'[2]Datos Validacion'!$E$6:$F$15,2,0)</f>
        <v>0.8</v>
      </c>
      <c r="P25" s="335" t="s">
        <v>76</v>
      </c>
      <c r="Q25" s="337" t="s">
        <v>87</v>
      </c>
      <c r="R25" s="99" t="s">
        <v>147</v>
      </c>
      <c r="S25" s="61" t="s">
        <v>79</v>
      </c>
      <c r="T25" s="64" t="s">
        <v>148</v>
      </c>
      <c r="U25" s="61" t="s">
        <v>80</v>
      </c>
      <c r="V25" s="61" t="s">
        <v>81</v>
      </c>
      <c r="W25" s="63">
        <f>VLOOKUP(V25,'[2]Datos Validacion'!$K$6:$L$8,2,0)</f>
        <v>0.25</v>
      </c>
      <c r="X25" s="64" t="s">
        <v>82</v>
      </c>
      <c r="Y25" s="63">
        <f>VLOOKUP(X25,'[2]Datos Validacion'!$M$6:$N$7,2,0)</f>
        <v>0.15</v>
      </c>
      <c r="Z25" s="61" t="s">
        <v>83</v>
      </c>
      <c r="AA25" s="94" t="s">
        <v>149</v>
      </c>
      <c r="AB25" s="61" t="s">
        <v>85</v>
      </c>
      <c r="AC25" s="72" t="s">
        <v>150</v>
      </c>
      <c r="AD25" s="66">
        <f t="shared" si="0"/>
        <v>0.4</v>
      </c>
      <c r="AE25" s="67" t="str">
        <f t="shared" si="1"/>
        <v>BAJA</v>
      </c>
      <c r="AF25" s="67">
        <f t="shared" si="2"/>
        <v>0.24</v>
      </c>
      <c r="AG25" s="339" t="str">
        <f t="shared" si="3"/>
        <v>MAYOR</v>
      </c>
      <c r="AH25" s="339">
        <f t="shared" si="4"/>
        <v>0.8</v>
      </c>
      <c r="AI25" s="337" t="s">
        <v>87</v>
      </c>
      <c r="AJ25" s="325" t="s">
        <v>88</v>
      </c>
      <c r="AK25" s="531" t="s">
        <v>151</v>
      </c>
      <c r="AL25" s="329"/>
      <c r="AM25" s="412">
        <v>44681</v>
      </c>
      <c r="AN25" s="297" t="s">
        <v>476</v>
      </c>
      <c r="AO25" s="297" t="s">
        <v>477</v>
      </c>
      <c r="AP25" s="297" t="s">
        <v>478</v>
      </c>
      <c r="AQ25" s="394"/>
      <c r="AR25" s="394" t="s">
        <v>4</v>
      </c>
      <c r="AS25" s="543" t="s">
        <v>479</v>
      </c>
      <c r="AT25" s="412"/>
      <c r="AU25" s="415"/>
      <c r="AV25" s="394"/>
      <c r="AW25" s="394"/>
      <c r="AX25" s="394"/>
      <c r="AY25" s="395"/>
      <c r="AZ25" s="398"/>
      <c r="BA25" s="547"/>
      <c r="BB25" s="550"/>
      <c r="BC25" s="394"/>
      <c r="BD25" s="394"/>
      <c r="BE25" s="395"/>
      <c r="BF25" s="395"/>
      <c r="BG25" s="398"/>
    </row>
    <row r="26" spans="1:59" ht="38.25">
      <c r="A26" s="376"/>
      <c r="B26" s="364"/>
      <c r="C26" s="367"/>
      <c r="D26" s="362"/>
      <c r="E26" s="362"/>
      <c r="F26" s="362"/>
      <c r="G26" s="529"/>
      <c r="H26" s="362"/>
      <c r="I26" s="362"/>
      <c r="J26" s="362"/>
      <c r="K26" s="362"/>
      <c r="L26" s="362"/>
      <c r="M26" s="370"/>
      <c r="N26" s="371"/>
      <c r="O26" s="372"/>
      <c r="P26" s="373"/>
      <c r="Q26" s="361"/>
      <c r="R26" s="100" t="s">
        <v>152</v>
      </c>
      <c r="S26" s="77" t="s">
        <v>79</v>
      </c>
      <c r="T26" s="78" t="s">
        <v>153</v>
      </c>
      <c r="U26" s="77" t="s">
        <v>80</v>
      </c>
      <c r="V26" s="77" t="s">
        <v>81</v>
      </c>
      <c r="W26" s="79">
        <f>VLOOKUP(V26,'[2]Datos Validacion'!$K$6:$L$8,2,0)</f>
        <v>0.25</v>
      </c>
      <c r="X26" s="78" t="s">
        <v>82</v>
      </c>
      <c r="Y26" s="79">
        <f>VLOOKUP(X26,'[2]Datos Validacion'!$M$6:$N$7,2,0)</f>
        <v>0.15</v>
      </c>
      <c r="Z26" s="77" t="s">
        <v>83</v>
      </c>
      <c r="AA26" s="97" t="s">
        <v>149</v>
      </c>
      <c r="AB26" s="77" t="s">
        <v>85</v>
      </c>
      <c r="AC26" s="101" t="s">
        <v>154</v>
      </c>
      <c r="AD26" s="81">
        <f t="shared" si="0"/>
        <v>0.4</v>
      </c>
      <c r="AE26" s="82" t="str">
        <f t="shared" si="1"/>
        <v>MUY BAJA</v>
      </c>
      <c r="AF26" s="82">
        <f>+AF25-(AF25*AD26)</f>
        <v>0.14399999999999999</v>
      </c>
      <c r="AG26" s="360"/>
      <c r="AH26" s="360"/>
      <c r="AI26" s="361"/>
      <c r="AJ26" s="362"/>
      <c r="AK26" s="532"/>
      <c r="AL26" s="359"/>
      <c r="AM26" s="413"/>
      <c r="AN26" s="298"/>
      <c r="AO26" s="298"/>
      <c r="AP26" s="298"/>
      <c r="AQ26" s="418"/>
      <c r="AR26" s="418"/>
      <c r="AS26" s="544"/>
      <c r="AT26" s="413"/>
      <c r="AU26" s="416"/>
      <c r="AV26" s="418"/>
      <c r="AW26" s="418"/>
      <c r="AX26" s="418"/>
      <c r="AY26" s="396"/>
      <c r="AZ26" s="399"/>
      <c r="BA26" s="548"/>
      <c r="BB26" s="551"/>
      <c r="BC26" s="418"/>
      <c r="BD26" s="418"/>
      <c r="BE26" s="396"/>
      <c r="BF26" s="396"/>
      <c r="BG26" s="399"/>
    </row>
    <row r="27" spans="1:59" ht="25.5">
      <c r="A27" s="376"/>
      <c r="B27" s="364"/>
      <c r="C27" s="367"/>
      <c r="D27" s="362"/>
      <c r="E27" s="362"/>
      <c r="F27" s="362"/>
      <c r="G27" s="529"/>
      <c r="H27" s="362"/>
      <c r="I27" s="362"/>
      <c r="J27" s="362"/>
      <c r="K27" s="362"/>
      <c r="L27" s="362"/>
      <c r="M27" s="370"/>
      <c r="N27" s="371"/>
      <c r="O27" s="372"/>
      <c r="P27" s="373"/>
      <c r="Q27" s="361"/>
      <c r="R27" s="100" t="s">
        <v>155</v>
      </c>
      <c r="S27" s="77" t="s">
        <v>79</v>
      </c>
      <c r="T27" s="78" t="s">
        <v>156</v>
      </c>
      <c r="U27" s="77" t="s">
        <v>80</v>
      </c>
      <c r="V27" s="77" t="s">
        <v>81</v>
      </c>
      <c r="W27" s="79">
        <f>VLOOKUP(V27,'[2]Datos Validacion'!$K$6:$L$8,2,0)</f>
        <v>0.25</v>
      </c>
      <c r="X27" s="78" t="s">
        <v>82</v>
      </c>
      <c r="Y27" s="79">
        <f>VLOOKUP(X27,'[2]Datos Validacion'!$M$6:$N$7,2,0)</f>
        <v>0.15</v>
      </c>
      <c r="Z27" s="77" t="s">
        <v>83</v>
      </c>
      <c r="AA27" s="97" t="s">
        <v>157</v>
      </c>
      <c r="AB27" s="77" t="s">
        <v>85</v>
      </c>
      <c r="AC27" s="75" t="s">
        <v>158</v>
      </c>
      <c r="AD27" s="81">
        <f t="shared" si="0"/>
        <v>0.4</v>
      </c>
      <c r="AE27" s="82" t="str">
        <f t="shared" si="1"/>
        <v>MUY BAJA</v>
      </c>
      <c r="AF27" s="82">
        <f t="shared" ref="AF27:AF30" si="5">+AF26-(AF26*AD27)</f>
        <v>8.6399999999999991E-2</v>
      </c>
      <c r="AG27" s="360"/>
      <c r="AH27" s="360"/>
      <c r="AI27" s="361"/>
      <c r="AJ27" s="362"/>
      <c r="AK27" s="532"/>
      <c r="AL27" s="359"/>
      <c r="AM27" s="413"/>
      <c r="AN27" s="298"/>
      <c r="AO27" s="298"/>
      <c r="AP27" s="298"/>
      <c r="AQ27" s="418"/>
      <c r="AR27" s="418"/>
      <c r="AS27" s="544"/>
      <c r="AT27" s="413"/>
      <c r="AU27" s="416"/>
      <c r="AV27" s="418"/>
      <c r="AW27" s="418"/>
      <c r="AX27" s="418"/>
      <c r="AY27" s="396"/>
      <c r="AZ27" s="399"/>
      <c r="BA27" s="548"/>
      <c r="BB27" s="551"/>
      <c r="BC27" s="418"/>
      <c r="BD27" s="418"/>
      <c r="BE27" s="396"/>
      <c r="BF27" s="396"/>
      <c r="BG27" s="399"/>
    </row>
    <row r="28" spans="1:59" ht="25.5">
      <c r="A28" s="376"/>
      <c r="B28" s="364"/>
      <c r="C28" s="367"/>
      <c r="D28" s="362"/>
      <c r="E28" s="362"/>
      <c r="F28" s="362" t="s">
        <v>68</v>
      </c>
      <c r="G28" s="529" t="s">
        <v>159</v>
      </c>
      <c r="H28" s="362"/>
      <c r="I28" s="362"/>
      <c r="J28" s="362"/>
      <c r="K28" s="362"/>
      <c r="L28" s="362"/>
      <c r="M28" s="370"/>
      <c r="N28" s="371"/>
      <c r="O28" s="372"/>
      <c r="P28" s="373"/>
      <c r="Q28" s="361"/>
      <c r="R28" s="100" t="s">
        <v>160</v>
      </c>
      <c r="S28" s="77" t="s">
        <v>79</v>
      </c>
      <c r="T28" s="78" t="s">
        <v>161</v>
      </c>
      <c r="U28" s="77" t="s">
        <v>80</v>
      </c>
      <c r="V28" s="77" t="s">
        <v>81</v>
      </c>
      <c r="W28" s="79">
        <f>VLOOKUP(V28,'[2]Datos Validacion'!$K$6:$L$8,2,0)</f>
        <v>0.25</v>
      </c>
      <c r="X28" s="78" t="s">
        <v>82</v>
      </c>
      <c r="Y28" s="79">
        <f>VLOOKUP(X28,'[2]Datos Validacion'!$M$6:$N$7,2,0)</f>
        <v>0.15</v>
      </c>
      <c r="Z28" s="77" t="s">
        <v>83</v>
      </c>
      <c r="AA28" s="97" t="s">
        <v>149</v>
      </c>
      <c r="AB28" s="77" t="s">
        <v>85</v>
      </c>
      <c r="AC28" s="101" t="s">
        <v>162</v>
      </c>
      <c r="AD28" s="81">
        <f t="shared" si="0"/>
        <v>0.4</v>
      </c>
      <c r="AE28" s="82" t="str">
        <f t="shared" si="1"/>
        <v>MUY BAJA</v>
      </c>
      <c r="AF28" s="82">
        <f t="shared" si="5"/>
        <v>5.183999999999999E-2</v>
      </c>
      <c r="AG28" s="360"/>
      <c r="AH28" s="360"/>
      <c r="AI28" s="361"/>
      <c r="AJ28" s="362"/>
      <c r="AK28" s="532"/>
      <c r="AL28" s="359"/>
      <c r="AM28" s="413"/>
      <c r="AN28" s="298"/>
      <c r="AO28" s="298"/>
      <c r="AP28" s="298"/>
      <c r="AQ28" s="418"/>
      <c r="AR28" s="418"/>
      <c r="AS28" s="544"/>
      <c r="AT28" s="413"/>
      <c r="AU28" s="416"/>
      <c r="AV28" s="418"/>
      <c r="AW28" s="418"/>
      <c r="AX28" s="418"/>
      <c r="AY28" s="396"/>
      <c r="AZ28" s="399"/>
      <c r="BA28" s="548"/>
      <c r="BB28" s="551"/>
      <c r="BC28" s="418"/>
      <c r="BD28" s="418"/>
      <c r="BE28" s="396"/>
      <c r="BF28" s="396"/>
      <c r="BG28" s="399"/>
    </row>
    <row r="29" spans="1:59" ht="25.5">
      <c r="A29" s="376"/>
      <c r="B29" s="364"/>
      <c r="C29" s="367"/>
      <c r="D29" s="362"/>
      <c r="E29" s="362"/>
      <c r="F29" s="362"/>
      <c r="G29" s="529"/>
      <c r="H29" s="362"/>
      <c r="I29" s="362"/>
      <c r="J29" s="362"/>
      <c r="K29" s="362"/>
      <c r="L29" s="362"/>
      <c r="M29" s="370"/>
      <c r="N29" s="371"/>
      <c r="O29" s="372"/>
      <c r="P29" s="373"/>
      <c r="Q29" s="361"/>
      <c r="R29" s="100" t="s">
        <v>163</v>
      </c>
      <c r="S29" s="77" t="s">
        <v>79</v>
      </c>
      <c r="T29" s="78" t="s">
        <v>156</v>
      </c>
      <c r="U29" s="77" t="s">
        <v>80</v>
      </c>
      <c r="V29" s="77" t="s">
        <v>81</v>
      </c>
      <c r="W29" s="79">
        <f>VLOOKUP(V29,'[2]Datos Validacion'!$K$6:$L$8,2,0)</f>
        <v>0.25</v>
      </c>
      <c r="X29" s="78" t="s">
        <v>82</v>
      </c>
      <c r="Y29" s="79">
        <f>VLOOKUP(X29,'[2]Datos Validacion'!$M$6:$N$7,2,0)</f>
        <v>0.15</v>
      </c>
      <c r="Z29" s="77" t="s">
        <v>83</v>
      </c>
      <c r="AA29" s="97" t="s">
        <v>149</v>
      </c>
      <c r="AB29" s="77" t="s">
        <v>85</v>
      </c>
      <c r="AC29" s="101" t="s">
        <v>164</v>
      </c>
      <c r="AD29" s="81">
        <f t="shared" si="0"/>
        <v>0.4</v>
      </c>
      <c r="AE29" s="82" t="str">
        <f t="shared" si="1"/>
        <v>MUY BAJA</v>
      </c>
      <c r="AF29" s="82">
        <f t="shared" si="5"/>
        <v>3.1103999999999993E-2</v>
      </c>
      <c r="AG29" s="360"/>
      <c r="AH29" s="360"/>
      <c r="AI29" s="361"/>
      <c r="AJ29" s="362"/>
      <c r="AK29" s="532"/>
      <c r="AL29" s="359"/>
      <c r="AM29" s="413"/>
      <c r="AN29" s="298"/>
      <c r="AO29" s="298"/>
      <c r="AP29" s="298"/>
      <c r="AQ29" s="418"/>
      <c r="AR29" s="418"/>
      <c r="AS29" s="544"/>
      <c r="AT29" s="413"/>
      <c r="AU29" s="416"/>
      <c r="AV29" s="418"/>
      <c r="AW29" s="418"/>
      <c r="AX29" s="418"/>
      <c r="AY29" s="396"/>
      <c r="AZ29" s="399"/>
      <c r="BA29" s="548"/>
      <c r="BB29" s="551"/>
      <c r="BC29" s="418"/>
      <c r="BD29" s="418"/>
      <c r="BE29" s="396"/>
      <c r="BF29" s="396"/>
      <c r="BG29" s="399"/>
    </row>
    <row r="30" spans="1:59" ht="26.25" thickBot="1">
      <c r="A30" s="354"/>
      <c r="B30" s="356"/>
      <c r="C30" s="342"/>
      <c r="D30" s="326"/>
      <c r="E30" s="326"/>
      <c r="F30" s="326"/>
      <c r="G30" s="530"/>
      <c r="H30" s="326"/>
      <c r="I30" s="326"/>
      <c r="J30" s="326"/>
      <c r="K30" s="326"/>
      <c r="L30" s="326"/>
      <c r="M30" s="344"/>
      <c r="N30" s="346"/>
      <c r="O30" s="334"/>
      <c r="P30" s="336"/>
      <c r="Q30" s="338"/>
      <c r="R30" s="102" t="s">
        <v>165</v>
      </c>
      <c r="S30" s="85" t="s">
        <v>79</v>
      </c>
      <c r="T30" s="86" t="s">
        <v>156</v>
      </c>
      <c r="U30" s="85" t="s">
        <v>80</v>
      </c>
      <c r="V30" s="85" t="s">
        <v>81</v>
      </c>
      <c r="W30" s="87">
        <f>VLOOKUP(V30,'[2]Datos Validacion'!$K$6:$L$8,2,0)</f>
        <v>0.25</v>
      </c>
      <c r="X30" s="86" t="s">
        <v>82</v>
      </c>
      <c r="Y30" s="87">
        <f>VLOOKUP(X30,'[2]Datos Validacion'!$M$6:$N$7,2,0)</f>
        <v>0.15</v>
      </c>
      <c r="Z30" s="85" t="s">
        <v>83</v>
      </c>
      <c r="AA30" s="88" t="s">
        <v>149</v>
      </c>
      <c r="AB30" s="85" t="s">
        <v>85</v>
      </c>
      <c r="AC30" s="103" t="s">
        <v>164</v>
      </c>
      <c r="AD30" s="90">
        <f t="shared" si="0"/>
        <v>0.4</v>
      </c>
      <c r="AE30" s="91" t="str">
        <f t="shared" si="1"/>
        <v>MUY BAJA</v>
      </c>
      <c r="AF30" s="92">
        <f t="shared" si="5"/>
        <v>1.8662399999999996E-2</v>
      </c>
      <c r="AG30" s="340"/>
      <c r="AH30" s="340"/>
      <c r="AI30" s="338"/>
      <c r="AJ30" s="326"/>
      <c r="AK30" s="533"/>
      <c r="AL30" s="330"/>
      <c r="AM30" s="430"/>
      <c r="AN30" s="299"/>
      <c r="AO30" s="299"/>
      <c r="AP30" s="299"/>
      <c r="AQ30" s="506"/>
      <c r="AR30" s="506"/>
      <c r="AS30" s="545"/>
      <c r="AT30" s="430"/>
      <c r="AU30" s="505"/>
      <c r="AV30" s="506"/>
      <c r="AW30" s="506"/>
      <c r="AX30" s="506"/>
      <c r="AY30" s="499"/>
      <c r="AZ30" s="500"/>
      <c r="BA30" s="549"/>
      <c r="BB30" s="552"/>
      <c r="BC30" s="506"/>
      <c r="BD30" s="506"/>
      <c r="BE30" s="499"/>
      <c r="BF30" s="499"/>
      <c r="BG30" s="500"/>
    </row>
    <row r="31" spans="1:59" ht="51.75" thickTop="1">
      <c r="A31" s="353" t="s">
        <v>4</v>
      </c>
      <c r="B31" s="355"/>
      <c r="C31" s="341" t="s">
        <v>140</v>
      </c>
      <c r="D31" s="325" t="s">
        <v>141</v>
      </c>
      <c r="E31" s="325" t="s">
        <v>142</v>
      </c>
      <c r="F31" s="325" t="s">
        <v>68</v>
      </c>
      <c r="G31" s="341" t="s">
        <v>166</v>
      </c>
      <c r="H31" s="325" t="s">
        <v>167</v>
      </c>
      <c r="I31" s="325" t="s">
        <v>168</v>
      </c>
      <c r="J31" s="325" t="s">
        <v>72</v>
      </c>
      <c r="K31" s="325" t="s">
        <v>169</v>
      </c>
      <c r="L31" s="325" t="s">
        <v>170</v>
      </c>
      <c r="M31" s="343">
        <f>VLOOKUP(L31,'[2]Datos Validacion'!$C$6:$D$10,2,0)</f>
        <v>0.2</v>
      </c>
      <c r="N31" s="345" t="s">
        <v>75</v>
      </c>
      <c r="O31" s="333">
        <f>VLOOKUP(N31,'[2]Datos Validacion'!$E$6:$F$15,2,0)</f>
        <v>0.8</v>
      </c>
      <c r="P31" s="335" t="s">
        <v>76</v>
      </c>
      <c r="Q31" s="337" t="s">
        <v>87</v>
      </c>
      <c r="R31" s="99" t="s">
        <v>171</v>
      </c>
      <c r="S31" s="61" t="s">
        <v>79</v>
      </c>
      <c r="T31" s="61" t="s">
        <v>172</v>
      </c>
      <c r="U31" s="61" t="s">
        <v>80</v>
      </c>
      <c r="V31" s="61" t="s">
        <v>81</v>
      </c>
      <c r="W31" s="63">
        <f>VLOOKUP(V31,'[2]Datos Validacion'!$K$6:$L$8,2,0)</f>
        <v>0.25</v>
      </c>
      <c r="X31" s="64" t="s">
        <v>82</v>
      </c>
      <c r="Y31" s="63">
        <f>VLOOKUP(X31,'[2]Datos Validacion'!$M$6:$N$7,2,0)</f>
        <v>0.15</v>
      </c>
      <c r="Z31" s="61" t="s">
        <v>83</v>
      </c>
      <c r="AA31" s="94" t="s">
        <v>173</v>
      </c>
      <c r="AB31" s="61" t="s">
        <v>85</v>
      </c>
      <c r="AC31" s="72" t="s">
        <v>174</v>
      </c>
      <c r="AD31" s="66">
        <f t="shared" si="0"/>
        <v>0.4</v>
      </c>
      <c r="AE31" s="67" t="str">
        <f t="shared" si="1"/>
        <v>MUY BAJA</v>
      </c>
      <c r="AF31" s="67">
        <f t="shared" si="2"/>
        <v>0.12</v>
      </c>
      <c r="AG31" s="339" t="str">
        <f t="shared" si="3"/>
        <v>MAYOR</v>
      </c>
      <c r="AH31" s="339">
        <f t="shared" si="4"/>
        <v>0.8</v>
      </c>
      <c r="AI31" s="337" t="s">
        <v>87</v>
      </c>
      <c r="AJ31" s="325" t="s">
        <v>88</v>
      </c>
      <c r="AK31" s="439" t="s">
        <v>175</v>
      </c>
      <c r="AL31" s="329"/>
      <c r="AM31" s="412">
        <v>44681</v>
      </c>
      <c r="AN31" s="297" t="s">
        <v>480</v>
      </c>
      <c r="AO31" s="479" t="s">
        <v>481</v>
      </c>
      <c r="AP31" s="297" t="s">
        <v>482</v>
      </c>
      <c r="AQ31" s="540"/>
      <c r="AR31" s="394" t="s">
        <v>4</v>
      </c>
      <c r="AS31" s="543" t="s">
        <v>483</v>
      </c>
      <c r="AT31" s="412"/>
      <c r="AU31" s="415"/>
      <c r="AV31" s="477"/>
      <c r="AW31" s="394"/>
      <c r="AX31" s="394"/>
      <c r="AY31" s="395"/>
      <c r="AZ31" s="398"/>
      <c r="BA31" s="412"/>
      <c r="BB31" s="415"/>
      <c r="BC31" s="394"/>
      <c r="BD31" s="394"/>
      <c r="BE31" s="395"/>
      <c r="BF31" s="395"/>
      <c r="BG31" s="398"/>
    </row>
    <row r="32" spans="1:59" ht="37.5" customHeight="1">
      <c r="A32" s="376"/>
      <c r="B32" s="364"/>
      <c r="C32" s="367"/>
      <c r="D32" s="362"/>
      <c r="E32" s="362"/>
      <c r="F32" s="362"/>
      <c r="G32" s="367"/>
      <c r="H32" s="362"/>
      <c r="I32" s="362"/>
      <c r="J32" s="362"/>
      <c r="K32" s="362"/>
      <c r="L32" s="362"/>
      <c r="M32" s="370"/>
      <c r="N32" s="371"/>
      <c r="O32" s="372"/>
      <c r="P32" s="373"/>
      <c r="Q32" s="361"/>
      <c r="R32" s="537" t="s">
        <v>176</v>
      </c>
      <c r="S32" s="364" t="s">
        <v>79</v>
      </c>
      <c r="T32" s="364" t="s">
        <v>172</v>
      </c>
      <c r="U32" s="364" t="s">
        <v>80</v>
      </c>
      <c r="V32" s="364" t="s">
        <v>81</v>
      </c>
      <c r="W32" s="370">
        <f>VLOOKUP(V32,'[2]Datos Validacion'!$K$6:$L$8,2,0)</f>
        <v>0.25</v>
      </c>
      <c r="X32" s="367" t="s">
        <v>82</v>
      </c>
      <c r="Y32" s="370">
        <f>VLOOKUP(X32,'[2]Datos Validacion'!$M$6:$N$7,2,0)</f>
        <v>0.15</v>
      </c>
      <c r="Z32" s="364" t="s">
        <v>83</v>
      </c>
      <c r="AA32" s="366" t="s">
        <v>177</v>
      </c>
      <c r="AB32" s="364" t="s">
        <v>85</v>
      </c>
      <c r="AC32" s="367" t="s">
        <v>174</v>
      </c>
      <c r="AD32" s="81">
        <f t="shared" si="0"/>
        <v>0.4</v>
      </c>
      <c r="AE32" s="82" t="str">
        <f t="shared" si="1"/>
        <v>MUY BAJA</v>
      </c>
      <c r="AF32" s="535">
        <f t="shared" ref="AF32" si="6">+AF31-(AF31*AD32)</f>
        <v>7.1999999999999995E-2</v>
      </c>
      <c r="AG32" s="360"/>
      <c r="AH32" s="360"/>
      <c r="AI32" s="361"/>
      <c r="AJ32" s="362"/>
      <c r="AK32" s="546"/>
      <c r="AL32" s="359"/>
      <c r="AM32" s="413"/>
      <c r="AN32" s="298"/>
      <c r="AO32" s="480"/>
      <c r="AP32" s="298"/>
      <c r="AQ32" s="541"/>
      <c r="AR32" s="418"/>
      <c r="AS32" s="544"/>
      <c r="AT32" s="413"/>
      <c r="AU32" s="416"/>
      <c r="AV32" s="478"/>
      <c r="AW32" s="418"/>
      <c r="AX32" s="418"/>
      <c r="AY32" s="396"/>
      <c r="AZ32" s="399"/>
      <c r="BA32" s="413"/>
      <c r="BB32" s="416"/>
      <c r="BC32" s="418"/>
      <c r="BD32" s="418"/>
      <c r="BE32" s="396"/>
      <c r="BF32" s="396"/>
      <c r="BG32" s="399"/>
    </row>
    <row r="33" spans="1:59" ht="39" customHeight="1" thickBot="1">
      <c r="A33" s="354"/>
      <c r="B33" s="356"/>
      <c r="C33" s="342"/>
      <c r="D33" s="326"/>
      <c r="E33" s="326"/>
      <c r="F33" s="326"/>
      <c r="G33" s="342"/>
      <c r="H33" s="326"/>
      <c r="I33" s="326"/>
      <c r="J33" s="326"/>
      <c r="K33" s="326"/>
      <c r="L33" s="326"/>
      <c r="M33" s="344"/>
      <c r="N33" s="346"/>
      <c r="O33" s="334"/>
      <c r="P33" s="336"/>
      <c r="Q33" s="338"/>
      <c r="R33" s="538"/>
      <c r="S33" s="356"/>
      <c r="T33" s="356"/>
      <c r="U33" s="356"/>
      <c r="V33" s="356"/>
      <c r="W33" s="344"/>
      <c r="X33" s="342"/>
      <c r="Y33" s="344"/>
      <c r="Z33" s="356"/>
      <c r="AA33" s="534"/>
      <c r="AB33" s="356"/>
      <c r="AC33" s="342"/>
      <c r="AD33" s="90">
        <f t="shared" si="0"/>
        <v>0</v>
      </c>
      <c r="AE33" s="91" t="str">
        <f t="shared" si="1"/>
        <v>MUY BAJA</v>
      </c>
      <c r="AF33" s="536"/>
      <c r="AG33" s="340"/>
      <c r="AH33" s="340"/>
      <c r="AI33" s="338"/>
      <c r="AJ33" s="326"/>
      <c r="AK33" s="440"/>
      <c r="AL33" s="330"/>
      <c r="AM33" s="539"/>
      <c r="AN33" s="299"/>
      <c r="AO33" s="518"/>
      <c r="AP33" s="299"/>
      <c r="AQ33" s="542"/>
      <c r="AR33" s="506"/>
      <c r="AS33" s="545"/>
      <c r="AT33" s="539"/>
      <c r="AU33" s="505"/>
      <c r="AV33" s="509"/>
      <c r="AW33" s="506"/>
      <c r="AX33" s="506"/>
      <c r="AY33" s="499"/>
      <c r="AZ33" s="500"/>
      <c r="BA33" s="430"/>
      <c r="BB33" s="505"/>
      <c r="BC33" s="506"/>
      <c r="BD33" s="506"/>
      <c r="BE33" s="499"/>
      <c r="BF33" s="499"/>
      <c r="BG33" s="500"/>
    </row>
    <row r="34" spans="1:59" ht="98.25" customHeight="1" thickTop="1">
      <c r="A34" s="353" t="s">
        <v>4</v>
      </c>
      <c r="B34" s="355"/>
      <c r="C34" s="341" t="s">
        <v>140</v>
      </c>
      <c r="D34" s="325" t="s">
        <v>178</v>
      </c>
      <c r="E34" s="325" t="s">
        <v>179</v>
      </c>
      <c r="F34" s="58" t="s">
        <v>68</v>
      </c>
      <c r="G34" s="72" t="s">
        <v>180</v>
      </c>
      <c r="H34" s="325" t="s">
        <v>181</v>
      </c>
      <c r="I34" s="325" t="s">
        <v>182</v>
      </c>
      <c r="J34" s="325" t="s">
        <v>72</v>
      </c>
      <c r="K34" s="325" t="s">
        <v>183</v>
      </c>
      <c r="L34" s="325" t="s">
        <v>74</v>
      </c>
      <c r="M34" s="343">
        <f>VLOOKUP(L34,'[2]Datos Validacion'!$C$6:$D$10,2,0)</f>
        <v>0.4</v>
      </c>
      <c r="N34" s="345" t="s">
        <v>75</v>
      </c>
      <c r="O34" s="333">
        <f>VLOOKUP(N34,'[2]Datos Validacion'!$E$6:$F$15,2,0)</f>
        <v>0.8</v>
      </c>
      <c r="P34" s="335" t="s">
        <v>184</v>
      </c>
      <c r="Q34" s="337" t="s">
        <v>87</v>
      </c>
      <c r="R34" s="107" t="s">
        <v>185</v>
      </c>
      <c r="S34" s="61" t="s">
        <v>79</v>
      </c>
      <c r="T34" s="64" t="s">
        <v>186</v>
      </c>
      <c r="U34" s="61" t="s">
        <v>80</v>
      </c>
      <c r="V34" s="61" t="s">
        <v>81</v>
      </c>
      <c r="W34" s="63">
        <f>VLOOKUP(V34,'[2]Datos Validacion'!$K$6:$L$8,2,0)</f>
        <v>0.25</v>
      </c>
      <c r="X34" s="64" t="s">
        <v>82</v>
      </c>
      <c r="Y34" s="63">
        <f>VLOOKUP(X34,'[2]Datos Validacion'!$M$6:$N$7,2,0)</f>
        <v>0.15</v>
      </c>
      <c r="Z34" s="61" t="s">
        <v>83</v>
      </c>
      <c r="AA34" s="94" t="s">
        <v>187</v>
      </c>
      <c r="AB34" s="61" t="s">
        <v>85</v>
      </c>
      <c r="AC34" s="64" t="s">
        <v>188</v>
      </c>
      <c r="AD34" s="66">
        <f t="shared" si="0"/>
        <v>0.4</v>
      </c>
      <c r="AE34" s="67" t="str">
        <f t="shared" si="1"/>
        <v>BAJA</v>
      </c>
      <c r="AF34" s="67">
        <f t="shared" ref="AF34:AF42" si="7">IF(OR(V34="prevenir",V34="detectar"),(M34-(M34*AD34)), M34)</f>
        <v>0.24</v>
      </c>
      <c r="AG34" s="339" t="str">
        <f t="shared" ref="AG34:AG42" si="8">IF(AH34&lt;=20%,"LEVE",IF(AH34&lt;=40%,"MENOR",IF(AH34&lt;=60%,"MODERADO",IF(AH34&lt;=80%,"MAYOR","CATASTROFICO"))))</f>
        <v>MAYOR</v>
      </c>
      <c r="AH34" s="339">
        <f t="shared" ref="AH34:AH42" si="9">IF(V34="corregir",(O34-(O34*AD34)), O34)</f>
        <v>0.8</v>
      </c>
      <c r="AI34" s="337" t="s">
        <v>87</v>
      </c>
      <c r="AJ34" s="325" t="s">
        <v>88</v>
      </c>
      <c r="AK34" s="531" t="s">
        <v>189</v>
      </c>
      <c r="AL34" s="329"/>
      <c r="AM34" s="401" t="s">
        <v>487</v>
      </c>
      <c r="AN34" s="300" t="s">
        <v>488</v>
      </c>
      <c r="AO34" s="300" t="s">
        <v>404</v>
      </c>
      <c r="AP34" s="300" t="s">
        <v>489</v>
      </c>
      <c r="AQ34" s="379"/>
      <c r="AR34" s="379" t="s">
        <v>4</v>
      </c>
      <c r="AS34" s="503" t="s">
        <v>490</v>
      </c>
      <c r="AT34" s="412"/>
      <c r="AU34" s="415"/>
      <c r="AV34" s="394"/>
      <c r="AW34" s="394"/>
      <c r="AX34" s="394"/>
      <c r="AY34" s="395"/>
      <c r="AZ34" s="398"/>
      <c r="BA34" s="412"/>
      <c r="BB34" s="415"/>
      <c r="BC34" s="394"/>
      <c r="BD34" s="394"/>
      <c r="BE34" s="395"/>
      <c r="BF34" s="395"/>
      <c r="BG34" s="398"/>
    </row>
    <row r="35" spans="1:59" ht="99" customHeight="1">
      <c r="A35" s="376"/>
      <c r="B35" s="364"/>
      <c r="C35" s="367"/>
      <c r="D35" s="362"/>
      <c r="E35" s="362"/>
      <c r="F35" s="68" t="s">
        <v>68</v>
      </c>
      <c r="G35" s="75" t="s">
        <v>190</v>
      </c>
      <c r="H35" s="362"/>
      <c r="I35" s="362"/>
      <c r="J35" s="362"/>
      <c r="K35" s="362"/>
      <c r="L35" s="362"/>
      <c r="M35" s="370"/>
      <c r="N35" s="371"/>
      <c r="O35" s="372"/>
      <c r="P35" s="373"/>
      <c r="Q35" s="361"/>
      <c r="R35" s="108" t="s">
        <v>191</v>
      </c>
      <c r="S35" s="77" t="s">
        <v>79</v>
      </c>
      <c r="T35" s="78" t="s">
        <v>192</v>
      </c>
      <c r="U35" s="77" t="s">
        <v>80</v>
      </c>
      <c r="V35" s="77" t="s">
        <v>81</v>
      </c>
      <c r="W35" s="79">
        <f>VLOOKUP(V35,'[2]Datos Validacion'!$K$6:$L$8,2,0)</f>
        <v>0.25</v>
      </c>
      <c r="X35" s="78" t="s">
        <v>82</v>
      </c>
      <c r="Y35" s="79">
        <f>VLOOKUP(X35,'[2]Datos Validacion'!$M$6:$N$7,2,0)</f>
        <v>0.15</v>
      </c>
      <c r="Z35" s="77" t="s">
        <v>83</v>
      </c>
      <c r="AA35" s="97" t="s">
        <v>193</v>
      </c>
      <c r="AB35" s="77" t="s">
        <v>85</v>
      </c>
      <c r="AC35" s="78" t="s">
        <v>194</v>
      </c>
      <c r="AD35" s="81">
        <f t="shared" si="0"/>
        <v>0.4</v>
      </c>
      <c r="AE35" s="82" t="str">
        <f t="shared" si="1"/>
        <v>MUY BAJA</v>
      </c>
      <c r="AF35" s="82">
        <f>+AF34-(AF34*AD35)</f>
        <v>0.14399999999999999</v>
      </c>
      <c r="AG35" s="360"/>
      <c r="AH35" s="360"/>
      <c r="AI35" s="361"/>
      <c r="AJ35" s="362"/>
      <c r="AK35" s="532"/>
      <c r="AL35" s="359"/>
      <c r="AM35" s="402"/>
      <c r="AN35" s="303"/>
      <c r="AO35" s="303"/>
      <c r="AP35" s="303"/>
      <c r="AQ35" s="380"/>
      <c r="AR35" s="380"/>
      <c r="AS35" s="528"/>
      <c r="AT35" s="413"/>
      <c r="AU35" s="416"/>
      <c r="AV35" s="418"/>
      <c r="AW35" s="418"/>
      <c r="AX35" s="418"/>
      <c r="AY35" s="396"/>
      <c r="AZ35" s="399"/>
      <c r="BA35" s="413"/>
      <c r="BB35" s="416"/>
      <c r="BC35" s="418"/>
      <c r="BD35" s="418"/>
      <c r="BE35" s="396"/>
      <c r="BF35" s="396"/>
      <c r="BG35" s="399"/>
    </row>
    <row r="36" spans="1:59" ht="60.75" customHeight="1">
      <c r="A36" s="376"/>
      <c r="B36" s="364"/>
      <c r="C36" s="367"/>
      <c r="D36" s="362"/>
      <c r="E36" s="362"/>
      <c r="F36" s="362" t="s">
        <v>68</v>
      </c>
      <c r="G36" s="529" t="s">
        <v>195</v>
      </c>
      <c r="H36" s="362"/>
      <c r="I36" s="362"/>
      <c r="J36" s="362"/>
      <c r="K36" s="362"/>
      <c r="L36" s="362"/>
      <c r="M36" s="370"/>
      <c r="N36" s="371"/>
      <c r="O36" s="372"/>
      <c r="P36" s="373"/>
      <c r="Q36" s="361"/>
      <c r="R36" s="108" t="s">
        <v>196</v>
      </c>
      <c r="S36" s="77" t="s">
        <v>79</v>
      </c>
      <c r="T36" s="78" t="s">
        <v>192</v>
      </c>
      <c r="U36" s="77" t="s">
        <v>80</v>
      </c>
      <c r="V36" s="77" t="s">
        <v>81</v>
      </c>
      <c r="W36" s="79">
        <f>VLOOKUP(V36,'[2]Datos Validacion'!$K$6:$L$8,2,0)</f>
        <v>0.25</v>
      </c>
      <c r="X36" s="78" t="s">
        <v>82</v>
      </c>
      <c r="Y36" s="79">
        <f>VLOOKUP(X36,'[2]Datos Validacion'!$M$6:$N$7,2,0)</f>
        <v>0.15</v>
      </c>
      <c r="Z36" s="77" t="s">
        <v>83</v>
      </c>
      <c r="AA36" s="97" t="s">
        <v>197</v>
      </c>
      <c r="AB36" s="77" t="s">
        <v>85</v>
      </c>
      <c r="AC36" s="78" t="s">
        <v>198</v>
      </c>
      <c r="AD36" s="81">
        <f t="shared" si="0"/>
        <v>0.4</v>
      </c>
      <c r="AE36" s="82" t="str">
        <f t="shared" si="1"/>
        <v>MUY BAJA</v>
      </c>
      <c r="AF36" s="82">
        <f t="shared" ref="AF36:AF38" si="10">+AF35-(AF35*AD36)</f>
        <v>8.6399999999999991E-2</v>
      </c>
      <c r="AG36" s="360"/>
      <c r="AH36" s="360"/>
      <c r="AI36" s="361"/>
      <c r="AJ36" s="362"/>
      <c r="AK36" s="532"/>
      <c r="AL36" s="359"/>
      <c r="AM36" s="402"/>
      <c r="AN36" s="303"/>
      <c r="AO36" s="303"/>
      <c r="AP36" s="303"/>
      <c r="AQ36" s="380"/>
      <c r="AR36" s="380"/>
      <c r="AS36" s="528"/>
      <c r="AT36" s="413"/>
      <c r="AU36" s="416"/>
      <c r="AV36" s="418"/>
      <c r="AW36" s="418"/>
      <c r="AX36" s="418"/>
      <c r="AY36" s="396"/>
      <c r="AZ36" s="399"/>
      <c r="BA36" s="413"/>
      <c r="BB36" s="416"/>
      <c r="BC36" s="418"/>
      <c r="BD36" s="418"/>
      <c r="BE36" s="396"/>
      <c r="BF36" s="396"/>
      <c r="BG36" s="399"/>
    </row>
    <row r="37" spans="1:59" ht="42" customHeight="1">
      <c r="A37" s="376"/>
      <c r="B37" s="364"/>
      <c r="C37" s="367"/>
      <c r="D37" s="362"/>
      <c r="E37" s="362"/>
      <c r="F37" s="362"/>
      <c r="G37" s="529"/>
      <c r="H37" s="362"/>
      <c r="I37" s="362"/>
      <c r="J37" s="362"/>
      <c r="K37" s="362"/>
      <c r="L37" s="362"/>
      <c r="M37" s="370"/>
      <c r="N37" s="371"/>
      <c r="O37" s="372"/>
      <c r="P37" s="373"/>
      <c r="Q37" s="361"/>
      <c r="R37" s="108" t="s">
        <v>199</v>
      </c>
      <c r="S37" s="77" t="s">
        <v>79</v>
      </c>
      <c r="T37" s="78" t="s">
        <v>200</v>
      </c>
      <c r="U37" s="77" t="s">
        <v>80</v>
      </c>
      <c r="V37" s="77" t="s">
        <v>81</v>
      </c>
      <c r="W37" s="79">
        <f>VLOOKUP(V37,'[2]Datos Validacion'!$K$6:$L$8,2,0)</f>
        <v>0.25</v>
      </c>
      <c r="X37" s="78" t="s">
        <v>82</v>
      </c>
      <c r="Y37" s="79">
        <f>VLOOKUP(X37,'[2]Datos Validacion'!$M$6:$N$7,2,0)</f>
        <v>0.15</v>
      </c>
      <c r="Z37" s="77" t="s">
        <v>83</v>
      </c>
      <c r="AA37" s="97" t="s">
        <v>201</v>
      </c>
      <c r="AB37" s="77" t="s">
        <v>85</v>
      </c>
      <c r="AC37" s="78" t="s">
        <v>202</v>
      </c>
      <c r="AD37" s="81">
        <f t="shared" si="0"/>
        <v>0.4</v>
      </c>
      <c r="AE37" s="82" t="str">
        <f t="shared" si="1"/>
        <v>MUY BAJA</v>
      </c>
      <c r="AF37" s="82">
        <f t="shared" si="10"/>
        <v>5.183999999999999E-2</v>
      </c>
      <c r="AG37" s="360"/>
      <c r="AH37" s="360"/>
      <c r="AI37" s="361"/>
      <c r="AJ37" s="362"/>
      <c r="AK37" s="532"/>
      <c r="AL37" s="359"/>
      <c r="AM37" s="402"/>
      <c r="AN37" s="303"/>
      <c r="AO37" s="303"/>
      <c r="AP37" s="303"/>
      <c r="AQ37" s="380"/>
      <c r="AR37" s="380"/>
      <c r="AS37" s="528"/>
      <c r="AT37" s="413"/>
      <c r="AU37" s="416"/>
      <c r="AV37" s="418"/>
      <c r="AW37" s="418"/>
      <c r="AX37" s="418"/>
      <c r="AY37" s="396"/>
      <c r="AZ37" s="399"/>
      <c r="BA37" s="413"/>
      <c r="BB37" s="416"/>
      <c r="BC37" s="418"/>
      <c r="BD37" s="418"/>
      <c r="BE37" s="396"/>
      <c r="BF37" s="396"/>
      <c r="BG37" s="399"/>
    </row>
    <row r="38" spans="1:59" ht="34.5" customHeight="1" thickBot="1">
      <c r="A38" s="354"/>
      <c r="B38" s="356"/>
      <c r="C38" s="342"/>
      <c r="D38" s="326"/>
      <c r="E38" s="326"/>
      <c r="F38" s="326"/>
      <c r="G38" s="530"/>
      <c r="H38" s="326"/>
      <c r="I38" s="326"/>
      <c r="J38" s="326"/>
      <c r="K38" s="326"/>
      <c r="L38" s="326"/>
      <c r="M38" s="344"/>
      <c r="N38" s="346"/>
      <c r="O38" s="334"/>
      <c r="P38" s="336"/>
      <c r="Q38" s="338"/>
      <c r="R38" s="109" t="s">
        <v>203</v>
      </c>
      <c r="S38" s="85" t="s">
        <v>79</v>
      </c>
      <c r="T38" s="86" t="s">
        <v>204</v>
      </c>
      <c r="U38" s="85" t="s">
        <v>80</v>
      </c>
      <c r="V38" s="85" t="s">
        <v>81</v>
      </c>
      <c r="W38" s="87">
        <f>VLOOKUP(V38,'[2]Datos Validacion'!$K$6:$L$8,2,0)</f>
        <v>0.25</v>
      </c>
      <c r="X38" s="86" t="s">
        <v>82</v>
      </c>
      <c r="Y38" s="87">
        <f>VLOOKUP(X38,'[2]Datos Validacion'!$M$6:$N$7,2,0)</f>
        <v>0.15</v>
      </c>
      <c r="Z38" s="85" t="s">
        <v>83</v>
      </c>
      <c r="AA38" s="88" t="s">
        <v>205</v>
      </c>
      <c r="AB38" s="85" t="s">
        <v>85</v>
      </c>
      <c r="AC38" s="86" t="s">
        <v>206</v>
      </c>
      <c r="AD38" s="90">
        <f t="shared" si="0"/>
        <v>0.4</v>
      </c>
      <c r="AE38" s="91" t="str">
        <f t="shared" si="1"/>
        <v>MUY BAJA</v>
      </c>
      <c r="AF38" s="92">
        <f t="shared" si="10"/>
        <v>3.1103999999999993E-2</v>
      </c>
      <c r="AG38" s="340"/>
      <c r="AH38" s="340"/>
      <c r="AI38" s="338"/>
      <c r="AJ38" s="326"/>
      <c r="AK38" s="533"/>
      <c r="AL38" s="330"/>
      <c r="AM38" s="490"/>
      <c r="AN38" s="507"/>
      <c r="AO38" s="507"/>
      <c r="AP38" s="507"/>
      <c r="AQ38" s="456"/>
      <c r="AR38" s="456"/>
      <c r="AS38" s="504"/>
      <c r="AT38" s="430"/>
      <c r="AU38" s="505"/>
      <c r="AV38" s="506"/>
      <c r="AW38" s="506"/>
      <c r="AX38" s="506"/>
      <c r="AY38" s="499"/>
      <c r="AZ38" s="500"/>
      <c r="BA38" s="430"/>
      <c r="BB38" s="505"/>
      <c r="BC38" s="506"/>
      <c r="BD38" s="506"/>
      <c r="BE38" s="499"/>
      <c r="BF38" s="499"/>
      <c r="BG38" s="500"/>
    </row>
    <row r="39" spans="1:59" ht="26.25" thickTop="1">
      <c r="A39" s="353" t="s">
        <v>4</v>
      </c>
      <c r="B39" s="355"/>
      <c r="C39" s="341" t="s">
        <v>140</v>
      </c>
      <c r="D39" s="325" t="s">
        <v>207</v>
      </c>
      <c r="E39" s="325" t="s">
        <v>208</v>
      </c>
      <c r="F39" s="58" t="s">
        <v>68</v>
      </c>
      <c r="G39" s="72" t="s">
        <v>209</v>
      </c>
      <c r="H39" s="325" t="s">
        <v>210</v>
      </c>
      <c r="I39" s="325" t="s">
        <v>211</v>
      </c>
      <c r="J39" s="325" t="s">
        <v>72</v>
      </c>
      <c r="K39" s="325" t="s">
        <v>212</v>
      </c>
      <c r="L39" s="325" t="s">
        <v>170</v>
      </c>
      <c r="M39" s="343">
        <f>VLOOKUP(L39,'[2]Datos Validacion'!$C$6:$D$10,2,0)</f>
        <v>0.2</v>
      </c>
      <c r="N39" s="345" t="s">
        <v>124</v>
      </c>
      <c r="O39" s="333">
        <f>VLOOKUP(N39,'[2]Datos Validacion'!$E$6:$F$15,2,0)</f>
        <v>0.6</v>
      </c>
      <c r="P39" s="335" t="s">
        <v>125</v>
      </c>
      <c r="Q39" s="337" t="s">
        <v>213</v>
      </c>
      <c r="R39" s="483" t="s">
        <v>214</v>
      </c>
      <c r="S39" s="355" t="s">
        <v>79</v>
      </c>
      <c r="T39" s="341" t="s">
        <v>215</v>
      </c>
      <c r="U39" s="355" t="s">
        <v>80</v>
      </c>
      <c r="V39" s="355" t="s">
        <v>81</v>
      </c>
      <c r="W39" s="343">
        <f>VLOOKUP(V39,'[2]Datos Validacion'!$K$6:$L$8,2,0)</f>
        <v>0.25</v>
      </c>
      <c r="X39" s="341" t="s">
        <v>82</v>
      </c>
      <c r="Y39" s="343">
        <f>VLOOKUP(X39,'[2]Datos Validacion'!$M$6:$N$7,2,0)</f>
        <v>0.15</v>
      </c>
      <c r="Z39" s="355" t="s">
        <v>83</v>
      </c>
      <c r="AA39" s="365" t="s">
        <v>216</v>
      </c>
      <c r="AB39" s="355" t="s">
        <v>85</v>
      </c>
      <c r="AC39" s="341" t="s">
        <v>217</v>
      </c>
      <c r="AD39" s="368">
        <f t="shared" si="0"/>
        <v>0.4</v>
      </c>
      <c r="AE39" s="339" t="str">
        <f t="shared" si="1"/>
        <v>MUY BAJA</v>
      </c>
      <c r="AF39" s="339">
        <f t="shared" si="7"/>
        <v>0.12</v>
      </c>
      <c r="AG39" s="339" t="str">
        <f t="shared" si="8"/>
        <v>MODERADO</v>
      </c>
      <c r="AH39" s="339">
        <f t="shared" si="9"/>
        <v>0.6</v>
      </c>
      <c r="AI39" s="337" t="s">
        <v>130</v>
      </c>
      <c r="AJ39" s="325" t="s">
        <v>131</v>
      </c>
      <c r="AK39" s="327"/>
      <c r="AL39" s="329"/>
      <c r="AM39" s="401">
        <v>44681</v>
      </c>
      <c r="AN39" s="300" t="s">
        <v>491</v>
      </c>
      <c r="AO39" s="300" t="s">
        <v>492</v>
      </c>
      <c r="AP39" s="525" t="s">
        <v>493</v>
      </c>
      <c r="AQ39" s="379"/>
      <c r="AR39" s="379" t="s">
        <v>4</v>
      </c>
      <c r="AS39" s="503" t="s">
        <v>494</v>
      </c>
      <c r="AT39" s="412"/>
      <c r="AU39" s="415"/>
      <c r="AV39" s="394"/>
      <c r="AW39" s="510"/>
      <c r="AX39" s="394"/>
      <c r="AY39" s="395"/>
      <c r="AZ39" s="398"/>
      <c r="BA39" s="412"/>
      <c r="BB39" s="415"/>
      <c r="BC39" s="394"/>
      <c r="BD39" s="510"/>
      <c r="BE39" s="394"/>
      <c r="BF39" s="395"/>
      <c r="BG39" s="398"/>
    </row>
    <row r="40" spans="1:59" ht="33.75" customHeight="1">
      <c r="A40" s="376"/>
      <c r="B40" s="364"/>
      <c r="C40" s="367"/>
      <c r="D40" s="362"/>
      <c r="E40" s="362"/>
      <c r="F40" s="68" t="s">
        <v>68</v>
      </c>
      <c r="G40" s="75" t="s">
        <v>218</v>
      </c>
      <c r="H40" s="362"/>
      <c r="I40" s="362"/>
      <c r="J40" s="362"/>
      <c r="K40" s="362"/>
      <c r="L40" s="362"/>
      <c r="M40" s="370"/>
      <c r="N40" s="371"/>
      <c r="O40" s="372"/>
      <c r="P40" s="373"/>
      <c r="Q40" s="361"/>
      <c r="R40" s="473"/>
      <c r="S40" s="364"/>
      <c r="T40" s="367"/>
      <c r="U40" s="364"/>
      <c r="V40" s="364"/>
      <c r="W40" s="370"/>
      <c r="X40" s="367"/>
      <c r="Y40" s="370"/>
      <c r="Z40" s="364"/>
      <c r="AA40" s="366"/>
      <c r="AB40" s="364"/>
      <c r="AC40" s="367"/>
      <c r="AD40" s="369"/>
      <c r="AE40" s="360"/>
      <c r="AF40" s="360"/>
      <c r="AG40" s="360"/>
      <c r="AH40" s="360"/>
      <c r="AI40" s="361"/>
      <c r="AJ40" s="362"/>
      <c r="AK40" s="363"/>
      <c r="AL40" s="359"/>
      <c r="AM40" s="402"/>
      <c r="AN40" s="303"/>
      <c r="AO40" s="303"/>
      <c r="AP40" s="526"/>
      <c r="AQ40" s="380"/>
      <c r="AR40" s="380"/>
      <c r="AS40" s="528"/>
      <c r="AT40" s="413"/>
      <c r="AU40" s="416"/>
      <c r="AV40" s="418"/>
      <c r="AW40" s="524"/>
      <c r="AX40" s="418"/>
      <c r="AY40" s="396"/>
      <c r="AZ40" s="399"/>
      <c r="BA40" s="413"/>
      <c r="BB40" s="416"/>
      <c r="BC40" s="418"/>
      <c r="BD40" s="524"/>
      <c r="BE40" s="418"/>
      <c r="BF40" s="396"/>
      <c r="BG40" s="399"/>
    </row>
    <row r="41" spans="1:59" ht="47.25" customHeight="1" thickBot="1">
      <c r="A41" s="354"/>
      <c r="B41" s="356"/>
      <c r="C41" s="342"/>
      <c r="D41" s="326"/>
      <c r="E41" s="326"/>
      <c r="F41" s="70" t="s">
        <v>68</v>
      </c>
      <c r="G41" s="110" t="s">
        <v>219</v>
      </c>
      <c r="H41" s="326"/>
      <c r="I41" s="326"/>
      <c r="J41" s="326"/>
      <c r="K41" s="326"/>
      <c r="L41" s="326"/>
      <c r="M41" s="344"/>
      <c r="N41" s="346"/>
      <c r="O41" s="334"/>
      <c r="P41" s="336"/>
      <c r="Q41" s="338"/>
      <c r="R41" s="110" t="s">
        <v>220</v>
      </c>
      <c r="S41" s="85" t="s">
        <v>79</v>
      </c>
      <c r="T41" s="86" t="s">
        <v>221</v>
      </c>
      <c r="U41" s="85" t="s">
        <v>80</v>
      </c>
      <c r="V41" s="85" t="s">
        <v>81</v>
      </c>
      <c r="W41" s="87">
        <f>VLOOKUP(V41,'[2]Datos Validacion'!$K$6:$L$8,2,0)</f>
        <v>0.25</v>
      </c>
      <c r="X41" s="86" t="s">
        <v>82</v>
      </c>
      <c r="Y41" s="87">
        <f>VLOOKUP(X41,'[2]Datos Validacion'!$M$6:$N$7,2,0)</f>
        <v>0.15</v>
      </c>
      <c r="Z41" s="85" t="s">
        <v>83</v>
      </c>
      <c r="AA41" s="88" t="s">
        <v>222</v>
      </c>
      <c r="AB41" s="85" t="s">
        <v>85</v>
      </c>
      <c r="AC41" s="86" t="s">
        <v>223</v>
      </c>
      <c r="AD41" s="90">
        <f t="shared" si="0"/>
        <v>0.4</v>
      </c>
      <c r="AE41" s="91" t="str">
        <f t="shared" si="1"/>
        <v>MUY BAJA</v>
      </c>
      <c r="AF41" s="92">
        <f>+AF39-(AF39*AD41)</f>
        <v>7.1999999999999995E-2</v>
      </c>
      <c r="AG41" s="340"/>
      <c r="AH41" s="340"/>
      <c r="AI41" s="338"/>
      <c r="AJ41" s="326"/>
      <c r="AK41" s="328"/>
      <c r="AL41" s="330"/>
      <c r="AM41" s="490"/>
      <c r="AN41" s="507"/>
      <c r="AO41" s="507"/>
      <c r="AP41" s="527"/>
      <c r="AQ41" s="456"/>
      <c r="AR41" s="456"/>
      <c r="AS41" s="504"/>
      <c r="AT41" s="430"/>
      <c r="AU41" s="505"/>
      <c r="AV41" s="506"/>
      <c r="AW41" s="511"/>
      <c r="AX41" s="506"/>
      <c r="AY41" s="499"/>
      <c r="AZ41" s="500"/>
      <c r="BA41" s="430"/>
      <c r="BB41" s="505"/>
      <c r="BC41" s="506"/>
      <c r="BD41" s="511"/>
      <c r="BE41" s="506"/>
      <c r="BF41" s="499"/>
      <c r="BG41" s="500"/>
    </row>
    <row r="42" spans="1:59" ht="51.75" customHeight="1" thickTop="1">
      <c r="A42" s="353" t="s">
        <v>4</v>
      </c>
      <c r="B42" s="355"/>
      <c r="C42" s="341" t="s">
        <v>224</v>
      </c>
      <c r="D42" s="325" t="s">
        <v>225</v>
      </c>
      <c r="E42" s="325" t="s">
        <v>226</v>
      </c>
      <c r="F42" s="325" t="s">
        <v>68</v>
      </c>
      <c r="G42" s="341" t="s">
        <v>227</v>
      </c>
      <c r="H42" s="325" t="s">
        <v>228</v>
      </c>
      <c r="I42" s="377" t="s">
        <v>229</v>
      </c>
      <c r="J42" s="325" t="s">
        <v>72</v>
      </c>
      <c r="K42" s="325" t="s">
        <v>230</v>
      </c>
      <c r="L42" s="325" t="s">
        <v>231</v>
      </c>
      <c r="M42" s="343">
        <f>VLOOKUP(L42,'[2]Datos Validacion'!$C$6:$D$10,2,0)</f>
        <v>1</v>
      </c>
      <c r="N42" s="345" t="s">
        <v>124</v>
      </c>
      <c r="O42" s="333">
        <f>VLOOKUP(N42,'[2]Datos Validacion'!$E$6:$F$15,2,0)</f>
        <v>0.6</v>
      </c>
      <c r="P42" s="335" t="s">
        <v>125</v>
      </c>
      <c r="Q42" s="337" t="s">
        <v>77</v>
      </c>
      <c r="R42" s="111" t="s">
        <v>232</v>
      </c>
      <c r="S42" s="61" t="s">
        <v>79</v>
      </c>
      <c r="T42" s="64" t="s">
        <v>226</v>
      </c>
      <c r="U42" s="61" t="s">
        <v>80</v>
      </c>
      <c r="V42" s="61" t="s">
        <v>81</v>
      </c>
      <c r="W42" s="63">
        <f>VLOOKUP(V42,'[2]Datos Validacion'!$K$6:$L$8,2,0)</f>
        <v>0.25</v>
      </c>
      <c r="X42" s="64" t="s">
        <v>82</v>
      </c>
      <c r="Y42" s="63">
        <f>VLOOKUP(X42,'[2]Datos Validacion'!$M$6:$N$7,2,0)</f>
        <v>0.15</v>
      </c>
      <c r="Z42" s="61" t="s">
        <v>83</v>
      </c>
      <c r="AA42" s="94" t="s">
        <v>233</v>
      </c>
      <c r="AB42" s="61" t="s">
        <v>85</v>
      </c>
      <c r="AC42" s="72" t="s">
        <v>234</v>
      </c>
      <c r="AD42" s="66">
        <f t="shared" si="0"/>
        <v>0.4</v>
      </c>
      <c r="AE42" s="67" t="str">
        <f t="shared" si="1"/>
        <v>MEDIA</v>
      </c>
      <c r="AF42" s="67">
        <f t="shared" si="7"/>
        <v>0.6</v>
      </c>
      <c r="AG42" s="339" t="str">
        <f t="shared" si="8"/>
        <v>MODERADO</v>
      </c>
      <c r="AH42" s="339">
        <f t="shared" si="9"/>
        <v>0.6</v>
      </c>
      <c r="AI42" s="337" t="s">
        <v>130</v>
      </c>
      <c r="AJ42" s="325" t="s">
        <v>131</v>
      </c>
      <c r="AK42" s="327"/>
      <c r="AL42" s="329"/>
      <c r="AM42" s="520">
        <v>44681</v>
      </c>
      <c r="AN42" s="483" t="s">
        <v>495</v>
      </c>
      <c r="AO42" s="483" t="s">
        <v>496</v>
      </c>
      <c r="AP42" s="479" t="s">
        <v>497</v>
      </c>
      <c r="AQ42" s="486"/>
      <c r="AR42" s="486" t="s">
        <v>4</v>
      </c>
      <c r="AS42" s="488" t="s">
        <v>498</v>
      </c>
      <c r="AT42" s="412"/>
      <c r="AU42" s="475"/>
      <c r="AV42" s="477"/>
      <c r="AW42" s="477"/>
      <c r="AX42" s="477"/>
      <c r="AY42" s="469"/>
      <c r="AZ42" s="471"/>
      <c r="BA42" s="323"/>
      <c r="BB42" s="475"/>
      <c r="BC42" s="477"/>
      <c r="BD42" s="477"/>
      <c r="BE42" s="477"/>
      <c r="BF42" s="469"/>
      <c r="BG42" s="471"/>
    </row>
    <row r="43" spans="1:59" ht="51">
      <c r="A43" s="376"/>
      <c r="B43" s="364"/>
      <c r="C43" s="367"/>
      <c r="D43" s="362"/>
      <c r="E43" s="362"/>
      <c r="F43" s="362"/>
      <c r="G43" s="367"/>
      <c r="H43" s="362"/>
      <c r="I43" s="498"/>
      <c r="J43" s="362"/>
      <c r="K43" s="362"/>
      <c r="L43" s="362"/>
      <c r="M43" s="370"/>
      <c r="N43" s="371"/>
      <c r="O43" s="372"/>
      <c r="P43" s="373"/>
      <c r="Q43" s="361"/>
      <c r="R43" s="76" t="s">
        <v>235</v>
      </c>
      <c r="S43" s="77" t="s">
        <v>79</v>
      </c>
      <c r="T43" s="78" t="s">
        <v>226</v>
      </c>
      <c r="U43" s="77" t="s">
        <v>80</v>
      </c>
      <c r="V43" s="77" t="s">
        <v>81</v>
      </c>
      <c r="W43" s="79">
        <f>VLOOKUP(V43,'[2]Datos Validacion'!$K$6:$L$8,2,0)</f>
        <v>0.25</v>
      </c>
      <c r="X43" s="78" t="s">
        <v>82</v>
      </c>
      <c r="Y43" s="79">
        <f>VLOOKUP(X43,'[2]Datos Validacion'!$M$6:$N$7,2,0)</f>
        <v>0.15</v>
      </c>
      <c r="Z43" s="77" t="s">
        <v>83</v>
      </c>
      <c r="AA43" s="97" t="s">
        <v>236</v>
      </c>
      <c r="AB43" s="77" t="s">
        <v>85</v>
      </c>
      <c r="AC43" s="75" t="s">
        <v>237</v>
      </c>
      <c r="AD43" s="81">
        <f t="shared" si="0"/>
        <v>0.4</v>
      </c>
      <c r="AE43" s="82" t="str">
        <f t="shared" si="1"/>
        <v>BAJA</v>
      </c>
      <c r="AF43" s="82">
        <f>+AF42-(AF42*AD43)</f>
        <v>0.36</v>
      </c>
      <c r="AG43" s="360"/>
      <c r="AH43" s="360"/>
      <c r="AI43" s="361"/>
      <c r="AJ43" s="362"/>
      <c r="AK43" s="363"/>
      <c r="AL43" s="359"/>
      <c r="AM43" s="521"/>
      <c r="AN43" s="473"/>
      <c r="AO43" s="473"/>
      <c r="AP43" s="480"/>
      <c r="AQ43" s="487"/>
      <c r="AR43" s="487"/>
      <c r="AS43" s="489"/>
      <c r="AT43" s="413"/>
      <c r="AU43" s="514"/>
      <c r="AV43" s="478"/>
      <c r="AW43" s="478"/>
      <c r="AX43" s="478"/>
      <c r="AY43" s="470"/>
      <c r="AZ43" s="472"/>
      <c r="BA43" s="474"/>
      <c r="BB43" s="514"/>
      <c r="BC43" s="478"/>
      <c r="BD43" s="478"/>
      <c r="BE43" s="478"/>
      <c r="BF43" s="470"/>
      <c r="BG43" s="472"/>
    </row>
    <row r="44" spans="1:59" ht="38.25">
      <c r="A44" s="376"/>
      <c r="B44" s="364"/>
      <c r="C44" s="367"/>
      <c r="D44" s="362"/>
      <c r="E44" s="362"/>
      <c r="F44" s="362" t="s">
        <v>68</v>
      </c>
      <c r="G44" s="367" t="s">
        <v>238</v>
      </c>
      <c r="H44" s="362"/>
      <c r="I44" s="498"/>
      <c r="J44" s="362"/>
      <c r="K44" s="362"/>
      <c r="L44" s="362"/>
      <c r="M44" s="370"/>
      <c r="N44" s="371"/>
      <c r="O44" s="372"/>
      <c r="P44" s="373"/>
      <c r="Q44" s="361"/>
      <c r="R44" s="76" t="s">
        <v>239</v>
      </c>
      <c r="S44" s="77" t="s">
        <v>79</v>
      </c>
      <c r="T44" s="78" t="s">
        <v>226</v>
      </c>
      <c r="U44" s="77" t="s">
        <v>80</v>
      </c>
      <c r="V44" s="77" t="s">
        <v>81</v>
      </c>
      <c r="W44" s="79">
        <f>VLOOKUP(V44,'[2]Datos Validacion'!$K$6:$L$8,2,0)</f>
        <v>0.25</v>
      </c>
      <c r="X44" s="78" t="s">
        <v>82</v>
      </c>
      <c r="Y44" s="79">
        <f>VLOOKUP(X44,'[2]Datos Validacion'!$M$6:$N$7,2,0)</f>
        <v>0.15</v>
      </c>
      <c r="Z44" s="77" t="s">
        <v>83</v>
      </c>
      <c r="AA44" s="97" t="s">
        <v>240</v>
      </c>
      <c r="AB44" s="77" t="s">
        <v>85</v>
      </c>
      <c r="AC44" s="75" t="s">
        <v>241</v>
      </c>
      <c r="AD44" s="81">
        <f t="shared" si="0"/>
        <v>0.4</v>
      </c>
      <c r="AE44" s="82" t="str">
        <f t="shared" si="1"/>
        <v>BAJA</v>
      </c>
      <c r="AF44" s="82">
        <f t="shared" ref="AF44:AF45" si="11">+AF43-(AF43*AD44)</f>
        <v>0.216</v>
      </c>
      <c r="AG44" s="360"/>
      <c r="AH44" s="360"/>
      <c r="AI44" s="361"/>
      <c r="AJ44" s="362"/>
      <c r="AK44" s="363"/>
      <c r="AL44" s="359"/>
      <c r="AM44" s="521"/>
      <c r="AN44" s="473"/>
      <c r="AO44" s="473"/>
      <c r="AP44" s="480"/>
      <c r="AQ44" s="487"/>
      <c r="AR44" s="487"/>
      <c r="AS44" s="489"/>
      <c r="AT44" s="413"/>
      <c r="AU44" s="514"/>
      <c r="AV44" s="478"/>
      <c r="AW44" s="478"/>
      <c r="AX44" s="478"/>
      <c r="AY44" s="470"/>
      <c r="AZ44" s="472"/>
      <c r="BA44" s="474"/>
      <c r="BB44" s="514"/>
      <c r="BC44" s="478"/>
      <c r="BD44" s="478"/>
      <c r="BE44" s="478"/>
      <c r="BF44" s="470"/>
      <c r="BG44" s="472"/>
    </row>
    <row r="45" spans="1:59" ht="51.75" thickBot="1">
      <c r="A45" s="354"/>
      <c r="B45" s="356"/>
      <c r="C45" s="342"/>
      <c r="D45" s="326"/>
      <c r="E45" s="326"/>
      <c r="F45" s="326"/>
      <c r="G45" s="342"/>
      <c r="H45" s="326"/>
      <c r="I45" s="378"/>
      <c r="J45" s="326"/>
      <c r="K45" s="326"/>
      <c r="L45" s="326"/>
      <c r="M45" s="344"/>
      <c r="N45" s="346"/>
      <c r="O45" s="334"/>
      <c r="P45" s="336"/>
      <c r="Q45" s="338"/>
      <c r="R45" s="84" t="s">
        <v>242</v>
      </c>
      <c r="S45" s="85" t="s">
        <v>79</v>
      </c>
      <c r="T45" s="86" t="s">
        <v>226</v>
      </c>
      <c r="U45" s="85" t="s">
        <v>80</v>
      </c>
      <c r="V45" s="85" t="s">
        <v>81</v>
      </c>
      <c r="W45" s="87">
        <f>VLOOKUP(V45,'[2]Datos Validacion'!$K$6:$L$8,2,0)</f>
        <v>0.25</v>
      </c>
      <c r="X45" s="86" t="s">
        <v>82</v>
      </c>
      <c r="Y45" s="87">
        <f>VLOOKUP(X45,'[2]Datos Validacion'!$M$6:$N$7,2,0)</f>
        <v>0.15</v>
      </c>
      <c r="Z45" s="85" t="s">
        <v>83</v>
      </c>
      <c r="AA45" s="88" t="s">
        <v>243</v>
      </c>
      <c r="AB45" s="85" t="s">
        <v>85</v>
      </c>
      <c r="AC45" s="110" t="s">
        <v>244</v>
      </c>
      <c r="AD45" s="90">
        <f t="shared" si="0"/>
        <v>0.4</v>
      </c>
      <c r="AE45" s="91" t="str">
        <f t="shared" si="1"/>
        <v>MUY BAJA</v>
      </c>
      <c r="AF45" s="92">
        <f t="shared" si="11"/>
        <v>0.12959999999999999</v>
      </c>
      <c r="AG45" s="340"/>
      <c r="AH45" s="340"/>
      <c r="AI45" s="338"/>
      <c r="AJ45" s="326"/>
      <c r="AK45" s="328"/>
      <c r="AL45" s="330"/>
      <c r="AM45" s="522"/>
      <c r="AN45" s="523"/>
      <c r="AO45" s="523"/>
      <c r="AP45" s="518"/>
      <c r="AQ45" s="491"/>
      <c r="AR45" s="491"/>
      <c r="AS45" s="519"/>
      <c r="AT45" s="430"/>
      <c r="AU45" s="515"/>
      <c r="AV45" s="509"/>
      <c r="AW45" s="509"/>
      <c r="AX45" s="509"/>
      <c r="AY45" s="516"/>
      <c r="AZ45" s="517"/>
      <c r="BA45" s="324"/>
      <c r="BB45" s="515"/>
      <c r="BC45" s="509"/>
      <c r="BD45" s="509"/>
      <c r="BE45" s="509"/>
      <c r="BF45" s="516"/>
      <c r="BG45" s="517"/>
    </row>
    <row r="46" spans="1:59" ht="131.25" customHeight="1" thickTop="1">
      <c r="A46" s="353" t="s">
        <v>4</v>
      </c>
      <c r="B46" s="355"/>
      <c r="C46" s="486" t="s">
        <v>245</v>
      </c>
      <c r="D46" s="325" t="s">
        <v>246</v>
      </c>
      <c r="E46" s="325" t="s">
        <v>247</v>
      </c>
      <c r="F46" s="325" t="s">
        <v>68</v>
      </c>
      <c r="G46" s="512" t="s">
        <v>248</v>
      </c>
      <c r="H46" s="325" t="s">
        <v>249</v>
      </c>
      <c r="I46" s="512" t="s">
        <v>250</v>
      </c>
      <c r="J46" s="325" t="s">
        <v>72</v>
      </c>
      <c r="K46" s="512" t="s">
        <v>251</v>
      </c>
      <c r="L46" s="325" t="s">
        <v>74</v>
      </c>
      <c r="M46" s="343">
        <f>VLOOKUP(L46,'[2]Datos Validacion'!$C$6:$D$10,2,0)</f>
        <v>0.4</v>
      </c>
      <c r="N46" s="345" t="s">
        <v>124</v>
      </c>
      <c r="O46" s="333">
        <f>VLOOKUP(N46,'[2]Datos Validacion'!$E$6:$F$15,2,0)</f>
        <v>0.6</v>
      </c>
      <c r="P46" s="335" t="s">
        <v>125</v>
      </c>
      <c r="Q46" s="337" t="s">
        <v>130</v>
      </c>
      <c r="R46" s="112" t="s">
        <v>252</v>
      </c>
      <c r="S46" s="61" t="s">
        <v>79</v>
      </c>
      <c r="T46" s="64" t="s">
        <v>253</v>
      </c>
      <c r="U46" s="61" t="s">
        <v>80</v>
      </c>
      <c r="V46" s="61" t="s">
        <v>81</v>
      </c>
      <c r="W46" s="63">
        <f>VLOOKUP(V46,'[2]Datos Validacion'!$K$6:$L$8,2,0)</f>
        <v>0.25</v>
      </c>
      <c r="X46" s="64" t="s">
        <v>82</v>
      </c>
      <c r="Y46" s="63">
        <f>VLOOKUP(X46,'[2]Datos Validacion'!$M$6:$N$7,2,0)</f>
        <v>0.15</v>
      </c>
      <c r="Z46" s="61" t="s">
        <v>83</v>
      </c>
      <c r="AA46" s="94" t="s">
        <v>254</v>
      </c>
      <c r="AB46" s="61" t="s">
        <v>85</v>
      </c>
      <c r="AC46" s="94" t="s">
        <v>255</v>
      </c>
      <c r="AD46" s="66">
        <f t="shared" si="0"/>
        <v>0.4</v>
      </c>
      <c r="AE46" s="67" t="str">
        <f t="shared" si="1"/>
        <v>BAJA</v>
      </c>
      <c r="AF46" s="67">
        <f t="shared" si="2"/>
        <v>0.24</v>
      </c>
      <c r="AG46" s="339" t="str">
        <f t="shared" si="3"/>
        <v>MODERADO</v>
      </c>
      <c r="AH46" s="339">
        <f t="shared" si="4"/>
        <v>0.6</v>
      </c>
      <c r="AI46" s="337" t="s">
        <v>130</v>
      </c>
      <c r="AJ46" s="325" t="s">
        <v>131</v>
      </c>
      <c r="AK46" s="327"/>
      <c r="AL46" s="329"/>
      <c r="AM46" s="259">
        <v>44676</v>
      </c>
      <c r="AN46" s="93" t="s">
        <v>499</v>
      </c>
      <c r="AO46" s="93" t="s">
        <v>500</v>
      </c>
      <c r="AP46" s="282" t="s">
        <v>478</v>
      </c>
      <c r="AQ46" s="62"/>
      <c r="AR46" s="62" t="s">
        <v>4</v>
      </c>
      <c r="AS46" s="285" t="s">
        <v>501</v>
      </c>
      <c r="AT46" s="412"/>
      <c r="AU46" s="415"/>
      <c r="AV46" s="394"/>
      <c r="AW46" s="394"/>
      <c r="AX46" s="394"/>
      <c r="AY46" s="394"/>
      <c r="AZ46" s="398"/>
      <c r="BA46" s="412"/>
      <c r="BB46" s="415"/>
      <c r="BC46" s="394"/>
      <c r="BD46" s="510"/>
      <c r="BE46" s="394"/>
      <c r="BF46" s="395"/>
      <c r="BG46" s="398"/>
    </row>
    <row r="47" spans="1:59" ht="129.75" customHeight="1" thickBot="1">
      <c r="A47" s="354"/>
      <c r="B47" s="356"/>
      <c r="C47" s="491"/>
      <c r="D47" s="326"/>
      <c r="E47" s="326"/>
      <c r="F47" s="326"/>
      <c r="G47" s="513"/>
      <c r="H47" s="326"/>
      <c r="I47" s="513"/>
      <c r="J47" s="326"/>
      <c r="K47" s="513"/>
      <c r="L47" s="326"/>
      <c r="M47" s="344"/>
      <c r="N47" s="346"/>
      <c r="O47" s="334"/>
      <c r="P47" s="336"/>
      <c r="Q47" s="338"/>
      <c r="R47" s="106" t="s">
        <v>256</v>
      </c>
      <c r="S47" s="113" t="s">
        <v>79</v>
      </c>
      <c r="T47" s="114" t="s">
        <v>257</v>
      </c>
      <c r="U47" s="113" t="s">
        <v>80</v>
      </c>
      <c r="V47" s="113" t="s">
        <v>134</v>
      </c>
      <c r="W47" s="115">
        <f>VLOOKUP(V47,'[3]Datos Validacion'!$K$6:$L$8,2,0)</f>
        <v>0.15</v>
      </c>
      <c r="X47" s="114" t="s">
        <v>82</v>
      </c>
      <c r="Y47" s="115">
        <f>VLOOKUP(X47,'[3]Datos Validacion'!$M$6:$N$7,2,0)</f>
        <v>0.15</v>
      </c>
      <c r="Z47" s="113" t="s">
        <v>83</v>
      </c>
      <c r="AA47" s="116" t="s">
        <v>258</v>
      </c>
      <c r="AB47" s="113" t="s">
        <v>85</v>
      </c>
      <c r="AC47" s="114" t="s">
        <v>259</v>
      </c>
      <c r="AD47" s="117">
        <f t="shared" si="0"/>
        <v>0.3</v>
      </c>
      <c r="AE47" s="91" t="str">
        <f t="shared" si="1"/>
        <v>MUY BAJA</v>
      </c>
      <c r="AF47" s="118">
        <f>+AF46-(AF46*AD47)</f>
        <v>0.16799999999999998</v>
      </c>
      <c r="AG47" s="340"/>
      <c r="AH47" s="340"/>
      <c r="AI47" s="338"/>
      <c r="AJ47" s="326"/>
      <c r="AK47" s="328"/>
      <c r="AL47" s="330"/>
      <c r="AM47" s="260">
        <v>44676</v>
      </c>
      <c r="AN47" s="83" t="s">
        <v>499</v>
      </c>
      <c r="AO47" s="83" t="s">
        <v>500</v>
      </c>
      <c r="AP47" s="283" t="s">
        <v>478</v>
      </c>
      <c r="AQ47" s="157"/>
      <c r="AR47" s="157" t="s">
        <v>4</v>
      </c>
      <c r="AS47" s="265" t="s">
        <v>501</v>
      </c>
      <c r="AT47" s="430"/>
      <c r="AU47" s="505"/>
      <c r="AV47" s="506"/>
      <c r="AW47" s="506"/>
      <c r="AX47" s="506"/>
      <c r="AY47" s="506"/>
      <c r="AZ47" s="500"/>
      <c r="BA47" s="430"/>
      <c r="BB47" s="505"/>
      <c r="BC47" s="506"/>
      <c r="BD47" s="511"/>
      <c r="BE47" s="506"/>
      <c r="BF47" s="499"/>
      <c r="BG47" s="500"/>
    </row>
    <row r="48" spans="1:59" ht="91.5" customHeight="1" thickTop="1">
      <c r="A48" s="353" t="s">
        <v>4</v>
      </c>
      <c r="B48" s="355"/>
      <c r="C48" s="486" t="s">
        <v>245</v>
      </c>
      <c r="D48" s="325" t="s">
        <v>260</v>
      </c>
      <c r="E48" s="325" t="s">
        <v>261</v>
      </c>
      <c r="F48" s="58" t="s">
        <v>90</v>
      </c>
      <c r="G48" s="104" t="s">
        <v>262</v>
      </c>
      <c r="H48" s="325" t="s">
        <v>263</v>
      </c>
      <c r="I48" s="475" t="s">
        <v>264</v>
      </c>
      <c r="J48" s="325" t="s">
        <v>72</v>
      </c>
      <c r="K48" s="477" t="s">
        <v>265</v>
      </c>
      <c r="L48" s="325" t="s">
        <v>103</v>
      </c>
      <c r="M48" s="343">
        <f>VLOOKUP(L48,'[2]Datos Validacion'!$C$6:$D$10,2,0)</f>
        <v>0.6</v>
      </c>
      <c r="N48" s="345" t="s">
        <v>124</v>
      </c>
      <c r="O48" s="333">
        <f>VLOOKUP(N48,'[2]Datos Validacion'!$E$6:$F$15,2,0)</f>
        <v>0.6</v>
      </c>
      <c r="P48" s="335" t="s">
        <v>266</v>
      </c>
      <c r="Q48" s="337" t="s">
        <v>130</v>
      </c>
      <c r="R48" s="73" t="s">
        <v>267</v>
      </c>
      <c r="S48" s="61" t="s">
        <v>79</v>
      </c>
      <c r="T48" s="64" t="s">
        <v>268</v>
      </c>
      <c r="U48" s="61" t="s">
        <v>80</v>
      </c>
      <c r="V48" s="61" t="s">
        <v>81</v>
      </c>
      <c r="W48" s="63">
        <f>VLOOKUP(V48,'[2]Datos Validacion'!$K$6:$L$8,2,0)</f>
        <v>0.25</v>
      </c>
      <c r="X48" s="64" t="s">
        <v>269</v>
      </c>
      <c r="Y48" s="63">
        <f>VLOOKUP(X48,'[2]Datos Validacion'!$M$6:$N$7,2,0)</f>
        <v>0.25</v>
      </c>
      <c r="Z48" s="61" t="s">
        <v>83</v>
      </c>
      <c r="AA48" s="94" t="s">
        <v>270</v>
      </c>
      <c r="AB48" s="61" t="s">
        <v>85</v>
      </c>
      <c r="AC48" s="94" t="s">
        <v>271</v>
      </c>
      <c r="AD48" s="66">
        <f t="shared" si="0"/>
        <v>0.5</v>
      </c>
      <c r="AE48" s="67" t="str">
        <f t="shared" si="1"/>
        <v>BAJA</v>
      </c>
      <c r="AF48" s="67">
        <f t="shared" si="2"/>
        <v>0.3</v>
      </c>
      <c r="AG48" s="339" t="str">
        <f t="shared" si="3"/>
        <v>MODERADO</v>
      </c>
      <c r="AH48" s="339">
        <f t="shared" si="4"/>
        <v>0.6</v>
      </c>
      <c r="AI48" s="337" t="s">
        <v>130</v>
      </c>
      <c r="AJ48" s="325" t="s">
        <v>131</v>
      </c>
      <c r="AK48" s="327"/>
      <c r="AL48" s="329"/>
      <c r="AM48" s="401">
        <v>44681</v>
      </c>
      <c r="AN48" s="300" t="s">
        <v>502</v>
      </c>
      <c r="AO48" s="300" t="s">
        <v>503</v>
      </c>
      <c r="AP48" s="300" t="s">
        <v>504</v>
      </c>
      <c r="AQ48" s="379"/>
      <c r="AR48" s="379" t="s">
        <v>4</v>
      </c>
      <c r="AS48" s="503" t="s">
        <v>505</v>
      </c>
      <c r="AT48" s="412"/>
      <c r="AU48" s="415"/>
      <c r="AV48" s="394"/>
      <c r="AW48" s="394"/>
      <c r="AX48" s="394"/>
      <c r="AY48" s="395"/>
      <c r="AZ48" s="398"/>
      <c r="BA48" s="412"/>
      <c r="BB48" s="501"/>
      <c r="BC48" s="492"/>
      <c r="BD48" s="492"/>
      <c r="BE48" s="492"/>
      <c r="BF48" s="494"/>
      <c r="BG48" s="496"/>
    </row>
    <row r="49" spans="1:59" ht="78.75" customHeight="1" thickBot="1">
      <c r="A49" s="354"/>
      <c r="B49" s="356"/>
      <c r="C49" s="491"/>
      <c r="D49" s="326"/>
      <c r="E49" s="326"/>
      <c r="F49" s="70" t="s">
        <v>90</v>
      </c>
      <c r="G49" s="88" t="s">
        <v>272</v>
      </c>
      <c r="H49" s="326"/>
      <c r="I49" s="508"/>
      <c r="J49" s="326"/>
      <c r="K49" s="509"/>
      <c r="L49" s="326"/>
      <c r="M49" s="344"/>
      <c r="N49" s="346"/>
      <c r="O49" s="334"/>
      <c r="P49" s="336"/>
      <c r="Q49" s="338"/>
      <c r="R49" s="84" t="s">
        <v>273</v>
      </c>
      <c r="S49" s="85" t="s">
        <v>79</v>
      </c>
      <c r="T49" s="86" t="s">
        <v>274</v>
      </c>
      <c r="U49" s="85" t="s">
        <v>80</v>
      </c>
      <c r="V49" s="85" t="s">
        <v>81</v>
      </c>
      <c r="W49" s="87">
        <f>VLOOKUP(V49,'[2]Datos Validacion'!$K$6:$L$8,2,0)</f>
        <v>0.25</v>
      </c>
      <c r="X49" s="86" t="s">
        <v>82</v>
      </c>
      <c r="Y49" s="87">
        <f>VLOOKUP(X49,'[2]Datos Validacion'!$M$6:$N$7,2,0)</f>
        <v>0.15</v>
      </c>
      <c r="Z49" s="85" t="s">
        <v>83</v>
      </c>
      <c r="AA49" s="88" t="s">
        <v>270</v>
      </c>
      <c r="AB49" s="85" t="s">
        <v>85</v>
      </c>
      <c r="AC49" s="88" t="s">
        <v>275</v>
      </c>
      <c r="AD49" s="90">
        <f t="shared" si="0"/>
        <v>0.4</v>
      </c>
      <c r="AE49" s="91" t="str">
        <f t="shared" si="1"/>
        <v>MUY BAJA</v>
      </c>
      <c r="AF49" s="118">
        <f>+AF48-(AF48*AD49)</f>
        <v>0.18</v>
      </c>
      <c r="AG49" s="340"/>
      <c r="AH49" s="340"/>
      <c r="AI49" s="338"/>
      <c r="AJ49" s="326"/>
      <c r="AK49" s="328"/>
      <c r="AL49" s="330"/>
      <c r="AM49" s="490"/>
      <c r="AN49" s="507"/>
      <c r="AO49" s="507"/>
      <c r="AP49" s="507"/>
      <c r="AQ49" s="456"/>
      <c r="AR49" s="456"/>
      <c r="AS49" s="504"/>
      <c r="AT49" s="430"/>
      <c r="AU49" s="505"/>
      <c r="AV49" s="506"/>
      <c r="AW49" s="506"/>
      <c r="AX49" s="506"/>
      <c r="AY49" s="499"/>
      <c r="AZ49" s="500"/>
      <c r="BA49" s="430"/>
      <c r="BB49" s="502"/>
      <c r="BC49" s="493"/>
      <c r="BD49" s="493"/>
      <c r="BE49" s="493"/>
      <c r="BF49" s="495"/>
      <c r="BG49" s="497"/>
    </row>
    <row r="50" spans="1:59" ht="122.25" customHeight="1" thickTop="1">
      <c r="A50" s="353" t="s">
        <v>4</v>
      </c>
      <c r="B50" s="355"/>
      <c r="C50" s="341" t="s">
        <v>276</v>
      </c>
      <c r="D50" s="325" t="s">
        <v>277</v>
      </c>
      <c r="E50" s="325" t="s">
        <v>278</v>
      </c>
      <c r="F50" s="58" t="s">
        <v>68</v>
      </c>
      <c r="G50" s="72" t="s">
        <v>279</v>
      </c>
      <c r="H50" s="325" t="s">
        <v>280</v>
      </c>
      <c r="I50" s="377" t="s">
        <v>281</v>
      </c>
      <c r="J50" s="325" t="s">
        <v>72</v>
      </c>
      <c r="K50" s="486" t="s">
        <v>282</v>
      </c>
      <c r="L50" s="325" t="s">
        <v>231</v>
      </c>
      <c r="M50" s="343">
        <f>VLOOKUP(L50,'[2]Datos Validacion'!$C$6:$D$10,2,0)</f>
        <v>1</v>
      </c>
      <c r="N50" s="345" t="s">
        <v>75</v>
      </c>
      <c r="O50" s="333">
        <f>VLOOKUP(N50,'[2]Datos Validacion'!$E$6:$F$15,2,0)</f>
        <v>0.8</v>
      </c>
      <c r="P50" s="335" t="s">
        <v>76</v>
      </c>
      <c r="Q50" s="337" t="s">
        <v>87</v>
      </c>
      <c r="R50" s="483" t="s">
        <v>283</v>
      </c>
      <c r="S50" s="355" t="s">
        <v>79</v>
      </c>
      <c r="T50" s="341" t="s">
        <v>204</v>
      </c>
      <c r="U50" s="355" t="s">
        <v>80</v>
      </c>
      <c r="V50" s="355" t="s">
        <v>134</v>
      </c>
      <c r="W50" s="343">
        <f>VLOOKUP(V50,'[2]Datos Validacion'!$K$6:$L$8,2,0)</f>
        <v>0.15</v>
      </c>
      <c r="X50" s="341" t="s">
        <v>269</v>
      </c>
      <c r="Y50" s="343">
        <f>VLOOKUP(X50,'[2]Datos Validacion'!$M$6:$N$7,2,0)</f>
        <v>0.25</v>
      </c>
      <c r="Z50" s="355" t="s">
        <v>83</v>
      </c>
      <c r="AA50" s="365" t="s">
        <v>284</v>
      </c>
      <c r="AB50" s="355" t="s">
        <v>85</v>
      </c>
      <c r="AC50" s="355" t="s">
        <v>285</v>
      </c>
      <c r="AD50" s="368">
        <f t="shared" si="0"/>
        <v>0.4</v>
      </c>
      <c r="AE50" s="339" t="str">
        <f t="shared" si="1"/>
        <v>MEDIA</v>
      </c>
      <c r="AF50" s="339">
        <f t="shared" si="2"/>
        <v>0.6</v>
      </c>
      <c r="AG50" s="339" t="str">
        <f t="shared" si="3"/>
        <v>MAYOR</v>
      </c>
      <c r="AH50" s="339">
        <f t="shared" si="4"/>
        <v>0.8</v>
      </c>
      <c r="AI50" s="337" t="s">
        <v>87</v>
      </c>
      <c r="AJ50" s="325" t="s">
        <v>88</v>
      </c>
      <c r="AK50" s="347" t="s">
        <v>286</v>
      </c>
      <c r="AL50" s="329"/>
      <c r="AM50" s="401">
        <v>44680</v>
      </c>
      <c r="AN50" s="300" t="s">
        <v>506</v>
      </c>
      <c r="AO50" s="300" t="s">
        <v>507</v>
      </c>
      <c r="AP50" s="483" t="s">
        <v>508</v>
      </c>
      <c r="AQ50" s="484"/>
      <c r="AR50" s="486" t="s">
        <v>4</v>
      </c>
      <c r="AS50" s="488" t="s">
        <v>509</v>
      </c>
      <c r="AT50" s="323"/>
      <c r="AU50" s="475"/>
      <c r="AV50" s="477"/>
      <c r="AW50" s="477"/>
      <c r="AX50" s="477"/>
      <c r="AY50" s="469"/>
      <c r="AZ50" s="471"/>
      <c r="BA50" s="323"/>
      <c r="BB50" s="475"/>
      <c r="BC50" s="477"/>
      <c r="BD50" s="477"/>
      <c r="BE50" s="479"/>
      <c r="BF50" s="469"/>
      <c r="BG50" s="471"/>
    </row>
    <row r="51" spans="1:59" ht="176.25" customHeight="1">
      <c r="A51" s="376"/>
      <c r="B51" s="364"/>
      <c r="C51" s="367"/>
      <c r="D51" s="362"/>
      <c r="E51" s="362"/>
      <c r="F51" s="68" t="s">
        <v>68</v>
      </c>
      <c r="G51" s="75" t="s">
        <v>287</v>
      </c>
      <c r="H51" s="362"/>
      <c r="I51" s="498"/>
      <c r="J51" s="362"/>
      <c r="K51" s="487"/>
      <c r="L51" s="362"/>
      <c r="M51" s="370"/>
      <c r="N51" s="371"/>
      <c r="O51" s="372"/>
      <c r="P51" s="373"/>
      <c r="Q51" s="361"/>
      <c r="R51" s="473"/>
      <c r="S51" s="364"/>
      <c r="T51" s="367"/>
      <c r="U51" s="364"/>
      <c r="V51" s="364"/>
      <c r="W51" s="370"/>
      <c r="X51" s="367"/>
      <c r="Y51" s="370"/>
      <c r="Z51" s="364"/>
      <c r="AA51" s="366"/>
      <c r="AB51" s="364"/>
      <c r="AC51" s="364"/>
      <c r="AD51" s="369"/>
      <c r="AE51" s="360"/>
      <c r="AF51" s="360"/>
      <c r="AG51" s="360"/>
      <c r="AH51" s="360"/>
      <c r="AI51" s="361"/>
      <c r="AJ51" s="362"/>
      <c r="AK51" s="348"/>
      <c r="AL51" s="359"/>
      <c r="AM51" s="402"/>
      <c r="AN51" s="301"/>
      <c r="AO51" s="303"/>
      <c r="AP51" s="473"/>
      <c r="AQ51" s="485"/>
      <c r="AR51" s="487"/>
      <c r="AS51" s="489"/>
      <c r="AT51" s="474"/>
      <c r="AU51" s="476"/>
      <c r="AV51" s="478"/>
      <c r="AW51" s="478"/>
      <c r="AX51" s="478"/>
      <c r="AY51" s="470"/>
      <c r="AZ51" s="472"/>
      <c r="BA51" s="474"/>
      <c r="BB51" s="476"/>
      <c r="BC51" s="478"/>
      <c r="BD51" s="478"/>
      <c r="BE51" s="480"/>
      <c r="BF51" s="470"/>
      <c r="BG51" s="472"/>
    </row>
    <row r="52" spans="1:59" ht="60" customHeight="1">
      <c r="A52" s="376"/>
      <c r="B52" s="364"/>
      <c r="C52" s="367"/>
      <c r="D52" s="362"/>
      <c r="E52" s="362"/>
      <c r="F52" s="68" t="s">
        <v>68</v>
      </c>
      <c r="G52" s="75" t="s">
        <v>288</v>
      </c>
      <c r="H52" s="362"/>
      <c r="I52" s="498"/>
      <c r="J52" s="362"/>
      <c r="K52" s="487"/>
      <c r="L52" s="362"/>
      <c r="M52" s="370"/>
      <c r="N52" s="371"/>
      <c r="O52" s="372"/>
      <c r="P52" s="373"/>
      <c r="Q52" s="361"/>
      <c r="R52" s="473" t="s">
        <v>289</v>
      </c>
      <c r="S52" s="364" t="s">
        <v>79</v>
      </c>
      <c r="T52" s="367" t="s">
        <v>204</v>
      </c>
      <c r="U52" s="364" t="s">
        <v>80</v>
      </c>
      <c r="V52" s="364" t="s">
        <v>81</v>
      </c>
      <c r="W52" s="370">
        <f>VLOOKUP(V52,'[2]Datos Validacion'!$K$6:$L$8,2,0)</f>
        <v>0.25</v>
      </c>
      <c r="X52" s="367" t="s">
        <v>269</v>
      </c>
      <c r="Y52" s="370">
        <f>VLOOKUP(X52,'[2]Datos Validacion'!$M$6:$N$7,2,0)</f>
        <v>0.25</v>
      </c>
      <c r="Z52" s="364" t="s">
        <v>83</v>
      </c>
      <c r="AA52" s="366" t="s">
        <v>290</v>
      </c>
      <c r="AB52" s="364" t="s">
        <v>85</v>
      </c>
      <c r="AC52" s="367" t="s">
        <v>291</v>
      </c>
      <c r="AD52" s="369">
        <f t="shared" ref="AD52:AD73" si="12">+W52+Y52</f>
        <v>0.5</v>
      </c>
      <c r="AE52" s="360" t="str">
        <f t="shared" ref="AE52:AE73" si="13">IF(AF52&lt;=20%,"MUY BAJA",IF(AF52&lt;=40%,"BAJA",IF(AF52&lt;=60%,"MEDIA",IF(AF52&lt;=80%,"ALTA","MUY ALTA"))))</f>
        <v>BAJA</v>
      </c>
      <c r="AF52" s="360">
        <f>AF50-(AF50*AD52)</f>
        <v>0.3</v>
      </c>
      <c r="AG52" s="360"/>
      <c r="AH52" s="360"/>
      <c r="AI52" s="361"/>
      <c r="AJ52" s="362"/>
      <c r="AK52" s="348"/>
      <c r="AL52" s="359"/>
      <c r="AM52" s="402"/>
      <c r="AN52" s="302" t="s">
        <v>510</v>
      </c>
      <c r="AO52" s="481"/>
      <c r="AP52" s="473"/>
      <c r="AQ52" s="485"/>
      <c r="AR52" s="487"/>
      <c r="AS52" s="489"/>
      <c r="AT52" s="474"/>
      <c r="AU52" s="476"/>
      <c r="AV52" s="478"/>
      <c r="AW52" s="478"/>
      <c r="AX52" s="478"/>
      <c r="AY52" s="470"/>
      <c r="AZ52" s="472"/>
      <c r="BA52" s="474"/>
      <c r="BB52" s="476"/>
      <c r="BC52" s="478"/>
      <c r="BD52" s="478"/>
      <c r="BE52" s="480"/>
      <c r="BF52" s="470"/>
      <c r="BG52" s="472"/>
    </row>
    <row r="53" spans="1:59" ht="111.75" customHeight="1">
      <c r="A53" s="376"/>
      <c r="B53" s="364"/>
      <c r="C53" s="367"/>
      <c r="D53" s="362"/>
      <c r="E53" s="362"/>
      <c r="F53" s="68" t="s">
        <v>68</v>
      </c>
      <c r="G53" s="75" t="s">
        <v>292</v>
      </c>
      <c r="H53" s="362"/>
      <c r="I53" s="498"/>
      <c r="J53" s="362"/>
      <c r="K53" s="487"/>
      <c r="L53" s="362"/>
      <c r="M53" s="370"/>
      <c r="N53" s="371"/>
      <c r="O53" s="372"/>
      <c r="P53" s="373"/>
      <c r="Q53" s="361"/>
      <c r="R53" s="473"/>
      <c r="S53" s="364"/>
      <c r="T53" s="367"/>
      <c r="U53" s="364"/>
      <c r="V53" s="364"/>
      <c r="W53" s="370"/>
      <c r="X53" s="367"/>
      <c r="Y53" s="370"/>
      <c r="Z53" s="364"/>
      <c r="AA53" s="366"/>
      <c r="AB53" s="364"/>
      <c r="AC53" s="367"/>
      <c r="AD53" s="369"/>
      <c r="AE53" s="360"/>
      <c r="AF53" s="360"/>
      <c r="AG53" s="360"/>
      <c r="AH53" s="360"/>
      <c r="AI53" s="361"/>
      <c r="AJ53" s="362"/>
      <c r="AK53" s="348"/>
      <c r="AL53" s="359"/>
      <c r="AM53" s="402"/>
      <c r="AN53" s="303"/>
      <c r="AO53" s="481"/>
      <c r="AP53" s="473"/>
      <c r="AQ53" s="485"/>
      <c r="AR53" s="487"/>
      <c r="AS53" s="489"/>
      <c r="AT53" s="474"/>
      <c r="AU53" s="476"/>
      <c r="AV53" s="478"/>
      <c r="AW53" s="478"/>
      <c r="AX53" s="478"/>
      <c r="AY53" s="470"/>
      <c r="AZ53" s="472"/>
      <c r="BA53" s="474"/>
      <c r="BB53" s="476"/>
      <c r="BC53" s="478"/>
      <c r="BD53" s="478"/>
      <c r="BE53" s="480"/>
      <c r="BF53" s="470"/>
      <c r="BG53" s="472"/>
    </row>
    <row r="54" spans="1:59" ht="154.5" customHeight="1">
      <c r="A54" s="376"/>
      <c r="B54" s="364"/>
      <c r="C54" s="367"/>
      <c r="D54" s="362"/>
      <c r="E54" s="362"/>
      <c r="F54" s="68" t="s">
        <v>68</v>
      </c>
      <c r="G54" s="75" t="s">
        <v>293</v>
      </c>
      <c r="H54" s="362"/>
      <c r="I54" s="498"/>
      <c r="J54" s="362"/>
      <c r="K54" s="487"/>
      <c r="L54" s="362"/>
      <c r="M54" s="370"/>
      <c r="N54" s="371"/>
      <c r="O54" s="372"/>
      <c r="P54" s="373"/>
      <c r="Q54" s="361"/>
      <c r="R54" s="473"/>
      <c r="S54" s="364"/>
      <c r="T54" s="367"/>
      <c r="U54" s="364"/>
      <c r="V54" s="364"/>
      <c r="W54" s="370"/>
      <c r="X54" s="367"/>
      <c r="Y54" s="370"/>
      <c r="Z54" s="364"/>
      <c r="AA54" s="366"/>
      <c r="AB54" s="364"/>
      <c r="AC54" s="367"/>
      <c r="AD54" s="369"/>
      <c r="AE54" s="360"/>
      <c r="AF54" s="360"/>
      <c r="AG54" s="360"/>
      <c r="AH54" s="360"/>
      <c r="AI54" s="361"/>
      <c r="AJ54" s="362"/>
      <c r="AK54" s="348"/>
      <c r="AL54" s="359"/>
      <c r="AM54" s="402"/>
      <c r="AN54" s="301"/>
      <c r="AO54" s="481"/>
      <c r="AP54" s="266" t="s">
        <v>511</v>
      </c>
      <c r="AQ54" s="261"/>
      <c r="AR54" s="119" t="s">
        <v>4</v>
      </c>
      <c r="AS54" s="262" t="s">
        <v>509</v>
      </c>
      <c r="AT54" s="474"/>
      <c r="AU54" s="105"/>
      <c r="AV54" s="120"/>
      <c r="AW54" s="120"/>
      <c r="AX54" s="120"/>
      <c r="AY54" s="121"/>
      <c r="AZ54" s="122"/>
      <c r="BA54" s="474"/>
      <c r="BB54" s="105"/>
      <c r="BC54" s="120"/>
      <c r="BD54" s="120"/>
      <c r="BE54" s="123"/>
      <c r="BF54" s="121"/>
      <c r="BG54" s="122"/>
    </row>
    <row r="55" spans="1:59" ht="408.75" customHeight="1" thickBot="1">
      <c r="A55" s="354"/>
      <c r="B55" s="356"/>
      <c r="C55" s="342"/>
      <c r="D55" s="326"/>
      <c r="E55" s="326"/>
      <c r="F55" s="70" t="s">
        <v>68</v>
      </c>
      <c r="G55" s="110" t="s">
        <v>294</v>
      </c>
      <c r="H55" s="326"/>
      <c r="I55" s="378"/>
      <c r="J55" s="326"/>
      <c r="K55" s="491"/>
      <c r="L55" s="326"/>
      <c r="M55" s="344"/>
      <c r="N55" s="346"/>
      <c r="O55" s="334"/>
      <c r="P55" s="336"/>
      <c r="Q55" s="338"/>
      <c r="R55" s="83" t="s">
        <v>295</v>
      </c>
      <c r="S55" s="85" t="s">
        <v>79</v>
      </c>
      <c r="T55" s="86" t="s">
        <v>204</v>
      </c>
      <c r="U55" s="85" t="s">
        <v>80</v>
      </c>
      <c r="V55" s="85" t="s">
        <v>81</v>
      </c>
      <c r="W55" s="87">
        <f>VLOOKUP(V55,'[2]Datos Validacion'!$K$6:$L$8,2,0)</f>
        <v>0.25</v>
      </c>
      <c r="X55" s="86" t="s">
        <v>269</v>
      </c>
      <c r="Y55" s="87">
        <f>VLOOKUP(X55,'[2]Datos Validacion'!$M$6:$N$7,2,0)</f>
        <v>0.25</v>
      </c>
      <c r="Z55" s="85" t="s">
        <v>83</v>
      </c>
      <c r="AA55" s="88" t="s">
        <v>296</v>
      </c>
      <c r="AB55" s="85" t="s">
        <v>85</v>
      </c>
      <c r="AC55" s="85" t="s">
        <v>297</v>
      </c>
      <c r="AD55" s="90">
        <f t="shared" si="12"/>
        <v>0.5</v>
      </c>
      <c r="AE55" s="91" t="str">
        <f t="shared" si="13"/>
        <v>MUY BAJA</v>
      </c>
      <c r="AF55" s="118">
        <f>AF52-(AF52*AD55)</f>
        <v>0.15</v>
      </c>
      <c r="AG55" s="340"/>
      <c r="AH55" s="340"/>
      <c r="AI55" s="338"/>
      <c r="AJ55" s="326"/>
      <c r="AK55" s="349"/>
      <c r="AL55" s="330"/>
      <c r="AM55" s="490"/>
      <c r="AN55" s="263" t="s">
        <v>512</v>
      </c>
      <c r="AO55" s="482"/>
      <c r="AP55" s="83"/>
      <c r="AQ55" s="264"/>
      <c r="AR55" s="157" t="s">
        <v>4</v>
      </c>
      <c r="AS55" s="265" t="s">
        <v>509</v>
      </c>
      <c r="AT55" s="324"/>
      <c r="AU55" s="106"/>
      <c r="AV55" s="124"/>
      <c r="AW55" s="124"/>
      <c r="AX55" s="124"/>
      <c r="AY55" s="125"/>
      <c r="AZ55" s="126"/>
      <c r="BA55" s="324"/>
      <c r="BB55" s="106"/>
      <c r="BC55" s="124"/>
      <c r="BD55" s="124"/>
      <c r="BE55" s="127"/>
      <c r="BF55" s="125"/>
      <c r="BG55" s="126"/>
    </row>
    <row r="56" spans="1:59" ht="77.25" customHeight="1" thickTop="1">
      <c r="A56" s="457" t="s">
        <v>4</v>
      </c>
      <c r="B56" s="459"/>
      <c r="C56" s="443" t="s">
        <v>298</v>
      </c>
      <c r="D56" s="465" t="s">
        <v>299</v>
      </c>
      <c r="E56" s="465" t="s">
        <v>300</v>
      </c>
      <c r="F56" s="439" t="s">
        <v>68</v>
      </c>
      <c r="G56" s="382" t="s">
        <v>301</v>
      </c>
      <c r="H56" s="465" t="s">
        <v>302</v>
      </c>
      <c r="I56" s="439" t="s">
        <v>303</v>
      </c>
      <c r="J56" s="439" t="s">
        <v>72</v>
      </c>
      <c r="K56" s="465" t="s">
        <v>304</v>
      </c>
      <c r="L56" s="439" t="s">
        <v>103</v>
      </c>
      <c r="M56" s="441">
        <f>VLOOKUP(L56,'[2]Datos Validacion'!$C$6:$D$10,2,0)</f>
        <v>0.6</v>
      </c>
      <c r="N56" s="450" t="s">
        <v>305</v>
      </c>
      <c r="O56" s="452">
        <f>VLOOKUP(N56,'[2]Datos Validacion'!$E$6:$F$15,2,0)</f>
        <v>1</v>
      </c>
      <c r="P56" s="467" t="s">
        <v>306</v>
      </c>
      <c r="Q56" s="437" t="s">
        <v>307</v>
      </c>
      <c r="R56" s="439" t="s">
        <v>308</v>
      </c>
      <c r="S56" s="439" t="s">
        <v>79</v>
      </c>
      <c r="T56" s="439" t="s">
        <v>309</v>
      </c>
      <c r="U56" s="439" t="s">
        <v>80</v>
      </c>
      <c r="V56" s="439" t="s">
        <v>81</v>
      </c>
      <c r="W56" s="439">
        <f>VLOOKUP(V56,'[2]Datos Validacion'!$K$6:$L$8,2,0)</f>
        <v>0.25</v>
      </c>
      <c r="X56" s="439" t="s">
        <v>82</v>
      </c>
      <c r="Y56" s="439">
        <f>VLOOKUP(X56,'[2]Datos Validacion'!$M$6:$N$7,2,0)</f>
        <v>0.15</v>
      </c>
      <c r="Z56" s="439" t="s">
        <v>83</v>
      </c>
      <c r="AA56" s="439" t="s">
        <v>310</v>
      </c>
      <c r="AB56" s="439" t="s">
        <v>85</v>
      </c>
      <c r="AC56" s="439" t="s">
        <v>311</v>
      </c>
      <c r="AD56" s="448">
        <f t="shared" si="12"/>
        <v>0.4</v>
      </c>
      <c r="AE56" s="435" t="str">
        <f t="shared" si="13"/>
        <v>BAJA</v>
      </c>
      <c r="AF56" s="435">
        <f t="shared" ref="AF56:AF60" si="14">IF(OR(V56="prevenir",V56="detectar"),(M56-(M56*AD56)), M56)</f>
        <v>0.36</v>
      </c>
      <c r="AG56" s="435" t="str">
        <f t="shared" ref="AG56:AG60" si="15">IF(AH56&lt;=20%,"LEVE",IF(AH56&lt;=40%,"MENOR",IF(AH56&lt;=60%,"MODERADO",IF(AH56&lt;=80%,"MAYOR","CATASTROFICO"))))</f>
        <v>CATASTROFICO</v>
      </c>
      <c r="AH56" s="435">
        <f t="shared" ref="AH56:AH60" si="16">IF(V56="corregir",(O56-(O56*AD56)), O56)</f>
        <v>1</v>
      </c>
      <c r="AI56" s="437" t="s">
        <v>307</v>
      </c>
      <c r="AJ56" s="439" t="s">
        <v>88</v>
      </c>
      <c r="AK56" s="347" t="s">
        <v>312</v>
      </c>
      <c r="AL56" s="428"/>
      <c r="AM56" s="304">
        <v>44681</v>
      </c>
      <c r="AN56" s="306" t="s">
        <v>535</v>
      </c>
      <c r="AO56" s="431" t="s">
        <v>536</v>
      </c>
      <c r="AP56" s="306" t="s">
        <v>537</v>
      </c>
      <c r="AQ56" s="268"/>
      <c r="AR56" s="433" t="s">
        <v>4</v>
      </c>
      <c r="AS56" s="294" t="s">
        <v>538</v>
      </c>
      <c r="AT56" s="128"/>
      <c r="AU56" s="129"/>
      <c r="AV56" s="130"/>
      <c r="AW56" s="130"/>
      <c r="AX56" s="131"/>
      <c r="AY56" s="132"/>
      <c r="AZ56" s="133"/>
      <c r="BA56" s="412"/>
      <c r="BB56" s="315"/>
      <c r="BC56" s="347"/>
      <c r="BD56" s="347"/>
      <c r="BE56" s="317"/>
      <c r="BF56" s="319"/>
      <c r="BG56" s="426"/>
    </row>
    <row r="57" spans="1:59" ht="48.75" customHeight="1" thickBot="1">
      <c r="A57" s="458"/>
      <c r="B57" s="460"/>
      <c r="C57" s="444"/>
      <c r="D57" s="466"/>
      <c r="E57" s="466"/>
      <c r="F57" s="440"/>
      <c r="G57" s="447"/>
      <c r="H57" s="466"/>
      <c r="I57" s="440"/>
      <c r="J57" s="440"/>
      <c r="K57" s="466"/>
      <c r="L57" s="440"/>
      <c r="M57" s="442"/>
      <c r="N57" s="451"/>
      <c r="O57" s="453"/>
      <c r="P57" s="468"/>
      <c r="Q57" s="438"/>
      <c r="R57" s="440"/>
      <c r="S57" s="440"/>
      <c r="T57" s="440"/>
      <c r="U57" s="440"/>
      <c r="V57" s="440"/>
      <c r="W57" s="440"/>
      <c r="X57" s="440"/>
      <c r="Y57" s="440"/>
      <c r="Z57" s="440"/>
      <c r="AA57" s="440"/>
      <c r="AB57" s="440"/>
      <c r="AC57" s="440"/>
      <c r="AD57" s="449"/>
      <c r="AE57" s="436"/>
      <c r="AF57" s="436"/>
      <c r="AG57" s="436"/>
      <c r="AH57" s="436"/>
      <c r="AI57" s="438"/>
      <c r="AJ57" s="440"/>
      <c r="AK57" s="349"/>
      <c r="AL57" s="429"/>
      <c r="AM57" s="305"/>
      <c r="AN57" s="307"/>
      <c r="AO57" s="432"/>
      <c r="AP57" s="307"/>
      <c r="AQ57" s="267"/>
      <c r="AR57" s="434"/>
      <c r="AS57" s="295"/>
      <c r="AT57" s="134"/>
      <c r="AU57" s="135"/>
      <c r="AV57" s="136"/>
      <c r="AW57" s="137"/>
      <c r="AX57" s="136"/>
      <c r="AY57" s="138"/>
      <c r="AZ57" s="139"/>
      <c r="BA57" s="430"/>
      <c r="BB57" s="316"/>
      <c r="BC57" s="349"/>
      <c r="BD57" s="349"/>
      <c r="BE57" s="318"/>
      <c r="BF57" s="320"/>
      <c r="BG57" s="427"/>
    </row>
    <row r="58" spans="1:59" ht="27.75" customHeight="1" thickTop="1" thickBot="1">
      <c r="A58" s="457" t="s">
        <v>4</v>
      </c>
      <c r="B58" s="459"/>
      <c r="C58" s="443" t="s">
        <v>298</v>
      </c>
      <c r="D58" s="465" t="s">
        <v>299</v>
      </c>
      <c r="E58" s="465" t="s">
        <v>300</v>
      </c>
      <c r="F58" s="439" t="s">
        <v>90</v>
      </c>
      <c r="G58" s="382" t="s">
        <v>313</v>
      </c>
      <c r="H58" s="465" t="s">
        <v>314</v>
      </c>
      <c r="I58" s="439" t="s">
        <v>315</v>
      </c>
      <c r="J58" s="439" t="s">
        <v>72</v>
      </c>
      <c r="K58" s="465" t="s">
        <v>316</v>
      </c>
      <c r="L58" s="439" t="s">
        <v>103</v>
      </c>
      <c r="M58" s="441">
        <f>VLOOKUP(L58,'[2]Datos Validacion'!$C$6:$D$10,2,0)</f>
        <v>0.6</v>
      </c>
      <c r="N58" s="450" t="s">
        <v>305</v>
      </c>
      <c r="O58" s="452">
        <f>VLOOKUP(N58,'[2]Datos Validacion'!$E$6:$F$15,2,0)</f>
        <v>1</v>
      </c>
      <c r="P58" s="454" t="s">
        <v>317</v>
      </c>
      <c r="Q58" s="437" t="s">
        <v>307</v>
      </c>
      <c r="R58" s="439" t="s">
        <v>318</v>
      </c>
      <c r="S58" s="439" t="s">
        <v>79</v>
      </c>
      <c r="T58" s="439" t="s">
        <v>319</v>
      </c>
      <c r="U58" s="439" t="s">
        <v>80</v>
      </c>
      <c r="V58" s="439" t="s">
        <v>81</v>
      </c>
      <c r="W58" s="439">
        <f>VLOOKUP(V58,'[2]Datos Validacion'!$K$6:$L$8,2,0)</f>
        <v>0.25</v>
      </c>
      <c r="X58" s="439" t="s">
        <v>82</v>
      </c>
      <c r="Y58" s="439">
        <f>VLOOKUP(X58,'[2]Datos Validacion'!$M$6:$N$7,2,0)</f>
        <v>0.15</v>
      </c>
      <c r="Z58" s="439" t="s">
        <v>83</v>
      </c>
      <c r="AA58" s="439" t="s">
        <v>320</v>
      </c>
      <c r="AB58" s="439" t="s">
        <v>85</v>
      </c>
      <c r="AC58" s="439" t="s">
        <v>321</v>
      </c>
      <c r="AD58" s="439">
        <f t="shared" si="12"/>
        <v>0.4</v>
      </c>
      <c r="AE58" s="435" t="str">
        <f t="shared" si="13"/>
        <v>BAJA</v>
      </c>
      <c r="AF58" s="435">
        <f t="shared" si="14"/>
        <v>0.36</v>
      </c>
      <c r="AG58" s="435" t="str">
        <f t="shared" si="15"/>
        <v>CATASTROFICO</v>
      </c>
      <c r="AH58" s="435">
        <f t="shared" si="16"/>
        <v>1</v>
      </c>
      <c r="AI58" s="437" t="s">
        <v>307</v>
      </c>
      <c r="AJ58" s="463" t="s">
        <v>88</v>
      </c>
      <c r="AK58" s="347" t="s">
        <v>312</v>
      </c>
      <c r="AL58" s="463"/>
      <c r="AM58" s="304">
        <v>44681</v>
      </c>
      <c r="AN58" s="306" t="s">
        <v>539</v>
      </c>
      <c r="AO58" s="431" t="s">
        <v>540</v>
      </c>
      <c r="AP58" s="306" t="s">
        <v>541</v>
      </c>
      <c r="AQ58" s="268"/>
      <c r="AR58" s="433" t="s">
        <v>4</v>
      </c>
      <c r="AS58" s="294" t="s">
        <v>542</v>
      </c>
      <c r="AT58" s="128"/>
      <c r="AU58" s="129"/>
      <c r="AV58" s="130"/>
      <c r="AW58" s="130"/>
      <c r="AX58" s="131"/>
      <c r="AY58" s="132"/>
      <c r="AZ58" s="133"/>
      <c r="BA58" s="412"/>
      <c r="BB58" s="315"/>
      <c r="BC58" s="347"/>
      <c r="BD58" s="347"/>
      <c r="BE58" s="317"/>
      <c r="BF58" s="319"/>
      <c r="BG58" s="426"/>
    </row>
    <row r="59" spans="1:59" ht="81" customHeight="1" thickTop="1" thickBot="1">
      <c r="A59" s="458"/>
      <c r="B59" s="460"/>
      <c r="C59" s="444"/>
      <c r="D59" s="466"/>
      <c r="E59" s="466"/>
      <c r="F59" s="440"/>
      <c r="G59" s="447"/>
      <c r="H59" s="466"/>
      <c r="I59" s="440"/>
      <c r="J59" s="440"/>
      <c r="K59" s="466"/>
      <c r="L59" s="440"/>
      <c r="M59" s="442"/>
      <c r="N59" s="451"/>
      <c r="O59" s="453"/>
      <c r="P59" s="455"/>
      <c r="Q59" s="438"/>
      <c r="R59" s="440"/>
      <c r="S59" s="440"/>
      <c r="T59" s="440"/>
      <c r="U59" s="440"/>
      <c r="V59" s="440"/>
      <c r="W59" s="440"/>
      <c r="X59" s="440"/>
      <c r="Y59" s="440"/>
      <c r="Z59" s="440"/>
      <c r="AA59" s="440"/>
      <c r="AB59" s="440"/>
      <c r="AC59" s="440"/>
      <c r="AD59" s="440"/>
      <c r="AE59" s="436"/>
      <c r="AF59" s="436"/>
      <c r="AG59" s="436"/>
      <c r="AH59" s="436"/>
      <c r="AI59" s="438"/>
      <c r="AJ59" s="464"/>
      <c r="AK59" s="347"/>
      <c r="AL59" s="464"/>
      <c r="AM59" s="305"/>
      <c r="AN59" s="307"/>
      <c r="AO59" s="432"/>
      <c r="AP59" s="307"/>
      <c r="AQ59" s="267"/>
      <c r="AR59" s="434"/>
      <c r="AS59" s="295"/>
      <c r="AT59" s="134"/>
      <c r="AU59" s="135"/>
      <c r="AV59" s="136"/>
      <c r="AW59" s="137"/>
      <c r="AX59" s="136"/>
      <c r="AY59" s="138"/>
      <c r="AZ59" s="139"/>
      <c r="BA59" s="430"/>
      <c r="BB59" s="316"/>
      <c r="BC59" s="349"/>
      <c r="BD59" s="349"/>
      <c r="BE59" s="318"/>
      <c r="BF59" s="320"/>
      <c r="BG59" s="427"/>
    </row>
    <row r="60" spans="1:59" ht="57.75" customHeight="1" thickTop="1">
      <c r="A60" s="457" t="s">
        <v>4</v>
      </c>
      <c r="B60" s="459"/>
      <c r="C60" s="461" t="s">
        <v>298</v>
      </c>
      <c r="D60" s="439" t="s">
        <v>299</v>
      </c>
      <c r="E60" s="439" t="s">
        <v>300</v>
      </c>
      <c r="F60" s="439" t="s">
        <v>90</v>
      </c>
      <c r="G60" s="379" t="s">
        <v>322</v>
      </c>
      <c r="H60" s="439" t="s">
        <v>323</v>
      </c>
      <c r="I60" s="439" t="s">
        <v>324</v>
      </c>
      <c r="J60" s="439" t="s">
        <v>72</v>
      </c>
      <c r="K60" s="439" t="s">
        <v>325</v>
      </c>
      <c r="L60" s="439" t="s">
        <v>74</v>
      </c>
      <c r="M60" s="441">
        <f>VLOOKUP(L60,'[2]Datos Validacion'!$C$6:$D$10,2,0)</f>
        <v>0.4</v>
      </c>
      <c r="N60" s="450" t="s">
        <v>305</v>
      </c>
      <c r="O60" s="452">
        <f>VLOOKUP(N60,'[2]Datos Validacion'!$E$6:$F$15,2,0)</f>
        <v>1</v>
      </c>
      <c r="P60" s="454" t="s">
        <v>306</v>
      </c>
      <c r="Q60" s="437" t="s">
        <v>307</v>
      </c>
      <c r="R60" s="439" t="s">
        <v>326</v>
      </c>
      <c r="S60" s="443" t="s">
        <v>79</v>
      </c>
      <c r="T60" s="382" t="s">
        <v>327</v>
      </c>
      <c r="U60" s="443" t="s">
        <v>80</v>
      </c>
      <c r="V60" s="443" t="s">
        <v>81</v>
      </c>
      <c r="W60" s="441">
        <f>VLOOKUP(V60,'[2]Datos Validacion'!$K$6:$L$8,2,0)</f>
        <v>0.25</v>
      </c>
      <c r="X60" s="382" t="s">
        <v>82</v>
      </c>
      <c r="Y60" s="441">
        <f>VLOOKUP(X60,'[2]Datos Validacion'!$M$6:$N$7,2,0)</f>
        <v>0.15</v>
      </c>
      <c r="Z60" s="443" t="s">
        <v>83</v>
      </c>
      <c r="AA60" s="445" t="s">
        <v>328</v>
      </c>
      <c r="AB60" s="443" t="s">
        <v>85</v>
      </c>
      <c r="AC60" s="382" t="s">
        <v>329</v>
      </c>
      <c r="AD60" s="448">
        <f t="shared" si="12"/>
        <v>0.4</v>
      </c>
      <c r="AE60" s="435" t="str">
        <f t="shared" si="13"/>
        <v>BAJA</v>
      </c>
      <c r="AF60" s="435">
        <f t="shared" si="14"/>
        <v>0.24</v>
      </c>
      <c r="AG60" s="435" t="str">
        <f t="shared" si="15"/>
        <v>CATASTROFICO</v>
      </c>
      <c r="AH60" s="435">
        <f t="shared" si="16"/>
        <v>1</v>
      </c>
      <c r="AI60" s="437" t="s">
        <v>307</v>
      </c>
      <c r="AJ60" s="439" t="s">
        <v>88</v>
      </c>
      <c r="AK60" s="347" t="s">
        <v>312</v>
      </c>
      <c r="AL60" s="428"/>
      <c r="AM60" s="304">
        <v>44681</v>
      </c>
      <c r="AN60" s="306" t="s">
        <v>543</v>
      </c>
      <c r="AO60" s="431" t="s">
        <v>536</v>
      </c>
      <c r="AP60" s="306" t="s">
        <v>544</v>
      </c>
      <c r="AQ60" s="268"/>
      <c r="AR60" s="433" t="s">
        <v>4</v>
      </c>
      <c r="AS60" s="294" t="s">
        <v>545</v>
      </c>
      <c r="AT60" s="142"/>
      <c r="AU60" s="143"/>
      <c r="AV60" s="144"/>
      <c r="AW60" s="144"/>
      <c r="AX60" s="145"/>
      <c r="AY60" s="146"/>
      <c r="AZ60" s="147"/>
      <c r="BA60" s="412"/>
      <c r="BB60" s="315"/>
      <c r="BC60" s="347"/>
      <c r="BD60" s="347"/>
      <c r="BE60" s="317"/>
      <c r="BF60" s="319"/>
      <c r="BG60" s="426"/>
    </row>
    <row r="61" spans="1:59" ht="60" customHeight="1" thickBot="1">
      <c r="A61" s="458"/>
      <c r="B61" s="460"/>
      <c r="C61" s="462"/>
      <c r="D61" s="440"/>
      <c r="E61" s="440"/>
      <c r="F61" s="440"/>
      <c r="G61" s="456"/>
      <c r="H61" s="440"/>
      <c r="I61" s="440"/>
      <c r="J61" s="440"/>
      <c r="K61" s="440"/>
      <c r="L61" s="440"/>
      <c r="M61" s="442"/>
      <c r="N61" s="451"/>
      <c r="O61" s="453"/>
      <c r="P61" s="455"/>
      <c r="Q61" s="438"/>
      <c r="R61" s="440"/>
      <c r="S61" s="444"/>
      <c r="T61" s="447"/>
      <c r="U61" s="444"/>
      <c r="V61" s="444"/>
      <c r="W61" s="442"/>
      <c r="X61" s="447"/>
      <c r="Y61" s="442"/>
      <c r="Z61" s="444"/>
      <c r="AA61" s="446"/>
      <c r="AB61" s="444"/>
      <c r="AC61" s="447"/>
      <c r="AD61" s="449"/>
      <c r="AE61" s="436"/>
      <c r="AF61" s="436"/>
      <c r="AG61" s="436"/>
      <c r="AH61" s="436"/>
      <c r="AI61" s="438"/>
      <c r="AJ61" s="440"/>
      <c r="AK61" s="349"/>
      <c r="AL61" s="429"/>
      <c r="AM61" s="305"/>
      <c r="AN61" s="307"/>
      <c r="AO61" s="432"/>
      <c r="AP61" s="307"/>
      <c r="AQ61" s="267"/>
      <c r="AR61" s="434"/>
      <c r="AS61" s="295"/>
      <c r="AT61" s="134"/>
      <c r="AU61" s="135"/>
      <c r="AV61" s="136"/>
      <c r="AW61" s="137"/>
      <c r="AX61" s="136"/>
      <c r="AY61" s="138"/>
      <c r="AZ61" s="139"/>
      <c r="BA61" s="430"/>
      <c r="BB61" s="316"/>
      <c r="BC61" s="349"/>
      <c r="BD61" s="349"/>
      <c r="BE61" s="318"/>
      <c r="BF61" s="320"/>
      <c r="BG61" s="427"/>
    </row>
    <row r="62" spans="1:59" ht="93" customHeight="1" thickTop="1">
      <c r="A62" s="353" t="s">
        <v>4</v>
      </c>
      <c r="B62" s="355"/>
      <c r="C62" s="341" t="s">
        <v>330</v>
      </c>
      <c r="D62" s="325" t="s">
        <v>331</v>
      </c>
      <c r="E62" s="325" t="s">
        <v>332</v>
      </c>
      <c r="F62" s="58" t="s">
        <v>136</v>
      </c>
      <c r="G62" s="72" t="s">
        <v>333</v>
      </c>
      <c r="H62" s="325" t="s">
        <v>334</v>
      </c>
      <c r="I62" s="325" t="s">
        <v>335</v>
      </c>
      <c r="J62" s="325" t="s">
        <v>121</v>
      </c>
      <c r="K62" s="325" t="s">
        <v>336</v>
      </c>
      <c r="L62" s="325" t="s">
        <v>103</v>
      </c>
      <c r="M62" s="343">
        <f>VLOOKUP(L62,'[2]Datos Validacion'!$C$6:$D$10,2,0)</f>
        <v>0.6</v>
      </c>
      <c r="N62" s="345" t="s">
        <v>124</v>
      </c>
      <c r="O62" s="333">
        <f>VLOOKUP(N62,'[2]Datos Validacion'!$E$6:$F$15,2,0)</f>
        <v>0.6</v>
      </c>
      <c r="P62" s="335" t="s">
        <v>125</v>
      </c>
      <c r="Q62" s="337" t="s">
        <v>130</v>
      </c>
      <c r="R62" s="99" t="s">
        <v>337</v>
      </c>
      <c r="S62" s="61" t="s">
        <v>79</v>
      </c>
      <c r="T62" s="64" t="s">
        <v>338</v>
      </c>
      <c r="U62" s="61" t="s">
        <v>80</v>
      </c>
      <c r="V62" s="61" t="s">
        <v>134</v>
      </c>
      <c r="W62" s="63">
        <f>VLOOKUP(V62,'[2]Datos Validacion'!$K$6:$L$8,2,0)</f>
        <v>0.15</v>
      </c>
      <c r="X62" s="64" t="s">
        <v>82</v>
      </c>
      <c r="Y62" s="63">
        <f>VLOOKUP(X62,'[2]Datos Validacion'!$M$6:$N$7,2,0)</f>
        <v>0.15</v>
      </c>
      <c r="Z62" s="61" t="s">
        <v>83</v>
      </c>
      <c r="AA62" s="94" t="s">
        <v>339</v>
      </c>
      <c r="AB62" s="61" t="s">
        <v>85</v>
      </c>
      <c r="AC62" s="72" t="s">
        <v>340</v>
      </c>
      <c r="AD62" s="66">
        <f t="shared" si="12"/>
        <v>0.3</v>
      </c>
      <c r="AE62" s="67" t="str">
        <f t="shared" si="13"/>
        <v>MEDIA</v>
      </c>
      <c r="AF62" s="67">
        <f t="shared" ref="AF62:AF73" si="17">IF(OR(V62="prevenir",V62="detectar"),(M62-(M62*AD62)), M62)</f>
        <v>0.42</v>
      </c>
      <c r="AG62" s="339" t="str">
        <f t="shared" ref="AG62:AG73" si="18">IF(AH62&lt;=20%,"LEVE",IF(AH62&lt;=40%,"MENOR",IF(AH62&lt;=60%,"MODERADO",IF(AH62&lt;=80%,"MAYOR","CATASTROFICO"))))</f>
        <v>MODERADO</v>
      </c>
      <c r="AH62" s="339">
        <f t="shared" ref="AH62:AH73" si="19">IF(V62="corregir",(O62-(O62*AD62)), O62)</f>
        <v>0.6</v>
      </c>
      <c r="AI62" s="337" t="s">
        <v>130</v>
      </c>
      <c r="AJ62" s="325" t="s">
        <v>131</v>
      </c>
      <c r="AK62" s="327"/>
      <c r="AL62" s="329"/>
      <c r="AM62" s="420">
        <v>44681</v>
      </c>
      <c r="AN62" s="423" t="s">
        <v>548</v>
      </c>
      <c r="AO62" s="379" t="s">
        <v>549</v>
      </c>
      <c r="AP62" s="382" t="s">
        <v>550</v>
      </c>
      <c r="AQ62" s="379"/>
      <c r="AR62" s="379" t="s">
        <v>4</v>
      </c>
      <c r="AS62" s="409" t="s">
        <v>551</v>
      </c>
      <c r="AT62" s="412"/>
      <c r="AU62" s="415"/>
      <c r="AV62" s="394"/>
      <c r="AW62" s="391"/>
      <c r="AX62" s="394"/>
      <c r="AY62" s="395"/>
      <c r="AZ62" s="398"/>
      <c r="BA62" s="401"/>
      <c r="BB62" s="404"/>
      <c r="BC62" s="379"/>
      <c r="BD62" s="382"/>
      <c r="BE62" s="379"/>
      <c r="BF62" s="385"/>
      <c r="BG62" s="388"/>
    </row>
    <row r="63" spans="1:59" ht="93" customHeight="1">
      <c r="A63" s="376"/>
      <c r="B63" s="364"/>
      <c r="C63" s="367"/>
      <c r="D63" s="362"/>
      <c r="E63" s="362"/>
      <c r="F63" s="68" t="s">
        <v>68</v>
      </c>
      <c r="G63" s="75" t="s">
        <v>341</v>
      </c>
      <c r="H63" s="362"/>
      <c r="I63" s="362"/>
      <c r="J63" s="362"/>
      <c r="K63" s="362"/>
      <c r="L63" s="362"/>
      <c r="M63" s="370"/>
      <c r="N63" s="371"/>
      <c r="O63" s="372"/>
      <c r="P63" s="373"/>
      <c r="Q63" s="361"/>
      <c r="R63" s="100" t="s">
        <v>342</v>
      </c>
      <c r="S63" s="77" t="s">
        <v>79</v>
      </c>
      <c r="T63" s="78" t="s">
        <v>338</v>
      </c>
      <c r="U63" s="77" t="s">
        <v>80</v>
      </c>
      <c r="V63" s="77" t="s">
        <v>81</v>
      </c>
      <c r="W63" s="79">
        <f>VLOOKUP(V63,'[2]Datos Validacion'!$K$6:$L$8,2,0)</f>
        <v>0.25</v>
      </c>
      <c r="X63" s="78" t="s">
        <v>82</v>
      </c>
      <c r="Y63" s="79">
        <f>VLOOKUP(X63,'[2]Datos Validacion'!$M$6:$N$7,2,0)</f>
        <v>0.15</v>
      </c>
      <c r="Z63" s="77" t="s">
        <v>83</v>
      </c>
      <c r="AA63" s="97" t="s">
        <v>343</v>
      </c>
      <c r="AB63" s="77" t="s">
        <v>85</v>
      </c>
      <c r="AC63" s="75" t="s">
        <v>344</v>
      </c>
      <c r="AD63" s="81">
        <f t="shared" si="12"/>
        <v>0.4</v>
      </c>
      <c r="AE63" s="82" t="str">
        <f t="shared" si="13"/>
        <v>BAJA</v>
      </c>
      <c r="AF63" s="82">
        <f>+AF62-(AF62*AD63)</f>
        <v>0.252</v>
      </c>
      <c r="AG63" s="360"/>
      <c r="AH63" s="360"/>
      <c r="AI63" s="361"/>
      <c r="AJ63" s="362"/>
      <c r="AK63" s="363"/>
      <c r="AL63" s="359"/>
      <c r="AM63" s="421"/>
      <c r="AN63" s="424"/>
      <c r="AO63" s="380"/>
      <c r="AP63" s="383"/>
      <c r="AQ63" s="407"/>
      <c r="AR63" s="380"/>
      <c r="AS63" s="410"/>
      <c r="AT63" s="413"/>
      <c r="AU63" s="416"/>
      <c r="AV63" s="418"/>
      <c r="AW63" s="392"/>
      <c r="AX63" s="392"/>
      <c r="AY63" s="396"/>
      <c r="AZ63" s="399"/>
      <c r="BA63" s="402"/>
      <c r="BB63" s="405"/>
      <c r="BC63" s="380"/>
      <c r="BD63" s="383"/>
      <c r="BE63" s="383"/>
      <c r="BF63" s="386"/>
      <c r="BG63" s="389"/>
    </row>
    <row r="64" spans="1:59" ht="247.5" customHeight="1" thickBot="1">
      <c r="A64" s="354"/>
      <c r="B64" s="356"/>
      <c r="C64" s="342"/>
      <c r="D64" s="326"/>
      <c r="E64" s="326"/>
      <c r="F64" s="70" t="s">
        <v>68</v>
      </c>
      <c r="G64" s="110" t="s">
        <v>345</v>
      </c>
      <c r="H64" s="326"/>
      <c r="I64" s="326"/>
      <c r="J64" s="326"/>
      <c r="K64" s="326"/>
      <c r="L64" s="326"/>
      <c r="M64" s="344"/>
      <c r="N64" s="346"/>
      <c r="O64" s="334"/>
      <c r="P64" s="336"/>
      <c r="Q64" s="338"/>
      <c r="R64" s="103" t="s">
        <v>346</v>
      </c>
      <c r="S64" s="85" t="s">
        <v>79</v>
      </c>
      <c r="T64" s="86" t="s">
        <v>338</v>
      </c>
      <c r="U64" s="85" t="s">
        <v>80</v>
      </c>
      <c r="V64" s="85" t="s">
        <v>81</v>
      </c>
      <c r="W64" s="87">
        <f>VLOOKUP(V64,'[2]Datos Validacion'!$K$6:$L$8,2,0)</f>
        <v>0.25</v>
      </c>
      <c r="X64" s="86" t="s">
        <v>82</v>
      </c>
      <c r="Y64" s="87">
        <f>VLOOKUP(X64,'[2]Datos Validacion'!$M$6:$N$7,2,0)</f>
        <v>0.15</v>
      </c>
      <c r="Z64" s="85" t="s">
        <v>83</v>
      </c>
      <c r="AA64" s="88" t="s">
        <v>347</v>
      </c>
      <c r="AB64" s="85" t="s">
        <v>85</v>
      </c>
      <c r="AC64" s="110" t="s">
        <v>348</v>
      </c>
      <c r="AD64" s="90">
        <f t="shared" si="12"/>
        <v>0.4</v>
      </c>
      <c r="AE64" s="91" t="str">
        <f t="shared" si="13"/>
        <v>MUY BAJA</v>
      </c>
      <c r="AF64" s="92">
        <f>+AF63-(AF63*AD64)</f>
        <v>0.1512</v>
      </c>
      <c r="AG64" s="340"/>
      <c r="AH64" s="340"/>
      <c r="AI64" s="338"/>
      <c r="AJ64" s="326"/>
      <c r="AK64" s="328"/>
      <c r="AL64" s="330"/>
      <c r="AM64" s="422"/>
      <c r="AN64" s="425"/>
      <c r="AO64" s="381"/>
      <c r="AP64" s="384"/>
      <c r="AQ64" s="408"/>
      <c r="AR64" s="381"/>
      <c r="AS64" s="411"/>
      <c r="AT64" s="414"/>
      <c r="AU64" s="417"/>
      <c r="AV64" s="419"/>
      <c r="AW64" s="393"/>
      <c r="AX64" s="393"/>
      <c r="AY64" s="397"/>
      <c r="AZ64" s="400"/>
      <c r="BA64" s="403"/>
      <c r="BB64" s="406"/>
      <c r="BC64" s="381"/>
      <c r="BD64" s="384"/>
      <c r="BE64" s="384"/>
      <c r="BF64" s="387"/>
      <c r="BG64" s="390"/>
    </row>
    <row r="65" spans="1:59" ht="75.75" customHeight="1" thickTop="1">
      <c r="A65" s="353" t="s">
        <v>4</v>
      </c>
      <c r="B65" s="355"/>
      <c r="C65" s="341" t="s">
        <v>349</v>
      </c>
      <c r="D65" s="325" t="s">
        <v>350</v>
      </c>
      <c r="E65" s="325" t="s">
        <v>351</v>
      </c>
      <c r="F65" s="58" t="s">
        <v>136</v>
      </c>
      <c r="G65" s="72" t="s">
        <v>352</v>
      </c>
      <c r="H65" s="325" t="s">
        <v>353</v>
      </c>
      <c r="I65" s="377" t="s">
        <v>354</v>
      </c>
      <c r="J65" s="325" t="s">
        <v>72</v>
      </c>
      <c r="K65" s="325" t="s">
        <v>355</v>
      </c>
      <c r="L65" s="325" t="s">
        <v>103</v>
      </c>
      <c r="M65" s="343">
        <f>VLOOKUP(L65,'[2]Datos Validacion'!$C$6:$D$10,2,0)</f>
        <v>0.6</v>
      </c>
      <c r="N65" s="345" t="s">
        <v>124</v>
      </c>
      <c r="O65" s="333">
        <f>VLOOKUP(N65,'[2]Datos Validacion'!$E$6:$F$15,2,0)</f>
        <v>0.6</v>
      </c>
      <c r="P65" s="335" t="s">
        <v>125</v>
      </c>
      <c r="Q65" s="337" t="s">
        <v>130</v>
      </c>
      <c r="R65" s="93" t="s">
        <v>356</v>
      </c>
      <c r="S65" s="61" t="s">
        <v>79</v>
      </c>
      <c r="T65" s="64" t="s">
        <v>357</v>
      </c>
      <c r="U65" s="61" t="s">
        <v>80</v>
      </c>
      <c r="V65" s="61" t="s">
        <v>81</v>
      </c>
      <c r="W65" s="63">
        <f>VLOOKUP(V65,'[2]Datos Validacion'!$K$6:$L$8,2,0)</f>
        <v>0.25</v>
      </c>
      <c r="X65" s="64" t="s">
        <v>82</v>
      </c>
      <c r="Y65" s="63">
        <f>VLOOKUP(X65,'[2]Datos Validacion'!$M$6:$N$7,2,0)</f>
        <v>0.15</v>
      </c>
      <c r="Z65" s="61" t="s">
        <v>83</v>
      </c>
      <c r="AA65" s="94" t="s">
        <v>358</v>
      </c>
      <c r="AB65" s="61" t="s">
        <v>85</v>
      </c>
      <c r="AC65" s="72" t="s">
        <v>359</v>
      </c>
      <c r="AD65" s="66">
        <f t="shared" si="12"/>
        <v>0.4</v>
      </c>
      <c r="AE65" s="67" t="str">
        <f t="shared" si="13"/>
        <v>BAJA</v>
      </c>
      <c r="AF65" s="67">
        <f t="shared" si="17"/>
        <v>0.36</v>
      </c>
      <c r="AG65" s="339" t="str">
        <f t="shared" si="18"/>
        <v>MODERADO</v>
      </c>
      <c r="AH65" s="339">
        <f t="shared" si="19"/>
        <v>0.6</v>
      </c>
      <c r="AI65" s="337" t="s">
        <v>130</v>
      </c>
      <c r="AJ65" s="325" t="s">
        <v>131</v>
      </c>
      <c r="AK65" s="327"/>
      <c r="AL65" s="329"/>
      <c r="AM65" s="148">
        <v>44681</v>
      </c>
      <c r="AN65" s="93" t="s">
        <v>513</v>
      </c>
      <c r="AO65" s="93" t="s">
        <v>350</v>
      </c>
      <c r="AP65" s="282" t="s">
        <v>514</v>
      </c>
      <c r="AQ65" s="149"/>
      <c r="AR65" s="149" t="s">
        <v>4</v>
      </c>
      <c r="AS65" s="285" t="s">
        <v>515</v>
      </c>
      <c r="AT65" s="150"/>
      <c r="AU65" s="104"/>
      <c r="AV65" s="151"/>
      <c r="AW65" s="152"/>
      <c r="AX65" s="153"/>
      <c r="AY65" s="154"/>
      <c r="AZ65" s="155"/>
      <c r="BA65" s="323"/>
      <c r="BB65" s="104"/>
      <c r="BC65" s="151"/>
      <c r="BD65" s="152"/>
      <c r="BE65" s="153"/>
      <c r="BF65" s="154"/>
      <c r="BG65" s="155"/>
    </row>
    <row r="66" spans="1:59" ht="71.25" customHeight="1" thickBot="1">
      <c r="A66" s="354"/>
      <c r="B66" s="356"/>
      <c r="C66" s="342"/>
      <c r="D66" s="326"/>
      <c r="E66" s="326"/>
      <c r="F66" s="70" t="s">
        <v>68</v>
      </c>
      <c r="G66" s="110" t="s">
        <v>360</v>
      </c>
      <c r="H66" s="326"/>
      <c r="I66" s="378"/>
      <c r="J66" s="326"/>
      <c r="K66" s="326"/>
      <c r="L66" s="326"/>
      <c r="M66" s="344"/>
      <c r="N66" s="346"/>
      <c r="O66" s="334"/>
      <c r="P66" s="336"/>
      <c r="Q66" s="338"/>
      <c r="R66" s="83" t="s">
        <v>361</v>
      </c>
      <c r="S66" s="85" t="s">
        <v>79</v>
      </c>
      <c r="T66" s="86" t="s">
        <v>357</v>
      </c>
      <c r="U66" s="85" t="s">
        <v>80</v>
      </c>
      <c r="V66" s="85" t="s">
        <v>81</v>
      </c>
      <c r="W66" s="87">
        <f>VLOOKUP(V66,'[2]Datos Validacion'!$K$6:$L$8,2,0)</f>
        <v>0.25</v>
      </c>
      <c r="X66" s="86" t="s">
        <v>82</v>
      </c>
      <c r="Y66" s="87">
        <f>VLOOKUP(X66,'[2]Datos Validacion'!$M$6:$N$7,2,0)</f>
        <v>0.15</v>
      </c>
      <c r="Z66" s="85" t="s">
        <v>83</v>
      </c>
      <c r="AA66" s="88" t="s">
        <v>362</v>
      </c>
      <c r="AB66" s="85" t="s">
        <v>85</v>
      </c>
      <c r="AC66" s="110" t="s">
        <v>363</v>
      </c>
      <c r="AD66" s="90">
        <f t="shared" si="12"/>
        <v>0.4</v>
      </c>
      <c r="AE66" s="91" t="str">
        <f t="shared" si="13"/>
        <v>BAJA</v>
      </c>
      <c r="AF66" s="118">
        <f>+AF65-(AF65*AD66)</f>
        <v>0.216</v>
      </c>
      <c r="AG66" s="340"/>
      <c r="AH66" s="340"/>
      <c r="AI66" s="338"/>
      <c r="AJ66" s="326"/>
      <c r="AK66" s="328"/>
      <c r="AL66" s="330"/>
      <c r="AM66" s="156">
        <v>44681</v>
      </c>
      <c r="AN66" s="83" t="s">
        <v>516</v>
      </c>
      <c r="AO66" s="83" t="s">
        <v>350</v>
      </c>
      <c r="AP66" s="283" t="s">
        <v>517</v>
      </c>
      <c r="AQ66" s="157"/>
      <c r="AR66" s="157" t="s">
        <v>4</v>
      </c>
      <c r="AS66" s="265" t="s">
        <v>515</v>
      </c>
      <c r="AT66" s="158"/>
      <c r="AU66" s="106"/>
      <c r="AV66" s="159"/>
      <c r="AW66" s="160"/>
      <c r="AX66" s="124"/>
      <c r="AY66" s="125"/>
      <c r="AZ66" s="126"/>
      <c r="BA66" s="324"/>
      <c r="BB66" s="106"/>
      <c r="BC66" s="124"/>
      <c r="BD66" s="160"/>
      <c r="BE66" s="161"/>
      <c r="BF66" s="125"/>
      <c r="BG66" s="126"/>
    </row>
    <row r="67" spans="1:59" ht="231" customHeight="1" thickTop="1" thickBot="1">
      <c r="A67" s="162" t="s">
        <v>4</v>
      </c>
      <c r="B67" s="163"/>
      <c r="C67" s="164" t="s">
        <v>140</v>
      </c>
      <c r="D67" s="165" t="s">
        <v>141</v>
      </c>
      <c r="E67" s="165" t="s">
        <v>364</v>
      </c>
      <c r="F67" s="166" t="s">
        <v>68</v>
      </c>
      <c r="G67" s="167" t="s">
        <v>365</v>
      </c>
      <c r="H67" s="166" t="s">
        <v>366</v>
      </c>
      <c r="I67" s="166" t="s">
        <v>367</v>
      </c>
      <c r="J67" s="166" t="s">
        <v>72</v>
      </c>
      <c r="K67" s="166" t="s">
        <v>368</v>
      </c>
      <c r="L67" s="166" t="s">
        <v>103</v>
      </c>
      <c r="M67" s="168">
        <f>VLOOKUP(L67,'[2]Datos Validacion'!$C$6:$D$10,2,0)</f>
        <v>0.6</v>
      </c>
      <c r="N67" s="169" t="s">
        <v>75</v>
      </c>
      <c r="O67" s="170">
        <f>VLOOKUP(N67,'[2]Datos Validacion'!$E$6:$F$15,2,0)</f>
        <v>0.8</v>
      </c>
      <c r="P67" s="171" t="s">
        <v>76</v>
      </c>
      <c r="Q67" s="172" t="s">
        <v>87</v>
      </c>
      <c r="R67" s="173" t="s">
        <v>369</v>
      </c>
      <c r="S67" s="174" t="s">
        <v>79</v>
      </c>
      <c r="T67" s="175" t="s">
        <v>370</v>
      </c>
      <c r="U67" s="174" t="s">
        <v>80</v>
      </c>
      <c r="V67" s="174" t="s">
        <v>81</v>
      </c>
      <c r="W67" s="168">
        <f>VLOOKUP(V67,'[2]Datos Validacion'!$K$6:$L$8,2,0)</f>
        <v>0.25</v>
      </c>
      <c r="X67" s="176" t="s">
        <v>82</v>
      </c>
      <c r="Y67" s="168">
        <f>VLOOKUP(X67,'[2]Datos Validacion'!$M$6:$N$7,2,0)</f>
        <v>0.15</v>
      </c>
      <c r="Z67" s="174" t="s">
        <v>83</v>
      </c>
      <c r="AA67" s="177" t="s">
        <v>371</v>
      </c>
      <c r="AB67" s="174" t="s">
        <v>85</v>
      </c>
      <c r="AC67" s="163" t="s">
        <v>372</v>
      </c>
      <c r="AD67" s="178">
        <f t="shared" si="12"/>
        <v>0.4</v>
      </c>
      <c r="AE67" s="179" t="str">
        <f t="shared" si="13"/>
        <v>BAJA</v>
      </c>
      <c r="AF67" s="179">
        <f t="shared" ref="AF67:AF68" si="20">IF(OR(V67="prevenir",V67="detectar"),(M67-(M67*AD67)), M67)</f>
        <v>0.36</v>
      </c>
      <c r="AG67" s="179" t="str">
        <f t="shared" ref="AG67:AG68" si="21">IF(AH67&lt;=20%,"LEVE",IF(AH67&lt;=40%,"MENOR",IF(AH67&lt;=60%,"MODERADO",IF(AH67&lt;=80%,"MAYOR","CATASTROFICO"))))</f>
        <v>MAYOR</v>
      </c>
      <c r="AH67" s="179">
        <f t="shared" ref="AH67:AH68" si="22">IF(V67="corregir",(O67-(O67*AD67)), O67)</f>
        <v>0.8</v>
      </c>
      <c r="AI67" s="172" t="s">
        <v>87</v>
      </c>
      <c r="AJ67" s="166" t="s">
        <v>88</v>
      </c>
      <c r="AK67" s="180" t="s">
        <v>373</v>
      </c>
      <c r="AL67" s="181"/>
      <c r="AM67" s="182">
        <v>44681</v>
      </c>
      <c r="AN67" s="278" t="s">
        <v>484</v>
      </c>
      <c r="AO67" s="281" t="s">
        <v>485</v>
      </c>
      <c r="AP67" s="278" t="s">
        <v>486</v>
      </c>
      <c r="AQ67" s="185"/>
      <c r="AR67" s="185" t="s">
        <v>4</v>
      </c>
      <c r="AS67" s="286" t="s">
        <v>483</v>
      </c>
      <c r="AT67" s="134"/>
      <c r="AU67" s="183"/>
      <c r="AV67" s="184"/>
      <c r="AW67" s="185"/>
      <c r="AX67" s="185"/>
      <c r="AY67" s="186"/>
      <c r="AZ67" s="187"/>
      <c r="BA67" s="188"/>
      <c r="BB67" s="183"/>
      <c r="BC67" s="184"/>
      <c r="BD67" s="185"/>
      <c r="BE67" s="185"/>
      <c r="BF67" s="186"/>
      <c r="BG67" s="187"/>
    </row>
    <row r="68" spans="1:59" ht="174.75" customHeight="1" thickTop="1">
      <c r="A68" s="353" t="s">
        <v>4</v>
      </c>
      <c r="B68" s="355"/>
      <c r="C68" s="341" t="s">
        <v>349</v>
      </c>
      <c r="D68" s="325" t="s">
        <v>374</v>
      </c>
      <c r="E68" s="325" t="s">
        <v>375</v>
      </c>
      <c r="F68" s="58" t="s">
        <v>68</v>
      </c>
      <c r="G68" s="189" t="s">
        <v>376</v>
      </c>
      <c r="H68" s="325" t="s">
        <v>377</v>
      </c>
      <c r="I68" s="325" t="s">
        <v>378</v>
      </c>
      <c r="J68" s="325" t="s">
        <v>72</v>
      </c>
      <c r="K68" s="341" t="s">
        <v>379</v>
      </c>
      <c r="L68" s="325" t="s">
        <v>74</v>
      </c>
      <c r="M68" s="343">
        <f>VLOOKUP(L68,'[2]Datos Validacion'!$C$6:$D$10,2,0)</f>
        <v>0.4</v>
      </c>
      <c r="N68" s="345" t="s">
        <v>124</v>
      </c>
      <c r="O68" s="333">
        <f>VLOOKUP(N68,'[2]Datos Validacion'!$E$6:$F$15,2,0)</f>
        <v>0.6</v>
      </c>
      <c r="P68" s="335" t="s">
        <v>125</v>
      </c>
      <c r="Q68" s="337" t="s">
        <v>380</v>
      </c>
      <c r="R68" s="374" t="s">
        <v>381</v>
      </c>
      <c r="S68" s="355" t="s">
        <v>79</v>
      </c>
      <c r="T68" s="341" t="s">
        <v>382</v>
      </c>
      <c r="U68" s="355" t="s">
        <v>80</v>
      </c>
      <c r="V68" s="355" t="s">
        <v>134</v>
      </c>
      <c r="W68" s="343">
        <f>VLOOKUP(V68,'[2]Datos Validacion'!$K$6:$L$8,2,0)</f>
        <v>0.15</v>
      </c>
      <c r="X68" s="341" t="s">
        <v>82</v>
      </c>
      <c r="Y68" s="343">
        <f>VLOOKUP(X68,'[2]Datos Validacion'!$M$6:$N$7,2,0)</f>
        <v>0.15</v>
      </c>
      <c r="Z68" s="355" t="s">
        <v>83</v>
      </c>
      <c r="AA68" s="365" t="s">
        <v>383</v>
      </c>
      <c r="AB68" s="355" t="s">
        <v>85</v>
      </c>
      <c r="AC68" s="341" t="s">
        <v>384</v>
      </c>
      <c r="AD68" s="368">
        <f t="shared" si="12"/>
        <v>0.3</v>
      </c>
      <c r="AE68" s="339" t="str">
        <f t="shared" si="13"/>
        <v>BAJA</v>
      </c>
      <c r="AF68" s="339">
        <f t="shared" si="20"/>
        <v>0.28000000000000003</v>
      </c>
      <c r="AG68" s="339" t="str">
        <f t="shared" si="21"/>
        <v>MODERADO</v>
      </c>
      <c r="AH68" s="339">
        <f t="shared" si="22"/>
        <v>0.6</v>
      </c>
      <c r="AI68" s="337" t="s">
        <v>130</v>
      </c>
      <c r="AJ68" s="325" t="s">
        <v>385</v>
      </c>
      <c r="AK68" s="327"/>
      <c r="AL68" s="329"/>
      <c r="AM68" s="140">
        <v>44681</v>
      </c>
      <c r="AN68" s="107" t="s">
        <v>518</v>
      </c>
      <c r="AO68" s="107" t="s">
        <v>519</v>
      </c>
      <c r="AP68" s="107" t="s">
        <v>520</v>
      </c>
      <c r="AQ68" s="141"/>
      <c r="AR68" s="141" t="s">
        <v>4</v>
      </c>
      <c r="AS68" s="287" t="s">
        <v>521</v>
      </c>
      <c r="AT68" s="331"/>
      <c r="AU68" s="315"/>
      <c r="AV68" s="317"/>
      <c r="AW68" s="317"/>
      <c r="AX68" s="317"/>
      <c r="AY68" s="319"/>
      <c r="AZ68" s="321"/>
      <c r="BA68" s="331"/>
      <c r="BB68" s="315"/>
      <c r="BC68" s="347"/>
      <c r="BD68" s="347"/>
      <c r="BE68" s="317"/>
      <c r="BF68" s="319"/>
      <c r="BG68" s="321"/>
    </row>
    <row r="69" spans="1:59" ht="53.25" customHeight="1">
      <c r="A69" s="376"/>
      <c r="B69" s="364"/>
      <c r="C69" s="367"/>
      <c r="D69" s="362"/>
      <c r="E69" s="362"/>
      <c r="F69" s="68" t="s">
        <v>90</v>
      </c>
      <c r="G69" s="190" t="s">
        <v>386</v>
      </c>
      <c r="H69" s="362"/>
      <c r="I69" s="362"/>
      <c r="J69" s="362"/>
      <c r="K69" s="367"/>
      <c r="L69" s="362"/>
      <c r="M69" s="370"/>
      <c r="N69" s="371"/>
      <c r="O69" s="372"/>
      <c r="P69" s="373"/>
      <c r="Q69" s="361"/>
      <c r="R69" s="375"/>
      <c r="S69" s="364"/>
      <c r="T69" s="367"/>
      <c r="U69" s="364"/>
      <c r="V69" s="364"/>
      <c r="W69" s="370"/>
      <c r="X69" s="367"/>
      <c r="Y69" s="370"/>
      <c r="Z69" s="364"/>
      <c r="AA69" s="366"/>
      <c r="AB69" s="364"/>
      <c r="AC69" s="367"/>
      <c r="AD69" s="369"/>
      <c r="AE69" s="360"/>
      <c r="AF69" s="360"/>
      <c r="AG69" s="360"/>
      <c r="AH69" s="360"/>
      <c r="AI69" s="361"/>
      <c r="AJ69" s="362"/>
      <c r="AK69" s="363"/>
      <c r="AL69" s="359"/>
      <c r="AM69" s="269" t="s">
        <v>522</v>
      </c>
      <c r="AN69" s="108" t="s">
        <v>523</v>
      </c>
      <c r="AO69" s="108" t="s">
        <v>524</v>
      </c>
      <c r="AP69" s="108"/>
      <c r="AQ69" s="68"/>
      <c r="AR69" s="68" t="s">
        <v>4</v>
      </c>
      <c r="AS69" s="288"/>
      <c r="AT69" s="357"/>
      <c r="AU69" s="358"/>
      <c r="AV69" s="350"/>
      <c r="AW69" s="350"/>
      <c r="AX69" s="350"/>
      <c r="AY69" s="351"/>
      <c r="AZ69" s="352"/>
      <c r="BA69" s="357"/>
      <c r="BB69" s="358"/>
      <c r="BC69" s="348"/>
      <c r="BD69" s="348"/>
      <c r="BE69" s="350"/>
      <c r="BF69" s="351"/>
      <c r="BG69" s="352"/>
    </row>
    <row r="70" spans="1:59" ht="59.25" customHeight="1" thickBot="1">
      <c r="A70" s="354"/>
      <c r="B70" s="356"/>
      <c r="C70" s="342"/>
      <c r="D70" s="326"/>
      <c r="E70" s="326"/>
      <c r="F70" s="70" t="s">
        <v>68</v>
      </c>
      <c r="G70" s="191" t="s">
        <v>387</v>
      </c>
      <c r="H70" s="326"/>
      <c r="I70" s="326"/>
      <c r="J70" s="326"/>
      <c r="K70" s="342"/>
      <c r="L70" s="326"/>
      <c r="M70" s="344"/>
      <c r="N70" s="346"/>
      <c r="O70" s="334"/>
      <c r="P70" s="336"/>
      <c r="Q70" s="338"/>
      <c r="R70" s="192" t="s">
        <v>388</v>
      </c>
      <c r="S70" s="85" t="s">
        <v>79</v>
      </c>
      <c r="T70" s="86" t="s">
        <v>389</v>
      </c>
      <c r="U70" s="85" t="s">
        <v>80</v>
      </c>
      <c r="V70" s="85" t="s">
        <v>81</v>
      </c>
      <c r="W70" s="87">
        <f>VLOOKUP(V70,'[2]Datos Validacion'!$K$6:$L$8,2,0)</f>
        <v>0.25</v>
      </c>
      <c r="X70" s="86" t="s">
        <v>82</v>
      </c>
      <c r="Y70" s="87">
        <f>VLOOKUP(X70,'[2]Datos Validacion'!$M$6:$N$7,2,0)</f>
        <v>0.15</v>
      </c>
      <c r="Z70" s="85" t="s">
        <v>83</v>
      </c>
      <c r="AA70" s="88" t="s">
        <v>390</v>
      </c>
      <c r="AB70" s="85" t="s">
        <v>85</v>
      </c>
      <c r="AC70" s="114" t="s">
        <v>391</v>
      </c>
      <c r="AD70" s="90">
        <f t="shared" si="12"/>
        <v>0.4</v>
      </c>
      <c r="AE70" s="91" t="str">
        <f t="shared" si="13"/>
        <v>MUY BAJA</v>
      </c>
      <c r="AF70" s="118">
        <f>+AF68-(AF68*AD70)</f>
        <v>0.16800000000000001</v>
      </c>
      <c r="AG70" s="340"/>
      <c r="AH70" s="340"/>
      <c r="AI70" s="338"/>
      <c r="AJ70" s="326"/>
      <c r="AK70" s="328"/>
      <c r="AL70" s="330"/>
      <c r="AM70" s="273" t="s">
        <v>522</v>
      </c>
      <c r="AN70" s="109" t="s">
        <v>525</v>
      </c>
      <c r="AO70" s="109" t="s">
        <v>526</v>
      </c>
      <c r="AP70" s="109"/>
      <c r="AQ70" s="70"/>
      <c r="AR70" s="70" t="s">
        <v>4</v>
      </c>
      <c r="AS70" s="289" t="s">
        <v>527</v>
      </c>
      <c r="AT70" s="332"/>
      <c r="AU70" s="316"/>
      <c r="AV70" s="318"/>
      <c r="AW70" s="318"/>
      <c r="AX70" s="318"/>
      <c r="AY70" s="320"/>
      <c r="AZ70" s="322"/>
      <c r="BA70" s="332"/>
      <c r="BB70" s="316"/>
      <c r="BC70" s="349"/>
      <c r="BD70" s="349"/>
      <c r="BE70" s="318"/>
      <c r="BF70" s="320"/>
      <c r="BG70" s="322"/>
    </row>
    <row r="71" spans="1:59" ht="59.25" customHeight="1" thickTop="1">
      <c r="A71" s="353" t="s">
        <v>4</v>
      </c>
      <c r="B71" s="355"/>
      <c r="C71" s="341" t="s">
        <v>349</v>
      </c>
      <c r="D71" s="325" t="s">
        <v>374</v>
      </c>
      <c r="E71" s="325" t="s">
        <v>375</v>
      </c>
      <c r="F71" s="58" t="s">
        <v>68</v>
      </c>
      <c r="G71" s="189" t="s">
        <v>392</v>
      </c>
      <c r="H71" s="325" t="s">
        <v>393</v>
      </c>
      <c r="I71" s="325" t="s">
        <v>394</v>
      </c>
      <c r="J71" s="325" t="s">
        <v>121</v>
      </c>
      <c r="K71" s="341" t="s">
        <v>395</v>
      </c>
      <c r="L71" s="325" t="s">
        <v>74</v>
      </c>
      <c r="M71" s="343">
        <f>VLOOKUP(L71,'[2]Datos Validacion'!$C$6:$D$10,2,0)</f>
        <v>0.4</v>
      </c>
      <c r="N71" s="345" t="s">
        <v>124</v>
      </c>
      <c r="O71" s="333">
        <f>VLOOKUP(N71,'[2]Datos Validacion'!$E$6:$F$15,2,0)</f>
        <v>0.6</v>
      </c>
      <c r="P71" s="335" t="s">
        <v>125</v>
      </c>
      <c r="Q71" s="337" t="s">
        <v>130</v>
      </c>
      <c r="R71" s="193" t="s">
        <v>396</v>
      </c>
      <c r="S71" s="61" t="s">
        <v>79</v>
      </c>
      <c r="T71" s="64" t="s">
        <v>397</v>
      </c>
      <c r="U71" s="61" t="s">
        <v>80</v>
      </c>
      <c r="V71" s="61" t="s">
        <v>81</v>
      </c>
      <c r="W71" s="63">
        <f>VLOOKUP(V71,'[2]Datos Validacion'!$K$6:$L$8,2,0)</f>
        <v>0.25</v>
      </c>
      <c r="X71" s="64" t="s">
        <v>82</v>
      </c>
      <c r="Y71" s="63">
        <f>VLOOKUP(X71,'[2]Datos Validacion'!$M$6:$N$7,2,0)</f>
        <v>0.15</v>
      </c>
      <c r="Z71" s="61" t="s">
        <v>83</v>
      </c>
      <c r="AA71" s="94" t="s">
        <v>398</v>
      </c>
      <c r="AB71" s="61" t="s">
        <v>85</v>
      </c>
      <c r="AC71" s="64" t="s">
        <v>399</v>
      </c>
      <c r="AD71" s="66">
        <f t="shared" si="12"/>
        <v>0.4</v>
      </c>
      <c r="AE71" s="67" t="str">
        <f t="shared" si="13"/>
        <v>BAJA</v>
      </c>
      <c r="AF71" s="67">
        <f t="shared" si="17"/>
        <v>0.24</v>
      </c>
      <c r="AG71" s="339" t="str">
        <f t="shared" si="18"/>
        <v>MODERADO</v>
      </c>
      <c r="AH71" s="339">
        <f t="shared" si="19"/>
        <v>0.6</v>
      </c>
      <c r="AI71" s="337" t="s">
        <v>130</v>
      </c>
      <c r="AJ71" s="325" t="s">
        <v>385</v>
      </c>
      <c r="AK71" s="327"/>
      <c r="AL71" s="329"/>
      <c r="AM71" s="271">
        <v>44671</v>
      </c>
      <c r="AN71" s="279" t="s">
        <v>528</v>
      </c>
      <c r="AO71" s="279" t="s">
        <v>529</v>
      </c>
      <c r="AP71" s="279" t="s">
        <v>530</v>
      </c>
      <c r="AQ71" s="272"/>
      <c r="AR71" s="272" t="s">
        <v>4</v>
      </c>
      <c r="AS71" s="290" t="s">
        <v>531</v>
      </c>
      <c r="AT71" s="331"/>
      <c r="AU71" s="315"/>
      <c r="AV71" s="317"/>
      <c r="AW71" s="317"/>
      <c r="AX71" s="317"/>
      <c r="AY71" s="319"/>
      <c r="AZ71" s="321"/>
      <c r="BA71" s="323"/>
      <c r="BB71" s="315"/>
      <c r="BC71" s="317"/>
      <c r="BD71" s="317"/>
      <c r="BE71" s="317"/>
      <c r="BF71" s="319"/>
      <c r="BG71" s="321"/>
    </row>
    <row r="72" spans="1:59" ht="66" customHeight="1" thickBot="1">
      <c r="A72" s="354"/>
      <c r="B72" s="356"/>
      <c r="C72" s="342"/>
      <c r="D72" s="326"/>
      <c r="E72" s="326"/>
      <c r="F72" s="70" t="s">
        <v>90</v>
      </c>
      <c r="G72" s="191" t="s">
        <v>238</v>
      </c>
      <c r="H72" s="326"/>
      <c r="I72" s="326"/>
      <c r="J72" s="326"/>
      <c r="K72" s="342"/>
      <c r="L72" s="326"/>
      <c r="M72" s="344"/>
      <c r="N72" s="346"/>
      <c r="O72" s="334"/>
      <c r="P72" s="336"/>
      <c r="Q72" s="338"/>
      <c r="R72" s="192" t="s">
        <v>400</v>
      </c>
      <c r="S72" s="85" t="s">
        <v>79</v>
      </c>
      <c r="T72" s="86" t="s">
        <v>397</v>
      </c>
      <c r="U72" s="85" t="s">
        <v>80</v>
      </c>
      <c r="V72" s="85" t="s">
        <v>81</v>
      </c>
      <c r="W72" s="87">
        <f>VLOOKUP(V72,'[2]Datos Validacion'!$K$6:$L$8,2,0)</f>
        <v>0.25</v>
      </c>
      <c r="X72" s="86" t="s">
        <v>82</v>
      </c>
      <c r="Y72" s="87">
        <f>VLOOKUP(X72,'[2]Datos Validacion'!$M$6:$N$7,2,0)</f>
        <v>0.15</v>
      </c>
      <c r="Z72" s="85" t="s">
        <v>83</v>
      </c>
      <c r="AA72" s="194"/>
      <c r="AB72" s="85" t="s">
        <v>85</v>
      </c>
      <c r="AC72" s="114" t="s">
        <v>401</v>
      </c>
      <c r="AD72" s="90">
        <f t="shared" si="12"/>
        <v>0.4</v>
      </c>
      <c r="AE72" s="91" t="str">
        <f t="shared" si="13"/>
        <v>MUY BAJA</v>
      </c>
      <c r="AF72" s="118">
        <f>+AF70-(AF70*AD72)</f>
        <v>0.1008</v>
      </c>
      <c r="AG72" s="340"/>
      <c r="AH72" s="340"/>
      <c r="AI72" s="338"/>
      <c r="AJ72" s="326"/>
      <c r="AK72" s="328"/>
      <c r="AL72" s="330"/>
      <c r="AM72" s="270">
        <v>44671</v>
      </c>
      <c r="AN72" s="108" t="s">
        <v>532</v>
      </c>
      <c r="AO72" s="108" t="s">
        <v>529</v>
      </c>
      <c r="AP72" s="108" t="s">
        <v>533</v>
      </c>
      <c r="AQ72" s="68"/>
      <c r="AR72" s="68" t="s">
        <v>4</v>
      </c>
      <c r="AS72" s="288" t="s">
        <v>534</v>
      </c>
      <c r="AT72" s="332"/>
      <c r="AU72" s="316"/>
      <c r="AV72" s="318"/>
      <c r="AW72" s="318"/>
      <c r="AX72" s="318"/>
      <c r="AY72" s="320"/>
      <c r="AZ72" s="322"/>
      <c r="BA72" s="324"/>
      <c r="BB72" s="316"/>
      <c r="BC72" s="318"/>
      <c r="BD72" s="318"/>
      <c r="BE72" s="318"/>
      <c r="BF72" s="320"/>
      <c r="BG72" s="322"/>
    </row>
    <row r="73" spans="1:59" ht="129" thickTop="1" thickBot="1">
      <c r="A73" s="195"/>
      <c r="B73" s="196" t="s">
        <v>4</v>
      </c>
      <c r="C73" s="185" t="s">
        <v>402</v>
      </c>
      <c r="D73" s="185" t="s">
        <v>403</v>
      </c>
      <c r="E73" s="185" t="s">
        <v>404</v>
      </c>
      <c r="F73" s="166" t="s">
        <v>90</v>
      </c>
      <c r="G73" s="197" t="s">
        <v>405</v>
      </c>
      <c r="H73" s="166" t="s">
        <v>406</v>
      </c>
      <c r="I73" s="198" t="s">
        <v>407</v>
      </c>
      <c r="J73" s="166" t="s">
        <v>72</v>
      </c>
      <c r="K73" s="199" t="s">
        <v>408</v>
      </c>
      <c r="L73" s="166" t="s">
        <v>103</v>
      </c>
      <c r="M73" s="168">
        <f>VLOOKUP(L73,'[2]Datos Validacion'!$C$6:$D$10,2,0)</f>
        <v>0.6</v>
      </c>
      <c r="N73" s="169" t="s">
        <v>75</v>
      </c>
      <c r="O73" s="170">
        <f>VLOOKUP(N73,'[2]Datos Validacion'!$E$6:$F$15,2,0)</f>
        <v>0.8</v>
      </c>
      <c r="P73" s="171" t="s">
        <v>409</v>
      </c>
      <c r="Q73" s="172" t="s">
        <v>87</v>
      </c>
      <c r="R73" s="200" t="s">
        <v>410</v>
      </c>
      <c r="S73" s="174" t="s">
        <v>79</v>
      </c>
      <c r="T73" s="174" t="s">
        <v>411</v>
      </c>
      <c r="U73" s="174" t="s">
        <v>80</v>
      </c>
      <c r="V73" s="174" t="s">
        <v>81</v>
      </c>
      <c r="W73" s="168">
        <f>VLOOKUP(V73,'[2]Datos Validacion'!$K$6:$L$8,2,0)</f>
        <v>0.25</v>
      </c>
      <c r="X73" s="176" t="s">
        <v>82</v>
      </c>
      <c r="Y73" s="168">
        <f>VLOOKUP(X73,'[2]Datos Validacion'!$M$6:$N$7,2,0)</f>
        <v>0.15</v>
      </c>
      <c r="Z73" s="174" t="s">
        <v>83</v>
      </c>
      <c r="AA73" s="177"/>
      <c r="AB73" s="174" t="s">
        <v>85</v>
      </c>
      <c r="AC73" s="163" t="s">
        <v>412</v>
      </c>
      <c r="AD73" s="178">
        <f t="shared" si="12"/>
        <v>0.4</v>
      </c>
      <c r="AE73" s="179" t="str">
        <f t="shared" si="13"/>
        <v>BAJA</v>
      </c>
      <c r="AF73" s="179">
        <f t="shared" si="17"/>
        <v>0.36</v>
      </c>
      <c r="AG73" s="179" t="str">
        <f t="shared" si="18"/>
        <v>MAYOR</v>
      </c>
      <c r="AH73" s="179">
        <f t="shared" si="19"/>
        <v>0.8</v>
      </c>
      <c r="AI73" s="172" t="s">
        <v>87</v>
      </c>
      <c r="AJ73" s="166" t="s">
        <v>88</v>
      </c>
      <c r="AK73" s="166" t="s">
        <v>413</v>
      </c>
      <c r="AL73" s="181"/>
      <c r="AM73" s="201">
        <v>44684</v>
      </c>
      <c r="AN73" s="183" t="s">
        <v>552</v>
      </c>
      <c r="AO73" s="202" t="s">
        <v>553</v>
      </c>
      <c r="AP73" s="185"/>
      <c r="AQ73" s="204"/>
      <c r="AR73" s="203" t="s">
        <v>4</v>
      </c>
      <c r="AS73" s="293" t="s">
        <v>554</v>
      </c>
      <c r="AT73" s="201"/>
      <c r="AU73" s="183"/>
      <c r="AV73" s="202"/>
      <c r="AW73" s="185"/>
      <c r="AX73" s="202"/>
      <c r="AY73" s="203"/>
      <c r="AZ73" s="187"/>
      <c r="BA73" s="201"/>
      <c r="BB73" s="183"/>
      <c r="BC73" s="202"/>
      <c r="BD73" s="185"/>
      <c r="BE73" s="204"/>
      <c r="BF73" s="203"/>
      <c r="BG73" s="187"/>
    </row>
    <row r="74" spans="1:59" ht="16.5" thickTop="1">
      <c r="A74" s="205"/>
      <c r="B74" s="205"/>
      <c r="C74" s="205"/>
      <c r="D74" s="20"/>
      <c r="E74" s="20"/>
      <c r="F74" s="17"/>
      <c r="G74" s="20"/>
      <c r="H74" s="20"/>
      <c r="I74" s="206"/>
      <c r="J74" s="17"/>
      <c r="K74" s="20"/>
      <c r="L74" s="17"/>
      <c r="M74" s="18"/>
      <c r="N74" s="207"/>
      <c r="O74" s="208"/>
      <c r="P74" s="209"/>
      <c r="Q74" s="210"/>
      <c r="R74" s="211"/>
      <c r="S74" s="26"/>
      <c r="T74" s="26"/>
      <c r="U74" s="26"/>
      <c r="V74" s="26"/>
      <c r="W74" s="19"/>
      <c r="X74" s="212"/>
      <c r="Y74" s="19"/>
      <c r="Z74" s="26"/>
      <c r="AA74" s="205"/>
      <c r="AB74" s="26"/>
      <c r="AC74" s="205"/>
      <c r="AD74" s="213"/>
      <c r="AE74" s="17"/>
      <c r="AF74" s="20"/>
      <c r="AG74" s="214"/>
      <c r="AH74" s="209"/>
      <c r="AI74" s="215"/>
      <c r="AJ74" s="20"/>
      <c r="AK74" s="216"/>
      <c r="AL74" s="217"/>
      <c r="AM74" s="216"/>
      <c r="AN74" s="280"/>
      <c r="AO74" s="280"/>
      <c r="AP74" s="280"/>
      <c r="AQ74" s="216"/>
      <c r="AR74" s="216"/>
      <c r="AS74" s="280"/>
    </row>
    <row r="75" spans="1:59">
      <c r="AM75" s="10"/>
    </row>
    <row r="77" spans="1:59">
      <c r="B77" s="312" t="s">
        <v>414</v>
      </c>
      <c r="C77" s="313"/>
      <c r="D77" s="313"/>
      <c r="E77" s="313"/>
      <c r="F77" s="313"/>
      <c r="G77" s="313"/>
      <c r="H77" s="313"/>
      <c r="I77" s="313"/>
      <c r="J77" s="313"/>
      <c r="K77" s="313"/>
      <c r="L77" s="314"/>
    </row>
    <row r="78" spans="1:59" s="7" customFormat="1" ht="25.5">
      <c r="B78" s="219" t="s">
        <v>415</v>
      </c>
      <c r="C78" s="219" t="s">
        <v>416</v>
      </c>
      <c r="D78" s="312" t="s">
        <v>417</v>
      </c>
      <c r="E78" s="313"/>
      <c r="F78" s="313"/>
      <c r="G78" s="313"/>
      <c r="H78" s="313"/>
      <c r="I78" s="313"/>
      <c r="J78" s="220" t="s">
        <v>418</v>
      </c>
      <c r="K78" s="220" t="s">
        <v>419</v>
      </c>
      <c r="L78" s="220" t="s">
        <v>420</v>
      </c>
      <c r="M78" s="11"/>
      <c r="N78" s="10"/>
      <c r="O78" s="12"/>
      <c r="Q78" s="10"/>
      <c r="W78" s="11"/>
      <c r="Y78" s="11"/>
      <c r="AB78" s="10"/>
      <c r="AE78" s="10"/>
      <c r="AK78" s="10"/>
      <c r="AM78" s="1"/>
      <c r="AN78" s="276"/>
      <c r="AO78" s="276"/>
      <c r="AP78" s="276"/>
      <c r="AQ78" s="13"/>
      <c r="AR78" s="13"/>
      <c r="AS78" s="276"/>
      <c r="AT78" s="10"/>
      <c r="AV78" s="10"/>
      <c r="AW78" s="13"/>
      <c r="AX78" s="13"/>
      <c r="AY78" s="14"/>
      <c r="AZ78" s="10"/>
      <c r="BA78" s="10"/>
      <c r="BD78" s="10"/>
      <c r="BF78" s="15"/>
      <c r="BG78" s="10"/>
    </row>
    <row r="79" spans="1:59" ht="48">
      <c r="A79" s="4"/>
      <c r="B79" s="221">
        <v>0</v>
      </c>
      <c r="C79" s="222">
        <v>43861</v>
      </c>
      <c r="D79" s="309" t="s">
        <v>421</v>
      </c>
      <c r="E79" s="310"/>
      <c r="F79" s="310"/>
      <c r="G79" s="310"/>
      <c r="H79" s="310"/>
      <c r="I79" s="311"/>
      <c r="J79" s="223" t="s">
        <v>422</v>
      </c>
      <c r="K79" s="223" t="s">
        <v>423</v>
      </c>
      <c r="L79" s="223" t="s">
        <v>423</v>
      </c>
    </row>
    <row r="80" spans="1:59" ht="30" customHeight="1">
      <c r="B80" s="221">
        <v>1</v>
      </c>
      <c r="C80" s="222">
        <v>43916</v>
      </c>
      <c r="D80" s="309" t="s">
        <v>424</v>
      </c>
      <c r="E80" s="310"/>
      <c r="F80" s="310"/>
      <c r="G80" s="310"/>
      <c r="H80" s="310"/>
      <c r="I80" s="311"/>
      <c r="J80" s="223" t="s">
        <v>422</v>
      </c>
      <c r="K80" s="223" t="s">
        <v>423</v>
      </c>
      <c r="L80" s="223" t="s">
        <v>423</v>
      </c>
    </row>
    <row r="81" spans="2:51" ht="29.25" customHeight="1">
      <c r="B81" s="221">
        <v>1</v>
      </c>
      <c r="C81" s="222">
        <v>43951</v>
      </c>
      <c r="D81" s="309" t="s">
        <v>425</v>
      </c>
      <c r="E81" s="310"/>
      <c r="F81" s="310"/>
      <c r="G81" s="310"/>
      <c r="H81" s="310"/>
      <c r="I81" s="311"/>
      <c r="J81" s="223" t="s">
        <v>422</v>
      </c>
      <c r="K81" s="223" t="s">
        <v>423</v>
      </c>
      <c r="L81" s="223" t="s">
        <v>423</v>
      </c>
    </row>
    <row r="82" spans="2:51" ht="48">
      <c r="B82" s="221">
        <v>2</v>
      </c>
      <c r="C82" s="222">
        <v>43951</v>
      </c>
      <c r="D82" s="308" t="s">
        <v>426</v>
      </c>
      <c r="E82" s="308"/>
      <c r="F82" s="308"/>
      <c r="G82" s="308"/>
      <c r="H82" s="308"/>
      <c r="I82" s="308"/>
      <c r="J82" s="223" t="s">
        <v>422</v>
      </c>
      <c r="K82" s="223" t="s">
        <v>423</v>
      </c>
      <c r="L82" s="223" t="s">
        <v>423</v>
      </c>
    </row>
    <row r="83" spans="2:51" ht="48">
      <c r="B83" s="221">
        <v>3</v>
      </c>
      <c r="C83" s="222">
        <v>44073</v>
      </c>
      <c r="D83" s="308" t="s">
        <v>427</v>
      </c>
      <c r="E83" s="308"/>
      <c r="F83" s="308"/>
      <c r="G83" s="308"/>
      <c r="H83" s="308"/>
      <c r="I83" s="308"/>
      <c r="J83" s="223" t="s">
        <v>422</v>
      </c>
      <c r="K83" s="223" t="s">
        <v>423</v>
      </c>
      <c r="L83" s="223" t="s">
        <v>423</v>
      </c>
    </row>
    <row r="84" spans="2:51" ht="48">
      <c r="B84" s="221">
        <v>4</v>
      </c>
      <c r="C84" s="222">
        <v>44196</v>
      </c>
      <c r="D84" s="308" t="s">
        <v>428</v>
      </c>
      <c r="E84" s="308"/>
      <c r="F84" s="308"/>
      <c r="G84" s="308"/>
      <c r="H84" s="308"/>
      <c r="I84" s="308"/>
      <c r="J84" s="223" t="s">
        <v>422</v>
      </c>
      <c r="K84" s="223" t="s">
        <v>423</v>
      </c>
      <c r="L84" s="223" t="s">
        <v>423</v>
      </c>
    </row>
    <row r="85" spans="2:51" ht="48">
      <c r="B85" s="221">
        <v>5</v>
      </c>
      <c r="C85" s="222">
        <v>44316</v>
      </c>
      <c r="D85" s="309" t="s">
        <v>429</v>
      </c>
      <c r="E85" s="310"/>
      <c r="F85" s="310"/>
      <c r="G85" s="310"/>
      <c r="H85" s="310"/>
      <c r="I85" s="311"/>
      <c r="J85" s="223" t="s">
        <v>422</v>
      </c>
      <c r="K85" s="223" t="s">
        <v>423</v>
      </c>
      <c r="L85" s="223" t="s">
        <v>423</v>
      </c>
    </row>
    <row r="86" spans="2:51" ht="48">
      <c r="B86" s="221">
        <v>6</v>
      </c>
      <c r="C86" s="222">
        <v>44439</v>
      </c>
      <c r="D86" s="309" t="s">
        <v>430</v>
      </c>
      <c r="E86" s="310"/>
      <c r="F86" s="310"/>
      <c r="G86" s="310"/>
      <c r="H86" s="310"/>
      <c r="I86" s="311"/>
      <c r="J86" s="223" t="s">
        <v>422</v>
      </c>
      <c r="K86" s="223" t="s">
        <v>423</v>
      </c>
      <c r="L86" s="223" t="s">
        <v>423</v>
      </c>
    </row>
    <row r="87" spans="2:51" ht="129.75" customHeight="1">
      <c r="B87" s="224">
        <v>7</v>
      </c>
      <c r="C87" s="225">
        <v>44524</v>
      </c>
      <c r="D87" s="296" t="s">
        <v>431</v>
      </c>
      <c r="E87" s="296"/>
      <c r="F87" s="296"/>
      <c r="G87" s="296"/>
      <c r="H87" s="296"/>
      <c r="I87" s="296"/>
      <c r="J87" s="223" t="s">
        <v>422</v>
      </c>
      <c r="K87" s="223" t="s">
        <v>423</v>
      </c>
      <c r="L87" s="223" t="s">
        <v>423</v>
      </c>
      <c r="AC87" s="1"/>
      <c r="AY87" s="4"/>
    </row>
    <row r="88" spans="2:51" ht="48">
      <c r="B88" s="224">
        <v>8</v>
      </c>
      <c r="C88" s="225">
        <v>44554</v>
      </c>
      <c r="D88" s="296" t="s">
        <v>432</v>
      </c>
      <c r="E88" s="296"/>
      <c r="F88" s="296"/>
      <c r="G88" s="296"/>
      <c r="H88" s="296"/>
      <c r="I88" s="296"/>
      <c r="J88" s="223" t="s">
        <v>422</v>
      </c>
      <c r="K88" s="223" t="s">
        <v>423</v>
      </c>
      <c r="L88" s="223" t="s">
        <v>423</v>
      </c>
      <c r="AC88" s="1"/>
      <c r="AY88" s="4"/>
    </row>
    <row r="89" spans="2:51" ht="50.25" customHeight="1">
      <c r="B89" s="224">
        <v>9</v>
      </c>
      <c r="C89" s="225">
        <v>44561</v>
      </c>
      <c r="D89" s="296" t="s">
        <v>547</v>
      </c>
      <c r="E89" s="296"/>
      <c r="F89" s="296"/>
      <c r="G89" s="296"/>
      <c r="H89" s="296"/>
      <c r="I89" s="296"/>
      <c r="J89" s="223" t="s">
        <v>422</v>
      </c>
    </row>
    <row r="90" spans="2:51" ht="47.25" customHeight="1">
      <c r="B90" s="224">
        <v>10</v>
      </c>
      <c r="C90" s="225">
        <v>44681</v>
      </c>
      <c r="D90" s="296" t="s">
        <v>546</v>
      </c>
      <c r="E90" s="296"/>
      <c r="F90" s="296"/>
      <c r="G90" s="296"/>
      <c r="H90" s="296"/>
      <c r="I90" s="296"/>
      <c r="J90" s="223" t="s">
        <v>422</v>
      </c>
    </row>
    <row r="91" spans="2:51" ht="47.25" customHeight="1"/>
  </sheetData>
  <sheetProtection formatCells="0" insertRows="0" deleteRows="0"/>
  <mergeCells count="928">
    <mergeCell ref="AF1:AG1"/>
    <mergeCell ref="D3:H3"/>
    <mergeCell ref="X3:AJ3"/>
    <mergeCell ref="C4:C7"/>
    <mergeCell ref="D4:E4"/>
    <mergeCell ref="G4:H4"/>
    <mergeCell ref="I4:K4"/>
    <mergeCell ref="G5:H5"/>
    <mergeCell ref="I5:P5"/>
    <mergeCell ref="D7:E7"/>
    <mergeCell ref="A1:D1"/>
    <mergeCell ref="E1:L1"/>
    <mergeCell ref="M1:P1"/>
    <mergeCell ref="AT13:AZ13"/>
    <mergeCell ref="BA13:BG13"/>
    <mergeCell ref="A14:B14"/>
    <mergeCell ref="C14:C15"/>
    <mergeCell ref="D14:D15"/>
    <mergeCell ref="E14:E15"/>
    <mergeCell ref="F14:F15"/>
    <mergeCell ref="D9:E9"/>
    <mergeCell ref="G11:H11"/>
    <mergeCell ref="V11:AI11"/>
    <mergeCell ref="A13:K13"/>
    <mergeCell ref="L13:Q13"/>
    <mergeCell ref="R13:AD13"/>
    <mergeCell ref="AE13:AJ13"/>
    <mergeCell ref="G14:G15"/>
    <mergeCell ref="H14:H15"/>
    <mergeCell ref="I14:I15"/>
    <mergeCell ref="J14:J15"/>
    <mergeCell ref="K14:K15"/>
    <mergeCell ref="L14:L15"/>
    <mergeCell ref="AK13:AK15"/>
    <mergeCell ref="AL13:AL15"/>
    <mergeCell ref="AM13:AS13"/>
    <mergeCell ref="S14:T14"/>
    <mergeCell ref="U14:U15"/>
    <mergeCell ref="V14:W14"/>
    <mergeCell ref="X14:Y14"/>
    <mergeCell ref="Z14:AA14"/>
    <mergeCell ref="AB14:AC14"/>
    <mergeCell ref="M14:M15"/>
    <mergeCell ref="N14:N15"/>
    <mergeCell ref="O14:O15"/>
    <mergeCell ref="P14:P15"/>
    <mergeCell ref="Q14:Q15"/>
    <mergeCell ref="R14:R15"/>
    <mergeCell ref="BB14:BB15"/>
    <mergeCell ref="BC14:BC15"/>
    <mergeCell ref="BD14:BD15"/>
    <mergeCell ref="BE14:BG14"/>
    <mergeCell ref="V15:W15"/>
    <mergeCell ref="X15:Y15"/>
    <mergeCell ref="AT14:AT15"/>
    <mergeCell ref="AU14:AU15"/>
    <mergeCell ref="AV14:AV15"/>
    <mergeCell ref="AW14:AW15"/>
    <mergeCell ref="AX14:AZ14"/>
    <mergeCell ref="BA14:BA15"/>
    <mergeCell ref="AJ14:AJ15"/>
    <mergeCell ref="AM14:AM15"/>
    <mergeCell ref="AN14:AN15"/>
    <mergeCell ref="AO14:AO15"/>
    <mergeCell ref="AP14:AP15"/>
    <mergeCell ref="AQ14:AS14"/>
    <mergeCell ref="AD14:AD15"/>
    <mergeCell ref="AE14:AE15"/>
    <mergeCell ref="AF14:AF15"/>
    <mergeCell ref="AG14:AG15"/>
    <mergeCell ref="AH14:AH15"/>
    <mergeCell ref="AI14:AI15"/>
    <mergeCell ref="AG16:AG18"/>
    <mergeCell ref="AH16:AH18"/>
    <mergeCell ref="AI16:AI18"/>
    <mergeCell ref="R17:R18"/>
    <mergeCell ref="S17:S18"/>
    <mergeCell ref="T17:T18"/>
    <mergeCell ref="U17:U18"/>
    <mergeCell ref="I16:I18"/>
    <mergeCell ref="J16:J18"/>
    <mergeCell ref="K16:K18"/>
    <mergeCell ref="L16:L18"/>
    <mergeCell ref="M16:M18"/>
    <mergeCell ref="N16:N18"/>
    <mergeCell ref="AP16:AP18"/>
    <mergeCell ref="AQ16:AQ18"/>
    <mergeCell ref="AR16:AR18"/>
    <mergeCell ref="AS16:AS18"/>
    <mergeCell ref="AT16:AT18"/>
    <mergeCell ref="AU16:AU18"/>
    <mergeCell ref="AJ16:AJ18"/>
    <mergeCell ref="AK16:AK18"/>
    <mergeCell ref="AL16:AL18"/>
    <mergeCell ref="AM16:AM18"/>
    <mergeCell ref="AN16:AN18"/>
    <mergeCell ref="AO16:AO18"/>
    <mergeCell ref="BB16:BB18"/>
    <mergeCell ref="BC16:BC18"/>
    <mergeCell ref="BD16:BD18"/>
    <mergeCell ref="BE16:BE18"/>
    <mergeCell ref="BF16:BF18"/>
    <mergeCell ref="BG16:BG18"/>
    <mergeCell ref="AV16:AV18"/>
    <mergeCell ref="AW16:AW18"/>
    <mergeCell ref="AX16:AX18"/>
    <mergeCell ref="AY16:AY18"/>
    <mergeCell ref="AZ16:AZ18"/>
    <mergeCell ref="BA16:BA18"/>
    <mergeCell ref="AE17:AE18"/>
    <mergeCell ref="AF17:AF18"/>
    <mergeCell ref="A19:A21"/>
    <mergeCell ref="B19:B21"/>
    <mergeCell ref="C19:C21"/>
    <mergeCell ref="D19:D21"/>
    <mergeCell ref="E19:E21"/>
    <mergeCell ref="V17:V18"/>
    <mergeCell ref="W17:W18"/>
    <mergeCell ref="X17:X18"/>
    <mergeCell ref="Y17:Y18"/>
    <mergeCell ref="Z17:Z18"/>
    <mergeCell ref="AA17:AA18"/>
    <mergeCell ref="O16:O18"/>
    <mergeCell ref="P16:P18"/>
    <mergeCell ref="Q16:Q18"/>
    <mergeCell ref="A16:A18"/>
    <mergeCell ref="B16:B18"/>
    <mergeCell ref="C16:C18"/>
    <mergeCell ref="D16:D18"/>
    <mergeCell ref="E16:E18"/>
    <mergeCell ref="H16:H18"/>
    <mergeCell ref="H19:H21"/>
    <mergeCell ref="I19:I21"/>
    <mergeCell ref="J19:J21"/>
    <mergeCell ref="K19:K21"/>
    <mergeCell ref="L19:L21"/>
    <mergeCell ref="M19:M21"/>
    <mergeCell ref="AB17:AB18"/>
    <mergeCell ref="AC17:AC18"/>
    <mergeCell ref="AD17:AD18"/>
    <mergeCell ref="AH19:AH21"/>
    <mergeCell ref="AI19:AI21"/>
    <mergeCell ref="AJ19:AJ21"/>
    <mergeCell ref="AK19:AK21"/>
    <mergeCell ref="AL19:AL21"/>
    <mergeCell ref="AM19:AM21"/>
    <mergeCell ref="N19:N21"/>
    <mergeCell ref="O19:O21"/>
    <mergeCell ref="P19:P21"/>
    <mergeCell ref="Q19:Q21"/>
    <mergeCell ref="AA19:AA20"/>
    <mergeCell ref="AG19:AG21"/>
    <mergeCell ref="BF19:BF21"/>
    <mergeCell ref="BG19:BG21"/>
    <mergeCell ref="A22:A24"/>
    <mergeCell ref="B22:B24"/>
    <mergeCell ref="C22:C24"/>
    <mergeCell ref="D22:D24"/>
    <mergeCell ref="E22:E24"/>
    <mergeCell ref="H22:H24"/>
    <mergeCell ref="I22:I24"/>
    <mergeCell ref="J22:J24"/>
    <mergeCell ref="AZ19:AZ21"/>
    <mergeCell ref="BA19:BA21"/>
    <mergeCell ref="BB19:BB21"/>
    <mergeCell ref="BC19:BC21"/>
    <mergeCell ref="BD19:BD21"/>
    <mergeCell ref="BE19:BE21"/>
    <mergeCell ref="AT19:AT21"/>
    <mergeCell ref="AU19:AU21"/>
    <mergeCell ref="AV19:AV21"/>
    <mergeCell ref="AW19:AW21"/>
    <mergeCell ref="AX19:AX21"/>
    <mergeCell ref="AY19:AY21"/>
    <mergeCell ref="AO19:AO21"/>
    <mergeCell ref="AS19:AS21"/>
    <mergeCell ref="BG22:BG24"/>
    <mergeCell ref="A25:A30"/>
    <mergeCell ref="B25:B30"/>
    <mergeCell ref="C25:C30"/>
    <mergeCell ref="D25:D30"/>
    <mergeCell ref="E25:E30"/>
    <mergeCell ref="F25:F27"/>
    <mergeCell ref="AX22:AX24"/>
    <mergeCell ref="AY22:AY24"/>
    <mergeCell ref="AZ22:AZ24"/>
    <mergeCell ref="BA22:BA24"/>
    <mergeCell ref="BB22:BB24"/>
    <mergeCell ref="BC22:BC24"/>
    <mergeCell ref="AR22:AR24"/>
    <mergeCell ref="AS22:AS24"/>
    <mergeCell ref="AT22:AT24"/>
    <mergeCell ref="AU22:AU24"/>
    <mergeCell ref="AV22:AV24"/>
    <mergeCell ref="AW22:AW24"/>
    <mergeCell ref="AL22:AL24"/>
    <mergeCell ref="AM22:AM24"/>
    <mergeCell ref="AN22:AN24"/>
    <mergeCell ref="AO22:AO24"/>
    <mergeCell ref="AP22:AP24"/>
    <mergeCell ref="G25:G27"/>
    <mergeCell ref="H25:H30"/>
    <mergeCell ref="I25:I30"/>
    <mergeCell ref="J25:J30"/>
    <mergeCell ref="K25:K30"/>
    <mergeCell ref="L25:L30"/>
    <mergeCell ref="BD22:BD24"/>
    <mergeCell ref="BE22:BE24"/>
    <mergeCell ref="BF22:BF24"/>
    <mergeCell ref="AQ22:AQ24"/>
    <mergeCell ref="Q22:Q24"/>
    <mergeCell ref="AG22:AG24"/>
    <mergeCell ref="AH22:AH24"/>
    <mergeCell ref="AI22:AI24"/>
    <mergeCell ref="AJ22:AJ24"/>
    <mergeCell ref="AK22:AK24"/>
    <mergeCell ref="K22:K24"/>
    <mergeCell ref="L22:L24"/>
    <mergeCell ref="M22:M24"/>
    <mergeCell ref="N22:N24"/>
    <mergeCell ref="O22:O24"/>
    <mergeCell ref="P22:P24"/>
    <mergeCell ref="AR25:AR30"/>
    <mergeCell ref="AS25:AS30"/>
    <mergeCell ref="AH25:AH30"/>
    <mergeCell ref="AI25:AI30"/>
    <mergeCell ref="AJ25:AJ30"/>
    <mergeCell ref="AK25:AK30"/>
    <mergeCell ref="AL25:AL30"/>
    <mergeCell ref="AM25:AM30"/>
    <mergeCell ref="M25:M30"/>
    <mergeCell ref="N25:N30"/>
    <mergeCell ref="O25:O30"/>
    <mergeCell ref="P25:P30"/>
    <mergeCell ref="Q25:Q30"/>
    <mergeCell ref="AG25:AG30"/>
    <mergeCell ref="BF25:BF30"/>
    <mergeCell ref="BG25:BG30"/>
    <mergeCell ref="F28:F30"/>
    <mergeCell ref="G28:G30"/>
    <mergeCell ref="A31:A33"/>
    <mergeCell ref="B31:B33"/>
    <mergeCell ref="C31:C33"/>
    <mergeCell ref="D31:D33"/>
    <mergeCell ref="E31:E33"/>
    <mergeCell ref="AZ25:AZ30"/>
    <mergeCell ref="BA25:BA30"/>
    <mergeCell ref="BB25:BB30"/>
    <mergeCell ref="BC25:BC30"/>
    <mergeCell ref="BD25:BD30"/>
    <mergeCell ref="BE25:BE30"/>
    <mergeCell ref="AT25:AT30"/>
    <mergeCell ref="AU25:AU30"/>
    <mergeCell ref="AV25:AV30"/>
    <mergeCell ref="AW25:AW30"/>
    <mergeCell ref="AX25:AX30"/>
    <mergeCell ref="AY25:AY30"/>
    <mergeCell ref="AO25:AO30"/>
    <mergeCell ref="AP25:AP30"/>
    <mergeCell ref="AQ25:AQ30"/>
    <mergeCell ref="AP31:AP33"/>
    <mergeCell ref="AQ31:AQ33"/>
    <mergeCell ref="AR31:AR33"/>
    <mergeCell ref="AS31:AS33"/>
    <mergeCell ref="AG31:AG33"/>
    <mergeCell ref="AH31:AH33"/>
    <mergeCell ref="AI31:AI33"/>
    <mergeCell ref="AJ31:AJ33"/>
    <mergeCell ref="AK31:AK33"/>
    <mergeCell ref="AL31:AL33"/>
    <mergeCell ref="BF31:BF33"/>
    <mergeCell ref="BG31:BG33"/>
    <mergeCell ref="R32:R33"/>
    <mergeCell ref="S32:S33"/>
    <mergeCell ref="T32:T33"/>
    <mergeCell ref="U32:U33"/>
    <mergeCell ref="V32:V33"/>
    <mergeCell ref="W32:W33"/>
    <mergeCell ref="X32:X33"/>
    <mergeCell ref="Y32:Y33"/>
    <mergeCell ref="AZ31:AZ33"/>
    <mergeCell ref="BA31:BA33"/>
    <mergeCell ref="BB31:BB33"/>
    <mergeCell ref="BC31:BC33"/>
    <mergeCell ref="BD31:BD33"/>
    <mergeCell ref="BE31:BE33"/>
    <mergeCell ref="AT31:AT33"/>
    <mergeCell ref="AU31:AU33"/>
    <mergeCell ref="AV31:AV33"/>
    <mergeCell ref="AW31:AW33"/>
    <mergeCell ref="AX31:AX33"/>
    <mergeCell ref="AY31:AY33"/>
    <mergeCell ref="AM31:AM33"/>
    <mergeCell ref="AO31:AO33"/>
    <mergeCell ref="Z32:Z33"/>
    <mergeCell ref="AA32:AA33"/>
    <mergeCell ref="AB32:AB33"/>
    <mergeCell ref="AC32:AC33"/>
    <mergeCell ref="AF32:AF33"/>
    <mergeCell ref="A34:A38"/>
    <mergeCell ref="B34:B38"/>
    <mergeCell ref="C34:C38"/>
    <mergeCell ref="D34:D38"/>
    <mergeCell ref="E34:E38"/>
    <mergeCell ref="L31:L33"/>
    <mergeCell ref="M31:M33"/>
    <mergeCell ref="N31:N33"/>
    <mergeCell ref="O31:O33"/>
    <mergeCell ref="P31:P33"/>
    <mergeCell ref="Q31:Q33"/>
    <mergeCell ref="F31:F33"/>
    <mergeCell ref="G31:G33"/>
    <mergeCell ref="H31:H33"/>
    <mergeCell ref="I31:I33"/>
    <mergeCell ref="J31:J33"/>
    <mergeCell ref="K31:K33"/>
    <mergeCell ref="N34:N38"/>
    <mergeCell ref="O34:O38"/>
    <mergeCell ref="P34:P38"/>
    <mergeCell ref="Q34:Q38"/>
    <mergeCell ref="AG34:AG38"/>
    <mergeCell ref="AH34:AH38"/>
    <mergeCell ref="H34:H38"/>
    <mergeCell ref="I34:I38"/>
    <mergeCell ref="J34:J38"/>
    <mergeCell ref="K34:K38"/>
    <mergeCell ref="L34:L38"/>
    <mergeCell ref="M34:M38"/>
    <mergeCell ref="AQ34:AQ38"/>
    <mergeCell ref="AR34:AR38"/>
    <mergeCell ref="AS34:AS38"/>
    <mergeCell ref="AT34:AT38"/>
    <mergeCell ref="AI34:AI38"/>
    <mergeCell ref="AJ34:AJ38"/>
    <mergeCell ref="AK34:AK38"/>
    <mergeCell ref="AL34:AL38"/>
    <mergeCell ref="AM34:AM38"/>
    <mergeCell ref="AN34:AN38"/>
    <mergeCell ref="BG34:BG38"/>
    <mergeCell ref="F36:F38"/>
    <mergeCell ref="G36:G38"/>
    <mergeCell ref="A39:A41"/>
    <mergeCell ref="B39:B41"/>
    <mergeCell ref="C39:C41"/>
    <mergeCell ref="D39:D41"/>
    <mergeCell ref="E39:E41"/>
    <mergeCell ref="H39:H41"/>
    <mergeCell ref="I39:I41"/>
    <mergeCell ref="BA34:BA38"/>
    <mergeCell ref="BB34:BB38"/>
    <mergeCell ref="BC34:BC38"/>
    <mergeCell ref="BD34:BD38"/>
    <mergeCell ref="BE34:BE38"/>
    <mergeCell ref="BF34:BF38"/>
    <mergeCell ref="AU34:AU38"/>
    <mergeCell ref="AV34:AV38"/>
    <mergeCell ref="AW34:AW38"/>
    <mergeCell ref="AX34:AX38"/>
    <mergeCell ref="AY34:AY38"/>
    <mergeCell ref="AZ34:AZ38"/>
    <mergeCell ref="AO34:AO38"/>
    <mergeCell ref="AP34:AP38"/>
    <mergeCell ref="P39:P41"/>
    <mergeCell ref="Q39:Q41"/>
    <mergeCell ref="R39:R40"/>
    <mergeCell ref="S39:S40"/>
    <mergeCell ref="T39:T40"/>
    <mergeCell ref="U39:U40"/>
    <mergeCell ref="J39:J41"/>
    <mergeCell ref="K39:K41"/>
    <mergeCell ref="L39:L41"/>
    <mergeCell ref="M39:M41"/>
    <mergeCell ref="N39:N41"/>
    <mergeCell ref="O39:O41"/>
    <mergeCell ref="AB39:AB40"/>
    <mergeCell ref="AC39:AC40"/>
    <mergeCell ref="AD39:AD40"/>
    <mergeCell ref="AE39:AE40"/>
    <mergeCell ref="AF39:AF40"/>
    <mergeCell ref="AG39:AG41"/>
    <mergeCell ref="V39:V40"/>
    <mergeCell ref="W39:W40"/>
    <mergeCell ref="X39:X40"/>
    <mergeCell ref="Y39:Y40"/>
    <mergeCell ref="Z39:Z40"/>
    <mergeCell ref="AA39:AA40"/>
    <mergeCell ref="AP39:AP41"/>
    <mergeCell ref="AQ39:AQ41"/>
    <mergeCell ref="AR39:AR41"/>
    <mergeCell ref="AS39:AS41"/>
    <mergeCell ref="AH39:AH41"/>
    <mergeCell ref="AI39:AI41"/>
    <mergeCell ref="AJ39:AJ41"/>
    <mergeCell ref="AK39:AK41"/>
    <mergeCell ref="AL39:AL41"/>
    <mergeCell ref="AM39:AM41"/>
    <mergeCell ref="BF39:BF41"/>
    <mergeCell ref="BG39:BG41"/>
    <mergeCell ref="A42:A45"/>
    <mergeCell ref="B42:B45"/>
    <mergeCell ref="C42:C45"/>
    <mergeCell ref="D42:D45"/>
    <mergeCell ref="E42:E45"/>
    <mergeCell ref="F42:F43"/>
    <mergeCell ref="G42:G43"/>
    <mergeCell ref="H42:H45"/>
    <mergeCell ref="AZ39:AZ41"/>
    <mergeCell ref="BA39:BA41"/>
    <mergeCell ref="BB39:BB41"/>
    <mergeCell ref="BC39:BC41"/>
    <mergeCell ref="BD39:BD41"/>
    <mergeCell ref="BE39:BE41"/>
    <mergeCell ref="AT39:AT41"/>
    <mergeCell ref="AU39:AU41"/>
    <mergeCell ref="AV39:AV41"/>
    <mergeCell ref="AW39:AW41"/>
    <mergeCell ref="AX39:AX41"/>
    <mergeCell ref="AY39:AY41"/>
    <mergeCell ref="AN39:AN41"/>
    <mergeCell ref="AO39:AO41"/>
    <mergeCell ref="O42:O45"/>
    <mergeCell ref="P42:P45"/>
    <mergeCell ref="Q42:Q45"/>
    <mergeCell ref="AG42:AG45"/>
    <mergeCell ref="AH42:AH45"/>
    <mergeCell ref="AI42:AI45"/>
    <mergeCell ref="I42:I45"/>
    <mergeCell ref="J42:J45"/>
    <mergeCell ref="K42:K45"/>
    <mergeCell ref="L42:L45"/>
    <mergeCell ref="M42:M45"/>
    <mergeCell ref="N42:N45"/>
    <mergeCell ref="AP42:AP45"/>
    <mergeCell ref="AQ42:AQ45"/>
    <mergeCell ref="AR42:AR45"/>
    <mergeCell ref="AS42:AS45"/>
    <mergeCell ref="AT42:AT45"/>
    <mergeCell ref="AU42:AU45"/>
    <mergeCell ref="AJ42:AJ45"/>
    <mergeCell ref="AK42:AK45"/>
    <mergeCell ref="AL42:AL45"/>
    <mergeCell ref="AM42:AM45"/>
    <mergeCell ref="AN42:AN45"/>
    <mergeCell ref="AO42:AO45"/>
    <mergeCell ref="BB42:BB45"/>
    <mergeCell ref="BC42:BC45"/>
    <mergeCell ref="BD42:BD45"/>
    <mergeCell ref="BE42:BE45"/>
    <mergeCell ref="BF42:BF45"/>
    <mergeCell ref="BG42:BG45"/>
    <mergeCell ref="AV42:AV45"/>
    <mergeCell ref="AW42:AW45"/>
    <mergeCell ref="AX42:AX45"/>
    <mergeCell ref="AY42:AY45"/>
    <mergeCell ref="AZ42:AZ45"/>
    <mergeCell ref="BA42:BA45"/>
    <mergeCell ref="H46:H47"/>
    <mergeCell ref="I46:I47"/>
    <mergeCell ref="J46:J47"/>
    <mergeCell ref="K46:K47"/>
    <mergeCell ref="L46:L47"/>
    <mergeCell ref="M46:M47"/>
    <mergeCell ref="F44:F45"/>
    <mergeCell ref="G44:G45"/>
    <mergeCell ref="A46:A47"/>
    <mergeCell ref="B46:B47"/>
    <mergeCell ref="C46:C47"/>
    <mergeCell ref="D46:D47"/>
    <mergeCell ref="E46:E47"/>
    <mergeCell ref="F46:F47"/>
    <mergeCell ref="G46:G47"/>
    <mergeCell ref="AJ46:AJ47"/>
    <mergeCell ref="AK46:AK47"/>
    <mergeCell ref="AL46:AL47"/>
    <mergeCell ref="N46:N47"/>
    <mergeCell ref="O46:O47"/>
    <mergeCell ref="P46:P47"/>
    <mergeCell ref="Q46:Q47"/>
    <mergeCell ref="AG46:AG47"/>
    <mergeCell ref="AH46:AH47"/>
    <mergeCell ref="BG46:BG47"/>
    <mergeCell ref="A48:A49"/>
    <mergeCell ref="B48:B49"/>
    <mergeCell ref="C48:C49"/>
    <mergeCell ref="D48:D49"/>
    <mergeCell ref="E48:E49"/>
    <mergeCell ref="H48:H49"/>
    <mergeCell ref="I48:I49"/>
    <mergeCell ref="J48:J49"/>
    <mergeCell ref="K48:K49"/>
    <mergeCell ref="BA46:BA47"/>
    <mergeCell ref="BB46:BB47"/>
    <mergeCell ref="BC46:BC47"/>
    <mergeCell ref="BD46:BD47"/>
    <mergeCell ref="BE46:BE47"/>
    <mergeCell ref="BF46:BF47"/>
    <mergeCell ref="AU46:AU47"/>
    <mergeCell ref="AV46:AV47"/>
    <mergeCell ref="AW46:AW47"/>
    <mergeCell ref="AX46:AX47"/>
    <mergeCell ref="AY46:AY47"/>
    <mergeCell ref="AZ46:AZ47"/>
    <mergeCell ref="AT46:AT47"/>
    <mergeCell ref="AI46:AI47"/>
    <mergeCell ref="A50:A55"/>
    <mergeCell ref="B50:B55"/>
    <mergeCell ref="C50:C55"/>
    <mergeCell ref="D50:D55"/>
    <mergeCell ref="E50:E55"/>
    <mergeCell ref="H50:H55"/>
    <mergeCell ref="I50:I55"/>
    <mergeCell ref="AY48:AY49"/>
    <mergeCell ref="AZ48:AZ49"/>
    <mergeCell ref="AS48:AS49"/>
    <mergeCell ref="AT48:AT49"/>
    <mergeCell ref="AU48:AU49"/>
    <mergeCell ref="AV48:AV49"/>
    <mergeCell ref="AW48:AW49"/>
    <mergeCell ref="AX48:AX49"/>
    <mergeCell ref="AM48:AM49"/>
    <mergeCell ref="AN48:AN49"/>
    <mergeCell ref="AO48:AO49"/>
    <mergeCell ref="AP48:AP49"/>
    <mergeCell ref="AQ48:AQ49"/>
    <mergeCell ref="AR48:AR49"/>
    <mergeCell ref="AG48:AG49"/>
    <mergeCell ref="AH48:AH49"/>
    <mergeCell ref="AI48:AI49"/>
    <mergeCell ref="J50:J55"/>
    <mergeCell ref="K50:K55"/>
    <mergeCell ref="L50:L55"/>
    <mergeCell ref="M50:M55"/>
    <mergeCell ref="N50:N55"/>
    <mergeCell ref="O50:O55"/>
    <mergeCell ref="BE48:BE49"/>
    <mergeCell ref="BF48:BF49"/>
    <mergeCell ref="BG48:BG49"/>
    <mergeCell ref="BA48:BA49"/>
    <mergeCell ref="BB48:BB49"/>
    <mergeCell ref="BC48:BC49"/>
    <mergeCell ref="BD48:BD49"/>
    <mergeCell ref="AJ48:AJ49"/>
    <mergeCell ref="AK48:AK49"/>
    <mergeCell ref="AL48:AL49"/>
    <mergeCell ref="L48:L49"/>
    <mergeCell ref="M48:M49"/>
    <mergeCell ref="N48:N49"/>
    <mergeCell ref="O48:O49"/>
    <mergeCell ref="P48:P49"/>
    <mergeCell ref="Q48:Q49"/>
    <mergeCell ref="V50:V51"/>
    <mergeCell ref="W50:W51"/>
    <mergeCell ref="X50:X51"/>
    <mergeCell ref="Y50:Y51"/>
    <mergeCell ref="Z50:Z51"/>
    <mergeCell ref="AA50:AA51"/>
    <mergeCell ref="P50:P55"/>
    <mergeCell ref="Q50:Q55"/>
    <mergeCell ref="R50:R51"/>
    <mergeCell ref="S50:S51"/>
    <mergeCell ref="T50:T51"/>
    <mergeCell ref="U50:U51"/>
    <mergeCell ref="AH50:AH55"/>
    <mergeCell ref="AI50:AI55"/>
    <mergeCell ref="AJ50:AJ55"/>
    <mergeCell ref="AK50:AK55"/>
    <mergeCell ref="AL50:AL55"/>
    <mergeCell ref="AM50:AM55"/>
    <mergeCell ref="AB50:AB51"/>
    <mergeCell ref="AC50:AC51"/>
    <mergeCell ref="AD50:AD51"/>
    <mergeCell ref="AE50:AE51"/>
    <mergeCell ref="AF50:AF51"/>
    <mergeCell ref="AG50:AG55"/>
    <mergeCell ref="AF52:AF54"/>
    <mergeCell ref="AV50:AV53"/>
    <mergeCell ref="AW50:AW53"/>
    <mergeCell ref="AX50:AX53"/>
    <mergeCell ref="AY50:AY53"/>
    <mergeCell ref="AO50:AO55"/>
    <mergeCell ref="AP50:AP53"/>
    <mergeCell ref="AQ50:AQ53"/>
    <mergeCell ref="AR50:AR53"/>
    <mergeCell ref="AS50:AS53"/>
    <mergeCell ref="Z52:Z54"/>
    <mergeCell ref="AA52:AA54"/>
    <mergeCell ref="AB52:AB54"/>
    <mergeCell ref="AC52:AC54"/>
    <mergeCell ref="AD52:AD54"/>
    <mergeCell ref="AE52:AE54"/>
    <mergeCell ref="BF50:BF53"/>
    <mergeCell ref="BG50:BG53"/>
    <mergeCell ref="R52:R54"/>
    <mergeCell ref="S52:S54"/>
    <mergeCell ref="T52:T54"/>
    <mergeCell ref="U52:U54"/>
    <mergeCell ref="V52:V54"/>
    <mergeCell ref="W52:W54"/>
    <mergeCell ref="X52:X54"/>
    <mergeCell ref="Y52:Y54"/>
    <mergeCell ref="AZ50:AZ53"/>
    <mergeCell ref="BA50:BA55"/>
    <mergeCell ref="BB50:BB53"/>
    <mergeCell ref="BC50:BC53"/>
    <mergeCell ref="BD50:BD53"/>
    <mergeCell ref="BE50:BE53"/>
    <mergeCell ref="AT50:AT55"/>
    <mergeCell ref="AU50:AU53"/>
    <mergeCell ref="G56:G57"/>
    <mergeCell ref="H56:H57"/>
    <mergeCell ref="I56:I57"/>
    <mergeCell ref="J56:J57"/>
    <mergeCell ref="K56:K57"/>
    <mergeCell ref="L56:L57"/>
    <mergeCell ref="A56:A57"/>
    <mergeCell ref="B56:B57"/>
    <mergeCell ref="C56:C57"/>
    <mergeCell ref="D56:D57"/>
    <mergeCell ref="E56:E57"/>
    <mergeCell ref="F56:F57"/>
    <mergeCell ref="S56:S57"/>
    <mergeCell ref="T56:T57"/>
    <mergeCell ref="U56:U57"/>
    <mergeCell ref="V56:V57"/>
    <mergeCell ref="W56:W57"/>
    <mergeCell ref="X56:X57"/>
    <mergeCell ref="M56:M57"/>
    <mergeCell ref="N56:N57"/>
    <mergeCell ref="O56:O57"/>
    <mergeCell ref="P56:P57"/>
    <mergeCell ref="Q56:Q57"/>
    <mergeCell ref="R56:R57"/>
    <mergeCell ref="AH56:AH57"/>
    <mergeCell ref="AI56:AI57"/>
    <mergeCell ref="AJ56:AJ57"/>
    <mergeCell ref="Y56:Y57"/>
    <mergeCell ref="Z56:Z57"/>
    <mergeCell ref="AA56:AA57"/>
    <mergeCell ref="AB56:AB57"/>
    <mergeCell ref="AC56:AC57"/>
    <mergeCell ref="AD56:AD57"/>
    <mergeCell ref="BD56:BD57"/>
    <mergeCell ref="BE56:BE57"/>
    <mergeCell ref="BF56:BF57"/>
    <mergeCell ref="BG56:BG57"/>
    <mergeCell ref="A58:A59"/>
    <mergeCell ref="B58:B59"/>
    <mergeCell ref="C58:C59"/>
    <mergeCell ref="D58:D59"/>
    <mergeCell ref="E58:E59"/>
    <mergeCell ref="F58:F59"/>
    <mergeCell ref="AR56:AR57"/>
    <mergeCell ref="AS56:AS57"/>
    <mergeCell ref="BA56:BA57"/>
    <mergeCell ref="BB56:BB57"/>
    <mergeCell ref="BC56:BC57"/>
    <mergeCell ref="AK56:AK57"/>
    <mergeCell ref="AL56:AL57"/>
    <mergeCell ref="AM56:AM57"/>
    <mergeCell ref="AN56:AN57"/>
    <mergeCell ref="AO56:AO57"/>
    <mergeCell ref="AP56:AP57"/>
    <mergeCell ref="AE56:AE57"/>
    <mergeCell ref="AF56:AF57"/>
    <mergeCell ref="AG56:AG57"/>
    <mergeCell ref="O58:O59"/>
    <mergeCell ref="P58:P59"/>
    <mergeCell ref="Q58:Q59"/>
    <mergeCell ref="R58:R59"/>
    <mergeCell ref="G58:G59"/>
    <mergeCell ref="H58:H59"/>
    <mergeCell ref="I58:I59"/>
    <mergeCell ref="J58:J59"/>
    <mergeCell ref="K58:K59"/>
    <mergeCell ref="L58:L59"/>
    <mergeCell ref="BF58:BF59"/>
    <mergeCell ref="BG58:BG59"/>
    <mergeCell ref="A60:A61"/>
    <mergeCell ref="B60:B61"/>
    <mergeCell ref="C60:C61"/>
    <mergeCell ref="D60:D61"/>
    <mergeCell ref="E60:E61"/>
    <mergeCell ref="F60:F61"/>
    <mergeCell ref="AR58:AR59"/>
    <mergeCell ref="AS58:AS59"/>
    <mergeCell ref="BA58:BA59"/>
    <mergeCell ref="BB58:BB59"/>
    <mergeCell ref="BC58:BC59"/>
    <mergeCell ref="AK58:AK59"/>
    <mergeCell ref="AL58:AL59"/>
    <mergeCell ref="AM58:AM59"/>
    <mergeCell ref="AN58:AN59"/>
    <mergeCell ref="AO58:AO59"/>
    <mergeCell ref="AP58:AP59"/>
    <mergeCell ref="AE58:AE59"/>
    <mergeCell ref="AF58:AF59"/>
    <mergeCell ref="AG58:AG59"/>
    <mergeCell ref="AH58:AH59"/>
    <mergeCell ref="AI58:AI59"/>
    <mergeCell ref="R60:R61"/>
    <mergeCell ref="G60:G61"/>
    <mergeCell ref="H60:H61"/>
    <mergeCell ref="I60:I61"/>
    <mergeCell ref="J60:J61"/>
    <mergeCell ref="K60:K61"/>
    <mergeCell ref="L60:L61"/>
    <mergeCell ref="BD58:BD59"/>
    <mergeCell ref="BE58:BE59"/>
    <mergeCell ref="AJ58:AJ59"/>
    <mergeCell ref="Y58:Y59"/>
    <mergeCell ref="Z58:Z59"/>
    <mergeCell ref="AA58:AA59"/>
    <mergeCell ref="AB58:AB59"/>
    <mergeCell ref="AC58:AC59"/>
    <mergeCell ref="AD58:AD59"/>
    <mergeCell ref="S58:S59"/>
    <mergeCell ref="T58:T59"/>
    <mergeCell ref="U58:U59"/>
    <mergeCell ref="V58:V59"/>
    <mergeCell ref="W58:W59"/>
    <mergeCell ref="X58:X59"/>
    <mergeCell ref="M58:M59"/>
    <mergeCell ref="N58:N59"/>
    <mergeCell ref="A62:A64"/>
    <mergeCell ref="B62:B64"/>
    <mergeCell ref="C62:C64"/>
    <mergeCell ref="D62:D64"/>
    <mergeCell ref="E62:E64"/>
    <mergeCell ref="H62:H64"/>
    <mergeCell ref="I62:I64"/>
    <mergeCell ref="AK60:AK61"/>
    <mergeCell ref="AL60:AL61"/>
    <mergeCell ref="AE60:AE61"/>
    <mergeCell ref="AF60:AF61"/>
    <mergeCell ref="AG60:AG61"/>
    <mergeCell ref="AH60:AH61"/>
    <mergeCell ref="AI60:AI61"/>
    <mergeCell ref="AJ60:AJ61"/>
    <mergeCell ref="Y60:Y61"/>
    <mergeCell ref="Z60:Z61"/>
    <mergeCell ref="AA60:AA61"/>
    <mergeCell ref="AB60:AB61"/>
    <mergeCell ref="AC60:AC61"/>
    <mergeCell ref="AD60:AD61"/>
    <mergeCell ref="S60:S61"/>
    <mergeCell ref="T60:T61"/>
    <mergeCell ref="U60:U61"/>
    <mergeCell ref="J62:J64"/>
    <mergeCell ref="K62:K64"/>
    <mergeCell ref="L62:L64"/>
    <mergeCell ref="M62:M64"/>
    <mergeCell ref="N62:N64"/>
    <mergeCell ref="O62:O64"/>
    <mergeCell ref="BE60:BE61"/>
    <mergeCell ref="BF60:BF61"/>
    <mergeCell ref="BG60:BG61"/>
    <mergeCell ref="BA60:BA61"/>
    <mergeCell ref="BB60:BB61"/>
    <mergeCell ref="BC60:BC61"/>
    <mergeCell ref="BD60:BD61"/>
    <mergeCell ref="AO60:AO61"/>
    <mergeCell ref="AP60:AP61"/>
    <mergeCell ref="AR60:AR61"/>
    <mergeCell ref="V60:V61"/>
    <mergeCell ref="W60:W61"/>
    <mergeCell ref="X60:X61"/>
    <mergeCell ref="M60:M61"/>
    <mergeCell ref="N60:N61"/>
    <mergeCell ref="O60:O61"/>
    <mergeCell ref="P60:P61"/>
    <mergeCell ref="Q60:Q61"/>
    <mergeCell ref="AM62:AM64"/>
    <mergeCell ref="AN62:AN64"/>
    <mergeCell ref="AO62:AO64"/>
    <mergeCell ref="AP62:AP64"/>
    <mergeCell ref="P62:P64"/>
    <mergeCell ref="Q62:Q64"/>
    <mergeCell ref="AG62:AG64"/>
    <mergeCell ref="AH62:AH64"/>
    <mergeCell ref="AI62:AI64"/>
    <mergeCell ref="AJ62:AJ64"/>
    <mergeCell ref="BC62:BC64"/>
    <mergeCell ref="BD62:BD64"/>
    <mergeCell ref="BE62:BE64"/>
    <mergeCell ref="BF62:BF64"/>
    <mergeCell ref="BG62:BG64"/>
    <mergeCell ref="A65:A66"/>
    <mergeCell ref="B65:B66"/>
    <mergeCell ref="C65:C66"/>
    <mergeCell ref="D65:D66"/>
    <mergeCell ref="E65:E66"/>
    <mergeCell ref="AW62:AW64"/>
    <mergeCell ref="AX62:AX64"/>
    <mergeCell ref="AY62:AY64"/>
    <mergeCell ref="AZ62:AZ64"/>
    <mergeCell ref="BA62:BA64"/>
    <mergeCell ref="BB62:BB64"/>
    <mergeCell ref="AQ62:AQ64"/>
    <mergeCell ref="AR62:AR64"/>
    <mergeCell ref="AS62:AS64"/>
    <mergeCell ref="AT62:AT64"/>
    <mergeCell ref="AU62:AU64"/>
    <mergeCell ref="AV62:AV64"/>
    <mergeCell ref="AK62:AK64"/>
    <mergeCell ref="AL62:AL64"/>
    <mergeCell ref="AL65:AL66"/>
    <mergeCell ref="BA65:BA66"/>
    <mergeCell ref="A68:A70"/>
    <mergeCell ref="B68:B70"/>
    <mergeCell ref="C68:C70"/>
    <mergeCell ref="D68:D70"/>
    <mergeCell ref="E68:E70"/>
    <mergeCell ref="N65:N66"/>
    <mergeCell ref="O65:O66"/>
    <mergeCell ref="P65:P66"/>
    <mergeCell ref="Q65:Q66"/>
    <mergeCell ref="AG65:AG66"/>
    <mergeCell ref="AH65:AH66"/>
    <mergeCell ref="H65:H66"/>
    <mergeCell ref="I65:I66"/>
    <mergeCell ref="J65:J66"/>
    <mergeCell ref="K65:K66"/>
    <mergeCell ref="L65:L66"/>
    <mergeCell ref="M65:M66"/>
    <mergeCell ref="H68:H70"/>
    <mergeCell ref="I68:I70"/>
    <mergeCell ref="J68:J70"/>
    <mergeCell ref="K68:K70"/>
    <mergeCell ref="L68:L70"/>
    <mergeCell ref="M68:M70"/>
    <mergeCell ref="AI65:AI66"/>
    <mergeCell ref="AJ65:AJ66"/>
    <mergeCell ref="AK65:AK66"/>
    <mergeCell ref="T68:T69"/>
    <mergeCell ref="U68:U69"/>
    <mergeCell ref="V68:V69"/>
    <mergeCell ref="W68:W69"/>
    <mergeCell ref="X68:X69"/>
    <mergeCell ref="Y68:Y69"/>
    <mergeCell ref="N68:N70"/>
    <mergeCell ref="O68:O70"/>
    <mergeCell ref="P68:P70"/>
    <mergeCell ref="Q68:Q70"/>
    <mergeCell ref="R68:R69"/>
    <mergeCell ref="S68:S69"/>
    <mergeCell ref="AI68:AI70"/>
    <mergeCell ref="AJ68:AJ70"/>
    <mergeCell ref="AK68:AK70"/>
    <mergeCell ref="Z68:Z69"/>
    <mergeCell ref="AA68:AA69"/>
    <mergeCell ref="AB68:AB69"/>
    <mergeCell ref="AC68:AC69"/>
    <mergeCell ref="AD68:AD69"/>
    <mergeCell ref="AE68:AE69"/>
    <mergeCell ref="BD68:BD70"/>
    <mergeCell ref="BE68:BE70"/>
    <mergeCell ref="BF68:BF70"/>
    <mergeCell ref="BG68:BG70"/>
    <mergeCell ref="A71:A72"/>
    <mergeCell ref="B71:B72"/>
    <mergeCell ref="C71:C72"/>
    <mergeCell ref="D71:D72"/>
    <mergeCell ref="E71:E72"/>
    <mergeCell ref="H71:H72"/>
    <mergeCell ref="AX68:AX70"/>
    <mergeCell ref="AY68:AY70"/>
    <mergeCell ref="AZ68:AZ70"/>
    <mergeCell ref="BA68:BA70"/>
    <mergeCell ref="BB68:BB70"/>
    <mergeCell ref="BC68:BC70"/>
    <mergeCell ref="AL68:AL70"/>
    <mergeCell ref="AT68:AT70"/>
    <mergeCell ref="AU68:AU70"/>
    <mergeCell ref="AV68:AV70"/>
    <mergeCell ref="AW68:AW70"/>
    <mergeCell ref="AF68:AF69"/>
    <mergeCell ref="AG68:AG70"/>
    <mergeCell ref="AH68:AH70"/>
    <mergeCell ref="AT71:AT72"/>
    <mergeCell ref="AU71:AU72"/>
    <mergeCell ref="O71:O72"/>
    <mergeCell ref="P71:P72"/>
    <mergeCell ref="Q71:Q72"/>
    <mergeCell ref="AG71:AG72"/>
    <mergeCell ref="AH71:AH72"/>
    <mergeCell ref="AI71:AI72"/>
    <mergeCell ref="I71:I72"/>
    <mergeCell ref="J71:J72"/>
    <mergeCell ref="K71:K72"/>
    <mergeCell ref="L71:L72"/>
    <mergeCell ref="M71:M72"/>
    <mergeCell ref="N71:N72"/>
    <mergeCell ref="BB71:BB72"/>
    <mergeCell ref="BC71:BC72"/>
    <mergeCell ref="BD71:BD72"/>
    <mergeCell ref="BE71:BE72"/>
    <mergeCell ref="BF71:BF72"/>
    <mergeCell ref="BG71:BG72"/>
    <mergeCell ref="AV71:AV72"/>
    <mergeCell ref="AW71:AW72"/>
    <mergeCell ref="AX71:AX72"/>
    <mergeCell ref="AY71:AY72"/>
    <mergeCell ref="AZ71:AZ72"/>
    <mergeCell ref="BA71:BA72"/>
    <mergeCell ref="AS60:AS61"/>
    <mergeCell ref="D89:I89"/>
    <mergeCell ref="D90:I90"/>
    <mergeCell ref="D88:I88"/>
    <mergeCell ref="AN25:AN30"/>
    <mergeCell ref="AN31:AN33"/>
    <mergeCell ref="AN50:AN51"/>
    <mergeCell ref="AN52:AN54"/>
    <mergeCell ref="AM60:AM61"/>
    <mergeCell ref="AN60:AN61"/>
    <mergeCell ref="D82:I82"/>
    <mergeCell ref="D83:I83"/>
    <mergeCell ref="D84:I84"/>
    <mergeCell ref="D85:I85"/>
    <mergeCell ref="D86:I86"/>
    <mergeCell ref="D87:I87"/>
    <mergeCell ref="B77:L77"/>
    <mergeCell ref="D78:I78"/>
    <mergeCell ref="D79:I79"/>
    <mergeCell ref="D80:I80"/>
    <mergeCell ref="D81:I81"/>
    <mergeCell ref="AJ71:AJ72"/>
    <mergeCell ref="AK71:AK72"/>
    <mergeCell ref="AL71:AL72"/>
  </mergeCells>
  <conditionalFormatting sqref="Q16 Q46 Q19 Q22 Q50 Q74 Q48">
    <cfRule type="cellIs" dxfId="958" priority="922" operator="equal">
      <formula>#REF!</formula>
    </cfRule>
    <cfRule type="cellIs" dxfId="957" priority="924" operator="equal">
      <formula>#REF!</formula>
    </cfRule>
    <cfRule type="cellIs" dxfId="956" priority="925" operator="equal">
      <formula>#REF!</formula>
    </cfRule>
    <cfRule type="cellIs" dxfId="955" priority="926" operator="equal">
      <formula>#REF!</formula>
    </cfRule>
    <cfRule type="cellIs" dxfId="954" priority="927" operator="equal">
      <formula>#REF!</formula>
    </cfRule>
    <cfRule type="cellIs" dxfId="953" priority="928" operator="equal">
      <formula>#REF!</formula>
    </cfRule>
    <cfRule type="cellIs" dxfId="952" priority="929" operator="equal">
      <formula>#REF!</formula>
    </cfRule>
    <cfRule type="cellIs" dxfId="951" priority="930" operator="equal">
      <formula>#REF!</formula>
    </cfRule>
    <cfRule type="cellIs" dxfId="950" priority="931" operator="equal">
      <formula>#REF!</formula>
    </cfRule>
    <cfRule type="cellIs" dxfId="949" priority="932" operator="equal">
      <formula>#REF!</formula>
    </cfRule>
    <cfRule type="cellIs" dxfId="948" priority="933" operator="equal">
      <formula>#REF!</formula>
    </cfRule>
    <cfRule type="cellIs" dxfId="947" priority="934" operator="equal">
      <formula>#REF!</formula>
    </cfRule>
    <cfRule type="cellIs" dxfId="946" priority="935" operator="equal">
      <formula>#REF!</formula>
    </cfRule>
    <cfRule type="cellIs" dxfId="945" priority="936" operator="equal">
      <formula>#REF!</formula>
    </cfRule>
    <cfRule type="cellIs" dxfId="944" priority="937" operator="equal">
      <formula>#REF!</formula>
    </cfRule>
    <cfRule type="cellIs" dxfId="943" priority="938" operator="equal">
      <formula>#REF!</formula>
    </cfRule>
    <cfRule type="cellIs" dxfId="942" priority="939" operator="equal">
      <formula>#REF!</formula>
    </cfRule>
    <cfRule type="cellIs" dxfId="941" priority="940" operator="equal">
      <formula>#REF!</formula>
    </cfRule>
    <cfRule type="cellIs" dxfId="940" priority="941" operator="equal">
      <formula>#REF!</formula>
    </cfRule>
    <cfRule type="cellIs" dxfId="939" priority="942" operator="equal">
      <formula>#REF!</formula>
    </cfRule>
    <cfRule type="cellIs" dxfId="938" priority="943" operator="equal">
      <formula>#REF!</formula>
    </cfRule>
    <cfRule type="cellIs" dxfId="937" priority="944" operator="equal">
      <formula>#REF!</formula>
    </cfRule>
    <cfRule type="cellIs" dxfId="936" priority="945" operator="equal">
      <formula>#REF!</formula>
    </cfRule>
    <cfRule type="cellIs" dxfId="935" priority="946" operator="equal">
      <formula>#REF!</formula>
    </cfRule>
    <cfRule type="cellIs" dxfId="934" priority="947" operator="equal">
      <formula>#REF!</formula>
    </cfRule>
    <cfRule type="cellIs" dxfId="933" priority="948" operator="equal">
      <formula>#REF!</formula>
    </cfRule>
    <cfRule type="cellIs" dxfId="932" priority="949" operator="equal">
      <formula>#REF!</formula>
    </cfRule>
    <cfRule type="cellIs" dxfId="931" priority="950" operator="equal">
      <formula>#REF!</formula>
    </cfRule>
    <cfRule type="cellIs" dxfId="930" priority="951" operator="equal">
      <formula>#REF!</formula>
    </cfRule>
    <cfRule type="cellIs" dxfId="929" priority="952" operator="equal">
      <formula>#REF!</formula>
    </cfRule>
    <cfRule type="cellIs" dxfId="928" priority="953" operator="equal">
      <formula>#REF!</formula>
    </cfRule>
    <cfRule type="cellIs" dxfId="927" priority="954" operator="equal">
      <formula>#REF!</formula>
    </cfRule>
    <cfRule type="cellIs" dxfId="926" priority="955" operator="equal">
      <formula>#REF!</formula>
    </cfRule>
    <cfRule type="cellIs" dxfId="925" priority="956" operator="equal">
      <formula>#REF!</formula>
    </cfRule>
    <cfRule type="cellIs" dxfId="924" priority="957" operator="equal">
      <formula>#REF!</formula>
    </cfRule>
    <cfRule type="cellIs" dxfId="923" priority="958" operator="equal">
      <formula>#REF!</formula>
    </cfRule>
    <cfRule type="cellIs" dxfId="922" priority="959" operator="equal">
      <formula>#REF!</formula>
    </cfRule>
  </conditionalFormatting>
  <conditionalFormatting sqref="L74 N16 N46 N19 N22 N50 N74 I74 N48">
    <cfRule type="cellIs" dxfId="921" priority="923" operator="equal">
      <formula>#REF!</formula>
    </cfRule>
  </conditionalFormatting>
  <conditionalFormatting sqref="AE74">
    <cfRule type="cellIs" dxfId="920" priority="921" operator="equal">
      <formula>#REF!</formula>
    </cfRule>
  </conditionalFormatting>
  <conditionalFormatting sqref="AG74">
    <cfRule type="cellIs" dxfId="919" priority="920" operator="equal">
      <formula>#REF!</formula>
    </cfRule>
  </conditionalFormatting>
  <conditionalFormatting sqref="L16 L46 L19 L22 L50 L48">
    <cfRule type="cellIs" dxfId="918" priority="915" operator="equal">
      <formula>"ALTA"</formula>
    </cfRule>
    <cfRule type="cellIs" dxfId="917" priority="916" operator="equal">
      <formula>"MUY ALTA"</formula>
    </cfRule>
    <cfRule type="cellIs" dxfId="916" priority="917" operator="equal">
      <formula>"MEDIA"</formula>
    </cfRule>
    <cfRule type="cellIs" dxfId="915" priority="918" operator="equal">
      <formula>"BAJA"</formula>
    </cfRule>
    <cfRule type="cellIs" dxfId="914" priority="919" operator="equal">
      <formula>"MUY BAJA"</formula>
    </cfRule>
  </conditionalFormatting>
  <conditionalFormatting sqref="N16 N46 N19 N22 N50 N48">
    <cfRule type="cellIs" dxfId="913" priority="907" operator="equal">
      <formula>"CATASTRÓFICO (RC-F)"</formula>
    </cfRule>
    <cfRule type="cellIs" dxfId="912" priority="908" operator="equal">
      <formula>"MAYOR (RC-F)"</formula>
    </cfRule>
    <cfRule type="cellIs" dxfId="911" priority="909" operator="equal">
      <formula>"MODERADO (RC-F)"</formula>
    </cfRule>
    <cfRule type="cellIs" dxfId="910" priority="910" operator="equal">
      <formula>"CATASTRÓFICO"</formula>
    </cfRule>
    <cfRule type="cellIs" dxfId="909" priority="911" operator="equal">
      <formula>"MAYOR"</formula>
    </cfRule>
    <cfRule type="cellIs" dxfId="908" priority="912" operator="equal">
      <formula>"MODERADO"</formula>
    </cfRule>
    <cfRule type="cellIs" dxfId="907" priority="913" operator="equal">
      <formula>"MENOR"</formula>
    </cfRule>
    <cfRule type="cellIs" dxfId="906" priority="914" operator="equal">
      <formula>"LEVE"</formula>
    </cfRule>
  </conditionalFormatting>
  <conditionalFormatting sqref="Q16 AI16 AI46 Q46 Q19 AI19 Q22 AI22 Q50 AI50 Q48 AI48">
    <cfRule type="cellIs" dxfId="905" priority="900" operator="equal">
      <formula>"EXTREMO (RC/F)"</formula>
    </cfRule>
    <cfRule type="cellIs" dxfId="904" priority="901" operator="equal">
      <formula>"ALTO (RC/F)"</formula>
    </cfRule>
    <cfRule type="cellIs" dxfId="903" priority="902" operator="equal">
      <formula>"MODERADO (RC/F)"</formula>
    </cfRule>
    <cfRule type="cellIs" dxfId="902" priority="903" operator="equal">
      <formula>"EXTREMO"</formula>
    </cfRule>
    <cfRule type="cellIs" dxfId="901" priority="904" operator="equal">
      <formula>"ALTO"</formula>
    </cfRule>
    <cfRule type="cellIs" dxfId="900" priority="905" operator="equal">
      <formula>"MODERADO"</formula>
    </cfRule>
    <cfRule type="cellIs" dxfId="899" priority="906" operator="equal">
      <formula>"BAJO"</formula>
    </cfRule>
  </conditionalFormatting>
  <conditionalFormatting sqref="AE16:AE17 AE19:AE22 AE43:AE50">
    <cfRule type="cellIs" dxfId="898" priority="895" operator="equal">
      <formula>"MUY ALTA"</formula>
    </cfRule>
    <cfRule type="cellIs" dxfId="897" priority="896" operator="equal">
      <formula>"ALTA"</formula>
    </cfRule>
    <cfRule type="cellIs" dxfId="896" priority="897" operator="equal">
      <formula>"MEDIA"</formula>
    </cfRule>
    <cfRule type="cellIs" dxfId="895" priority="898" operator="equal">
      <formula>"BAJA"</formula>
    </cfRule>
    <cfRule type="cellIs" dxfId="894" priority="899" operator="equal">
      <formula>"MUY BAJA"</formula>
    </cfRule>
  </conditionalFormatting>
  <conditionalFormatting sqref="AG16 AG46 AG19 AG22 AG50 AG48">
    <cfRule type="cellIs" dxfId="893" priority="890" operator="equal">
      <formula>"CATASTROFICO"</formula>
    </cfRule>
    <cfRule type="cellIs" dxfId="892" priority="891" operator="equal">
      <formula>"MAYOR"</formula>
    </cfRule>
    <cfRule type="cellIs" dxfId="891" priority="892" operator="equal">
      <formula>"MODERADO"</formula>
    </cfRule>
    <cfRule type="cellIs" dxfId="890" priority="893" operator="equal">
      <formula>"MENOR"</formula>
    </cfRule>
    <cfRule type="cellIs" dxfId="889" priority="894" operator="equal">
      <formula>"LEVE"</formula>
    </cfRule>
  </conditionalFormatting>
  <conditionalFormatting sqref="AI16 AI46 AI19 AI22 AI50 AI48">
    <cfRule type="cellIs" dxfId="888" priority="853" operator="equal">
      <formula>#REF!</formula>
    </cfRule>
    <cfRule type="cellIs" dxfId="887" priority="854" operator="equal">
      <formula>#REF!</formula>
    </cfRule>
    <cfRule type="cellIs" dxfId="886" priority="855" operator="equal">
      <formula>#REF!</formula>
    </cfRule>
    <cfRule type="cellIs" dxfId="885" priority="856" operator="equal">
      <formula>#REF!</formula>
    </cfRule>
    <cfRule type="cellIs" dxfId="884" priority="857" operator="equal">
      <formula>#REF!</formula>
    </cfRule>
    <cfRule type="cellIs" dxfId="883" priority="858" operator="equal">
      <formula>#REF!</formula>
    </cfRule>
    <cfRule type="cellIs" dxfId="882" priority="859" operator="equal">
      <formula>#REF!</formula>
    </cfRule>
    <cfRule type="cellIs" dxfId="881" priority="860" operator="equal">
      <formula>#REF!</formula>
    </cfRule>
    <cfRule type="cellIs" dxfId="880" priority="861" operator="equal">
      <formula>#REF!</formula>
    </cfRule>
    <cfRule type="cellIs" dxfId="879" priority="862" operator="equal">
      <formula>#REF!</formula>
    </cfRule>
    <cfRule type="cellIs" dxfId="878" priority="863" operator="equal">
      <formula>#REF!</formula>
    </cfRule>
    <cfRule type="cellIs" dxfId="877" priority="864" operator="equal">
      <formula>#REF!</formula>
    </cfRule>
    <cfRule type="cellIs" dxfId="876" priority="865" operator="equal">
      <formula>#REF!</formula>
    </cfRule>
    <cfRule type="cellIs" dxfId="875" priority="866" operator="equal">
      <formula>#REF!</formula>
    </cfRule>
    <cfRule type="cellIs" dxfId="874" priority="867" operator="equal">
      <formula>#REF!</formula>
    </cfRule>
    <cfRule type="cellIs" dxfId="873" priority="868" operator="equal">
      <formula>#REF!</formula>
    </cfRule>
    <cfRule type="cellIs" dxfId="872" priority="869" operator="equal">
      <formula>#REF!</formula>
    </cfRule>
    <cfRule type="cellIs" dxfId="871" priority="870" operator="equal">
      <formula>#REF!</formula>
    </cfRule>
    <cfRule type="cellIs" dxfId="870" priority="871" operator="equal">
      <formula>#REF!</formula>
    </cfRule>
    <cfRule type="cellIs" dxfId="869" priority="872" operator="equal">
      <formula>#REF!</formula>
    </cfRule>
    <cfRule type="cellIs" dxfId="868" priority="873" operator="equal">
      <formula>#REF!</formula>
    </cfRule>
    <cfRule type="cellIs" dxfId="867" priority="874" operator="equal">
      <formula>#REF!</formula>
    </cfRule>
    <cfRule type="cellIs" dxfId="866" priority="875" operator="equal">
      <formula>#REF!</formula>
    </cfRule>
    <cfRule type="cellIs" dxfId="865" priority="876" operator="equal">
      <formula>#REF!</formula>
    </cfRule>
    <cfRule type="cellIs" dxfId="864" priority="877" operator="equal">
      <formula>#REF!</formula>
    </cfRule>
    <cfRule type="cellIs" dxfId="863" priority="878" operator="equal">
      <formula>#REF!</formula>
    </cfRule>
    <cfRule type="cellIs" dxfId="862" priority="879" operator="equal">
      <formula>#REF!</formula>
    </cfRule>
    <cfRule type="cellIs" dxfId="861" priority="880" operator="equal">
      <formula>#REF!</formula>
    </cfRule>
    <cfRule type="cellIs" dxfId="860" priority="881" operator="equal">
      <formula>#REF!</formula>
    </cfRule>
    <cfRule type="cellIs" dxfId="859" priority="882" operator="equal">
      <formula>#REF!</formula>
    </cfRule>
    <cfRule type="cellIs" dxfId="858" priority="883" operator="equal">
      <formula>#REF!</formula>
    </cfRule>
    <cfRule type="cellIs" dxfId="857" priority="884" operator="equal">
      <formula>#REF!</formula>
    </cfRule>
    <cfRule type="cellIs" dxfId="856" priority="885" operator="equal">
      <formula>#REF!</formula>
    </cfRule>
    <cfRule type="cellIs" dxfId="855" priority="886" operator="equal">
      <formula>#REF!</formula>
    </cfRule>
    <cfRule type="cellIs" dxfId="854" priority="887" operator="equal">
      <formula>#REF!</formula>
    </cfRule>
    <cfRule type="cellIs" dxfId="853" priority="888" operator="equal">
      <formula>#REF!</formula>
    </cfRule>
    <cfRule type="cellIs" dxfId="852" priority="889" operator="equal">
      <formula>#REF!</formula>
    </cfRule>
  </conditionalFormatting>
  <conditionalFormatting sqref="Q71 Q73">
    <cfRule type="cellIs" dxfId="851" priority="815" operator="equal">
      <formula>#REF!</formula>
    </cfRule>
    <cfRule type="cellIs" dxfId="850" priority="817" operator="equal">
      <formula>#REF!</formula>
    </cfRule>
    <cfRule type="cellIs" dxfId="849" priority="818" operator="equal">
      <formula>#REF!</formula>
    </cfRule>
    <cfRule type="cellIs" dxfId="848" priority="819" operator="equal">
      <formula>#REF!</formula>
    </cfRule>
    <cfRule type="cellIs" dxfId="847" priority="820" operator="equal">
      <formula>#REF!</formula>
    </cfRule>
    <cfRule type="cellIs" dxfId="846" priority="821" operator="equal">
      <formula>#REF!</formula>
    </cfRule>
    <cfRule type="cellIs" dxfId="845" priority="822" operator="equal">
      <formula>#REF!</formula>
    </cfRule>
    <cfRule type="cellIs" dxfId="844" priority="823" operator="equal">
      <formula>#REF!</formula>
    </cfRule>
    <cfRule type="cellIs" dxfId="843" priority="824" operator="equal">
      <formula>#REF!</formula>
    </cfRule>
    <cfRule type="cellIs" dxfId="842" priority="825" operator="equal">
      <formula>#REF!</formula>
    </cfRule>
    <cfRule type="cellIs" dxfId="841" priority="826" operator="equal">
      <formula>#REF!</formula>
    </cfRule>
    <cfRule type="cellIs" dxfId="840" priority="827" operator="equal">
      <formula>#REF!</formula>
    </cfRule>
    <cfRule type="cellIs" dxfId="839" priority="828" operator="equal">
      <formula>#REF!</formula>
    </cfRule>
    <cfRule type="cellIs" dxfId="838" priority="829" operator="equal">
      <formula>#REF!</formula>
    </cfRule>
    <cfRule type="cellIs" dxfId="837" priority="830" operator="equal">
      <formula>#REF!</formula>
    </cfRule>
    <cfRule type="cellIs" dxfId="836" priority="831" operator="equal">
      <formula>#REF!</formula>
    </cfRule>
    <cfRule type="cellIs" dxfId="835" priority="832" operator="equal">
      <formula>#REF!</formula>
    </cfRule>
    <cfRule type="cellIs" dxfId="834" priority="833" operator="equal">
      <formula>#REF!</formula>
    </cfRule>
    <cfRule type="cellIs" dxfId="833" priority="834" operator="equal">
      <formula>#REF!</formula>
    </cfRule>
    <cfRule type="cellIs" dxfId="832" priority="835" operator="equal">
      <formula>#REF!</formula>
    </cfRule>
    <cfRule type="cellIs" dxfId="831" priority="836" operator="equal">
      <formula>#REF!</formula>
    </cfRule>
    <cfRule type="cellIs" dxfId="830" priority="837" operator="equal">
      <formula>#REF!</formula>
    </cfRule>
    <cfRule type="cellIs" dxfId="829" priority="838" operator="equal">
      <formula>#REF!</formula>
    </cfRule>
    <cfRule type="cellIs" dxfId="828" priority="839" operator="equal">
      <formula>#REF!</formula>
    </cfRule>
    <cfRule type="cellIs" dxfId="827" priority="840" operator="equal">
      <formula>#REF!</formula>
    </cfRule>
    <cfRule type="cellIs" dxfId="826" priority="841" operator="equal">
      <formula>#REF!</formula>
    </cfRule>
    <cfRule type="cellIs" dxfId="825" priority="842" operator="equal">
      <formula>#REF!</formula>
    </cfRule>
    <cfRule type="cellIs" dxfId="824" priority="843" operator="equal">
      <formula>#REF!</formula>
    </cfRule>
    <cfRule type="cellIs" dxfId="823" priority="844" operator="equal">
      <formula>#REF!</formula>
    </cfRule>
    <cfRule type="cellIs" dxfId="822" priority="845" operator="equal">
      <formula>#REF!</formula>
    </cfRule>
    <cfRule type="cellIs" dxfId="821" priority="846" operator="equal">
      <formula>#REF!</formula>
    </cfRule>
    <cfRule type="cellIs" dxfId="820" priority="847" operator="equal">
      <formula>#REF!</formula>
    </cfRule>
    <cfRule type="cellIs" dxfId="819" priority="848" operator="equal">
      <formula>#REF!</formula>
    </cfRule>
    <cfRule type="cellIs" dxfId="818" priority="849" operator="equal">
      <formula>#REF!</formula>
    </cfRule>
    <cfRule type="cellIs" dxfId="817" priority="850" operator="equal">
      <formula>#REF!</formula>
    </cfRule>
    <cfRule type="cellIs" dxfId="816" priority="851" operator="equal">
      <formula>#REF!</formula>
    </cfRule>
    <cfRule type="cellIs" dxfId="815" priority="852" operator="equal">
      <formula>#REF!</formula>
    </cfRule>
  </conditionalFormatting>
  <conditionalFormatting sqref="N71 N73">
    <cfRule type="cellIs" dxfId="814" priority="816" operator="equal">
      <formula>#REF!</formula>
    </cfRule>
  </conditionalFormatting>
  <conditionalFormatting sqref="L71 L73">
    <cfRule type="cellIs" dxfId="813" priority="810" operator="equal">
      <formula>"ALTA"</formula>
    </cfRule>
    <cfRule type="cellIs" dxfId="812" priority="811" operator="equal">
      <formula>"MUY ALTA"</formula>
    </cfRule>
    <cfRule type="cellIs" dxfId="811" priority="812" operator="equal">
      <formula>"MEDIA"</formula>
    </cfRule>
    <cfRule type="cellIs" dxfId="810" priority="813" operator="equal">
      <formula>"BAJA"</formula>
    </cfRule>
    <cfRule type="cellIs" dxfId="809" priority="814" operator="equal">
      <formula>"MUY BAJA"</formula>
    </cfRule>
  </conditionalFormatting>
  <conditionalFormatting sqref="N71 N73">
    <cfRule type="cellIs" dxfId="808" priority="802" operator="equal">
      <formula>"CATASTRÓFICO (RC-F)"</formula>
    </cfRule>
    <cfRule type="cellIs" dxfId="807" priority="803" operator="equal">
      <formula>"MAYOR (RC-F)"</formula>
    </cfRule>
    <cfRule type="cellIs" dxfId="806" priority="804" operator="equal">
      <formula>"MODERADO (RC-F)"</formula>
    </cfRule>
    <cfRule type="cellIs" dxfId="805" priority="805" operator="equal">
      <formula>"CATASTRÓFICO"</formula>
    </cfRule>
    <cfRule type="cellIs" dxfId="804" priority="806" operator="equal">
      <formula>"MAYOR"</formula>
    </cfRule>
    <cfRule type="cellIs" dxfId="803" priority="807" operator="equal">
      <formula>"MODERADO"</formula>
    </cfRule>
    <cfRule type="cellIs" dxfId="802" priority="808" operator="equal">
      <formula>"MENOR"</formula>
    </cfRule>
    <cfRule type="cellIs" dxfId="801" priority="809" operator="equal">
      <formula>"LEVE"</formula>
    </cfRule>
  </conditionalFormatting>
  <conditionalFormatting sqref="AI71 Q71 Q73 AI73">
    <cfRule type="cellIs" dxfId="800" priority="795" operator="equal">
      <formula>"EXTREMO (RC/F)"</formula>
    </cfRule>
    <cfRule type="cellIs" dxfId="799" priority="796" operator="equal">
      <formula>"ALTO (RC/F)"</formula>
    </cfRule>
    <cfRule type="cellIs" dxfId="798" priority="797" operator="equal">
      <formula>"MODERADO (RC/F)"</formula>
    </cfRule>
    <cfRule type="cellIs" dxfId="797" priority="798" operator="equal">
      <formula>"EXTREMO"</formula>
    </cfRule>
    <cfRule type="cellIs" dxfId="796" priority="799" operator="equal">
      <formula>"ALTO"</formula>
    </cfRule>
    <cfRule type="cellIs" dxfId="795" priority="800" operator="equal">
      <formula>"MODERADO"</formula>
    </cfRule>
    <cfRule type="cellIs" dxfId="794" priority="801" operator="equal">
      <formula>"BAJO"</formula>
    </cfRule>
  </conditionalFormatting>
  <conditionalFormatting sqref="AE52 AE70:AE73 AE55">
    <cfRule type="cellIs" dxfId="793" priority="790" operator="equal">
      <formula>"MUY ALTA"</formula>
    </cfRule>
    <cfRule type="cellIs" dxfId="792" priority="791" operator="equal">
      <formula>"ALTA"</formula>
    </cfRule>
    <cfRule type="cellIs" dxfId="791" priority="792" operator="equal">
      <formula>"MEDIA"</formula>
    </cfRule>
    <cfRule type="cellIs" dxfId="790" priority="793" operator="equal">
      <formula>"BAJA"</formula>
    </cfRule>
    <cfRule type="cellIs" dxfId="789" priority="794" operator="equal">
      <formula>"MUY BAJA"</formula>
    </cfRule>
  </conditionalFormatting>
  <conditionalFormatting sqref="AG71 AG73">
    <cfRule type="cellIs" dxfId="788" priority="785" operator="equal">
      <formula>"CATASTROFICO"</formula>
    </cfRule>
    <cfRule type="cellIs" dxfId="787" priority="786" operator="equal">
      <formula>"MAYOR"</formula>
    </cfRule>
    <cfRule type="cellIs" dxfId="786" priority="787" operator="equal">
      <formula>"MODERADO"</formula>
    </cfRule>
    <cfRule type="cellIs" dxfId="785" priority="788" operator="equal">
      <formula>"MENOR"</formula>
    </cfRule>
    <cfRule type="cellIs" dxfId="784" priority="789" operator="equal">
      <formula>"LEVE"</formula>
    </cfRule>
  </conditionalFormatting>
  <conditionalFormatting sqref="AI71 AI73">
    <cfRule type="cellIs" dxfId="783" priority="748" operator="equal">
      <formula>#REF!</formula>
    </cfRule>
    <cfRule type="cellIs" dxfId="782" priority="749" operator="equal">
      <formula>#REF!</formula>
    </cfRule>
    <cfRule type="cellIs" dxfId="781" priority="750" operator="equal">
      <formula>#REF!</formula>
    </cfRule>
    <cfRule type="cellIs" dxfId="780" priority="751" operator="equal">
      <formula>#REF!</formula>
    </cfRule>
    <cfRule type="cellIs" dxfId="779" priority="752" operator="equal">
      <formula>#REF!</formula>
    </cfRule>
    <cfRule type="cellIs" dxfId="778" priority="753" operator="equal">
      <formula>#REF!</formula>
    </cfRule>
    <cfRule type="cellIs" dxfId="777" priority="754" operator="equal">
      <formula>#REF!</formula>
    </cfRule>
    <cfRule type="cellIs" dxfId="776" priority="755" operator="equal">
      <formula>#REF!</formula>
    </cfRule>
    <cfRule type="cellIs" dxfId="775" priority="756" operator="equal">
      <formula>#REF!</formula>
    </cfRule>
    <cfRule type="cellIs" dxfId="774" priority="757" operator="equal">
      <formula>#REF!</formula>
    </cfRule>
    <cfRule type="cellIs" dxfId="773" priority="758" operator="equal">
      <formula>#REF!</formula>
    </cfRule>
    <cfRule type="cellIs" dxfId="772" priority="759" operator="equal">
      <formula>#REF!</formula>
    </cfRule>
    <cfRule type="cellIs" dxfId="771" priority="760" operator="equal">
      <formula>#REF!</formula>
    </cfRule>
    <cfRule type="cellIs" dxfId="770" priority="761" operator="equal">
      <formula>#REF!</formula>
    </cfRule>
    <cfRule type="cellIs" dxfId="769" priority="762" operator="equal">
      <formula>#REF!</formula>
    </cfRule>
    <cfRule type="cellIs" dxfId="768" priority="763" operator="equal">
      <formula>#REF!</formula>
    </cfRule>
    <cfRule type="cellIs" dxfId="767" priority="764" operator="equal">
      <formula>#REF!</formula>
    </cfRule>
    <cfRule type="cellIs" dxfId="766" priority="765" operator="equal">
      <formula>#REF!</formula>
    </cfRule>
    <cfRule type="cellIs" dxfId="765" priority="766" operator="equal">
      <formula>#REF!</formula>
    </cfRule>
    <cfRule type="cellIs" dxfId="764" priority="767" operator="equal">
      <formula>#REF!</formula>
    </cfRule>
    <cfRule type="cellIs" dxfId="763" priority="768" operator="equal">
      <formula>#REF!</formula>
    </cfRule>
    <cfRule type="cellIs" dxfId="762" priority="769" operator="equal">
      <formula>#REF!</formula>
    </cfRule>
    <cfRule type="cellIs" dxfId="761" priority="770" operator="equal">
      <formula>#REF!</formula>
    </cfRule>
    <cfRule type="cellIs" dxfId="760" priority="771" operator="equal">
      <formula>#REF!</formula>
    </cfRule>
    <cfRule type="cellIs" dxfId="759" priority="772" operator="equal">
      <formula>#REF!</formula>
    </cfRule>
    <cfRule type="cellIs" dxfId="758" priority="773" operator="equal">
      <formula>#REF!</formula>
    </cfRule>
    <cfRule type="cellIs" dxfId="757" priority="774" operator="equal">
      <formula>#REF!</formula>
    </cfRule>
    <cfRule type="cellIs" dxfId="756" priority="775" operator="equal">
      <formula>#REF!</formula>
    </cfRule>
    <cfRule type="cellIs" dxfId="755" priority="776" operator="equal">
      <formula>#REF!</formula>
    </cfRule>
    <cfRule type="cellIs" dxfId="754" priority="777" operator="equal">
      <formula>#REF!</formula>
    </cfRule>
    <cfRule type="cellIs" dxfId="753" priority="778" operator="equal">
      <formula>#REF!</formula>
    </cfRule>
    <cfRule type="cellIs" dxfId="752" priority="779" operator="equal">
      <formula>#REF!</formula>
    </cfRule>
    <cfRule type="cellIs" dxfId="751" priority="780" operator="equal">
      <formula>#REF!</formula>
    </cfRule>
    <cfRule type="cellIs" dxfId="750" priority="781" operator="equal">
      <formula>#REF!</formula>
    </cfRule>
    <cfRule type="cellIs" dxfId="749" priority="782" operator="equal">
      <formula>#REF!</formula>
    </cfRule>
    <cfRule type="cellIs" dxfId="748" priority="783" operator="equal">
      <formula>#REF!</formula>
    </cfRule>
    <cfRule type="cellIs" dxfId="747" priority="784" operator="equal">
      <formula>#REF!</formula>
    </cfRule>
  </conditionalFormatting>
  <conditionalFormatting sqref="Q34 Q39">
    <cfRule type="cellIs" dxfId="746" priority="710" operator="equal">
      <formula>#REF!</formula>
    </cfRule>
    <cfRule type="cellIs" dxfId="745" priority="712" operator="equal">
      <formula>#REF!</formula>
    </cfRule>
    <cfRule type="cellIs" dxfId="744" priority="713" operator="equal">
      <formula>#REF!</formula>
    </cfRule>
    <cfRule type="cellIs" dxfId="743" priority="714" operator="equal">
      <formula>#REF!</formula>
    </cfRule>
    <cfRule type="cellIs" dxfId="742" priority="715" operator="equal">
      <formula>#REF!</formula>
    </cfRule>
    <cfRule type="cellIs" dxfId="741" priority="716" operator="equal">
      <formula>#REF!</formula>
    </cfRule>
    <cfRule type="cellIs" dxfId="740" priority="717" operator="equal">
      <formula>#REF!</formula>
    </cfRule>
    <cfRule type="cellIs" dxfId="739" priority="718" operator="equal">
      <formula>#REF!</formula>
    </cfRule>
    <cfRule type="cellIs" dxfId="738" priority="719" operator="equal">
      <formula>#REF!</formula>
    </cfRule>
    <cfRule type="cellIs" dxfId="737" priority="720" operator="equal">
      <formula>#REF!</formula>
    </cfRule>
    <cfRule type="cellIs" dxfId="736" priority="721" operator="equal">
      <formula>#REF!</formula>
    </cfRule>
    <cfRule type="cellIs" dxfId="735" priority="722" operator="equal">
      <formula>#REF!</formula>
    </cfRule>
    <cfRule type="cellIs" dxfId="734" priority="723" operator="equal">
      <formula>#REF!</formula>
    </cfRule>
    <cfRule type="cellIs" dxfId="733" priority="724" operator="equal">
      <formula>#REF!</formula>
    </cfRule>
    <cfRule type="cellIs" dxfId="732" priority="725" operator="equal">
      <formula>#REF!</formula>
    </cfRule>
    <cfRule type="cellIs" dxfId="731" priority="726" operator="equal">
      <formula>#REF!</formula>
    </cfRule>
    <cfRule type="cellIs" dxfId="730" priority="727" operator="equal">
      <formula>#REF!</formula>
    </cfRule>
    <cfRule type="cellIs" dxfId="729" priority="728" operator="equal">
      <formula>#REF!</formula>
    </cfRule>
    <cfRule type="cellIs" dxfId="728" priority="729" operator="equal">
      <formula>#REF!</formula>
    </cfRule>
    <cfRule type="cellIs" dxfId="727" priority="730" operator="equal">
      <formula>#REF!</formula>
    </cfRule>
    <cfRule type="cellIs" dxfId="726" priority="731" operator="equal">
      <formula>#REF!</formula>
    </cfRule>
    <cfRule type="cellIs" dxfId="725" priority="732" operator="equal">
      <formula>#REF!</formula>
    </cfRule>
    <cfRule type="cellIs" dxfId="724" priority="733" operator="equal">
      <formula>#REF!</formula>
    </cfRule>
    <cfRule type="cellIs" dxfId="723" priority="734" operator="equal">
      <formula>#REF!</formula>
    </cfRule>
    <cfRule type="cellIs" dxfId="722" priority="735" operator="equal">
      <formula>#REF!</formula>
    </cfRule>
    <cfRule type="cellIs" dxfId="721" priority="736" operator="equal">
      <formula>#REF!</formula>
    </cfRule>
    <cfRule type="cellIs" dxfId="720" priority="737" operator="equal">
      <formula>#REF!</formula>
    </cfRule>
    <cfRule type="cellIs" dxfId="719" priority="738" operator="equal">
      <formula>#REF!</formula>
    </cfRule>
    <cfRule type="cellIs" dxfId="718" priority="739" operator="equal">
      <formula>#REF!</formula>
    </cfRule>
    <cfRule type="cellIs" dxfId="717" priority="740" operator="equal">
      <formula>#REF!</formula>
    </cfRule>
    <cfRule type="cellIs" dxfId="716" priority="741" operator="equal">
      <formula>#REF!</formula>
    </cfRule>
    <cfRule type="cellIs" dxfId="715" priority="742" operator="equal">
      <formula>#REF!</formula>
    </cfRule>
    <cfRule type="cellIs" dxfId="714" priority="743" operator="equal">
      <formula>#REF!</formula>
    </cfRule>
    <cfRule type="cellIs" dxfId="713" priority="744" operator="equal">
      <formula>#REF!</formula>
    </cfRule>
    <cfRule type="cellIs" dxfId="712" priority="745" operator="equal">
      <formula>#REF!</formula>
    </cfRule>
    <cfRule type="cellIs" dxfId="711" priority="746" operator="equal">
      <formula>#REF!</formula>
    </cfRule>
    <cfRule type="cellIs" dxfId="710" priority="747" operator="equal">
      <formula>#REF!</formula>
    </cfRule>
  </conditionalFormatting>
  <conditionalFormatting sqref="N34 N39">
    <cfRule type="cellIs" dxfId="709" priority="711" operator="equal">
      <formula>#REF!</formula>
    </cfRule>
  </conditionalFormatting>
  <conditionalFormatting sqref="L34 L39">
    <cfRule type="cellIs" dxfId="708" priority="705" operator="equal">
      <formula>"ALTA"</formula>
    </cfRule>
    <cfRule type="cellIs" dxfId="707" priority="706" operator="equal">
      <formula>"MUY ALTA"</formula>
    </cfRule>
    <cfRule type="cellIs" dxfId="706" priority="707" operator="equal">
      <formula>"MEDIA"</formula>
    </cfRule>
    <cfRule type="cellIs" dxfId="705" priority="708" operator="equal">
      <formula>"BAJA"</formula>
    </cfRule>
    <cfRule type="cellIs" dxfId="704" priority="709" operator="equal">
      <formula>"MUY BAJA"</formula>
    </cfRule>
  </conditionalFormatting>
  <conditionalFormatting sqref="N34 N39">
    <cfRule type="cellIs" dxfId="703" priority="697" operator="equal">
      <formula>"CATASTRÓFICO (RC-F)"</formula>
    </cfRule>
    <cfRule type="cellIs" dxfId="702" priority="698" operator="equal">
      <formula>"MAYOR (RC-F)"</formula>
    </cfRule>
    <cfRule type="cellIs" dxfId="701" priority="699" operator="equal">
      <formula>"MODERADO (RC-F)"</formula>
    </cfRule>
    <cfRule type="cellIs" dxfId="700" priority="700" operator="equal">
      <formula>"CATASTRÓFICO"</formula>
    </cfRule>
    <cfRule type="cellIs" dxfId="699" priority="701" operator="equal">
      <formula>"MAYOR"</formula>
    </cfRule>
    <cfRule type="cellIs" dxfId="698" priority="702" operator="equal">
      <formula>"MODERADO"</formula>
    </cfRule>
    <cfRule type="cellIs" dxfId="697" priority="703" operator="equal">
      <formula>"MENOR"</formula>
    </cfRule>
    <cfRule type="cellIs" dxfId="696" priority="704" operator="equal">
      <formula>"LEVE"</formula>
    </cfRule>
  </conditionalFormatting>
  <conditionalFormatting sqref="AI34 Q34 Q39 AI39">
    <cfRule type="cellIs" dxfId="695" priority="690" operator="equal">
      <formula>"EXTREMO (RC/F)"</formula>
    </cfRule>
    <cfRule type="cellIs" dxfId="694" priority="691" operator="equal">
      <formula>"ALTO (RC/F)"</formula>
    </cfRule>
    <cfRule type="cellIs" dxfId="693" priority="692" operator="equal">
      <formula>"MODERADO (RC/F)"</formula>
    </cfRule>
    <cfRule type="cellIs" dxfId="692" priority="693" operator="equal">
      <formula>"EXTREMO"</formula>
    </cfRule>
    <cfRule type="cellIs" dxfId="691" priority="694" operator="equal">
      <formula>"ALTO"</formula>
    </cfRule>
    <cfRule type="cellIs" dxfId="690" priority="695" operator="equal">
      <formula>"MODERADO"</formula>
    </cfRule>
    <cfRule type="cellIs" dxfId="689" priority="696" operator="equal">
      <formula>"BAJO"</formula>
    </cfRule>
  </conditionalFormatting>
  <conditionalFormatting sqref="AE33:AE39">
    <cfRule type="cellIs" dxfId="688" priority="685" operator="equal">
      <formula>"MUY ALTA"</formula>
    </cfRule>
    <cfRule type="cellIs" dxfId="687" priority="686" operator="equal">
      <formula>"ALTA"</formula>
    </cfRule>
    <cfRule type="cellIs" dxfId="686" priority="687" operator="equal">
      <formula>"MEDIA"</formula>
    </cfRule>
    <cfRule type="cellIs" dxfId="685" priority="688" operator="equal">
      <formula>"BAJA"</formula>
    </cfRule>
    <cfRule type="cellIs" dxfId="684" priority="689" operator="equal">
      <formula>"MUY BAJA"</formula>
    </cfRule>
  </conditionalFormatting>
  <conditionalFormatting sqref="AG34 AG39">
    <cfRule type="cellIs" dxfId="683" priority="680" operator="equal">
      <formula>"CATASTROFICO"</formula>
    </cfRule>
    <cfRule type="cellIs" dxfId="682" priority="681" operator="equal">
      <formula>"MAYOR"</formula>
    </cfRule>
    <cfRule type="cellIs" dxfId="681" priority="682" operator="equal">
      <formula>"MODERADO"</formula>
    </cfRule>
    <cfRule type="cellIs" dxfId="680" priority="683" operator="equal">
      <formula>"MENOR"</formula>
    </cfRule>
    <cfRule type="cellIs" dxfId="679" priority="684" operator="equal">
      <formula>"LEVE"</formula>
    </cfRule>
  </conditionalFormatting>
  <conditionalFormatting sqref="AI34 AI39">
    <cfRule type="cellIs" dxfId="678" priority="643" operator="equal">
      <formula>#REF!</formula>
    </cfRule>
    <cfRule type="cellIs" dxfId="677" priority="644" operator="equal">
      <formula>#REF!</formula>
    </cfRule>
    <cfRule type="cellIs" dxfId="676" priority="645" operator="equal">
      <formula>#REF!</formula>
    </cfRule>
    <cfRule type="cellIs" dxfId="675" priority="646" operator="equal">
      <formula>#REF!</formula>
    </cfRule>
    <cfRule type="cellIs" dxfId="674" priority="647" operator="equal">
      <formula>#REF!</formula>
    </cfRule>
    <cfRule type="cellIs" dxfId="673" priority="648" operator="equal">
      <formula>#REF!</formula>
    </cfRule>
    <cfRule type="cellIs" dxfId="672" priority="649" operator="equal">
      <formula>#REF!</formula>
    </cfRule>
    <cfRule type="cellIs" dxfId="671" priority="650" operator="equal">
      <formula>#REF!</formula>
    </cfRule>
    <cfRule type="cellIs" dxfId="670" priority="651" operator="equal">
      <formula>#REF!</formula>
    </cfRule>
    <cfRule type="cellIs" dxfId="669" priority="652" operator="equal">
      <formula>#REF!</formula>
    </cfRule>
    <cfRule type="cellIs" dxfId="668" priority="653" operator="equal">
      <formula>#REF!</formula>
    </cfRule>
    <cfRule type="cellIs" dxfId="667" priority="654" operator="equal">
      <formula>#REF!</formula>
    </cfRule>
    <cfRule type="cellIs" dxfId="666" priority="655" operator="equal">
      <formula>#REF!</formula>
    </cfRule>
    <cfRule type="cellIs" dxfId="665" priority="656" operator="equal">
      <formula>#REF!</formula>
    </cfRule>
    <cfRule type="cellIs" dxfId="664" priority="657" operator="equal">
      <formula>#REF!</formula>
    </cfRule>
    <cfRule type="cellIs" dxfId="663" priority="658" operator="equal">
      <formula>#REF!</formula>
    </cfRule>
    <cfRule type="cellIs" dxfId="662" priority="659" operator="equal">
      <formula>#REF!</formula>
    </cfRule>
    <cfRule type="cellIs" dxfId="661" priority="660" operator="equal">
      <formula>#REF!</formula>
    </cfRule>
    <cfRule type="cellIs" dxfId="660" priority="661" operator="equal">
      <formula>#REF!</formula>
    </cfRule>
    <cfRule type="cellIs" dxfId="659" priority="662" operator="equal">
      <formula>#REF!</formula>
    </cfRule>
    <cfRule type="cellIs" dxfId="658" priority="663" operator="equal">
      <formula>#REF!</formula>
    </cfRule>
    <cfRule type="cellIs" dxfId="657" priority="664" operator="equal">
      <formula>#REF!</formula>
    </cfRule>
    <cfRule type="cellIs" dxfId="656" priority="665" operator="equal">
      <formula>#REF!</formula>
    </cfRule>
    <cfRule type="cellIs" dxfId="655" priority="666" operator="equal">
      <formula>#REF!</formula>
    </cfRule>
    <cfRule type="cellIs" dxfId="654" priority="667" operator="equal">
      <formula>#REF!</formula>
    </cfRule>
    <cfRule type="cellIs" dxfId="653" priority="668" operator="equal">
      <formula>#REF!</formula>
    </cfRule>
    <cfRule type="cellIs" dxfId="652" priority="669" operator="equal">
      <formula>#REF!</formula>
    </cfRule>
    <cfRule type="cellIs" dxfId="651" priority="670" operator="equal">
      <formula>#REF!</formula>
    </cfRule>
    <cfRule type="cellIs" dxfId="650" priority="671" operator="equal">
      <formula>#REF!</formula>
    </cfRule>
    <cfRule type="cellIs" dxfId="649" priority="672" operator="equal">
      <formula>#REF!</formula>
    </cfRule>
    <cfRule type="cellIs" dxfId="648" priority="673" operator="equal">
      <formula>#REF!</formula>
    </cfRule>
    <cfRule type="cellIs" dxfId="647" priority="674" operator="equal">
      <formula>#REF!</formula>
    </cfRule>
    <cfRule type="cellIs" dxfId="646" priority="675" operator="equal">
      <formula>#REF!</formula>
    </cfRule>
    <cfRule type="cellIs" dxfId="645" priority="676" operator="equal">
      <formula>#REF!</formula>
    </cfRule>
    <cfRule type="cellIs" dxfId="644" priority="677" operator="equal">
      <formula>#REF!</formula>
    </cfRule>
    <cfRule type="cellIs" dxfId="643" priority="678" operator="equal">
      <formula>#REF!</formula>
    </cfRule>
    <cfRule type="cellIs" dxfId="642" priority="679" operator="equal">
      <formula>#REF!</formula>
    </cfRule>
  </conditionalFormatting>
  <conditionalFormatting sqref="Q42">
    <cfRule type="cellIs" dxfId="641" priority="605" operator="equal">
      <formula>#REF!</formula>
    </cfRule>
    <cfRule type="cellIs" dxfId="640" priority="607" operator="equal">
      <formula>#REF!</formula>
    </cfRule>
    <cfRule type="cellIs" dxfId="639" priority="608" operator="equal">
      <formula>#REF!</formula>
    </cfRule>
    <cfRule type="cellIs" dxfId="638" priority="609" operator="equal">
      <formula>#REF!</formula>
    </cfRule>
    <cfRule type="cellIs" dxfId="637" priority="610" operator="equal">
      <formula>#REF!</formula>
    </cfRule>
    <cfRule type="cellIs" dxfId="636" priority="611" operator="equal">
      <formula>#REF!</formula>
    </cfRule>
    <cfRule type="cellIs" dxfId="635" priority="612" operator="equal">
      <formula>#REF!</formula>
    </cfRule>
    <cfRule type="cellIs" dxfId="634" priority="613" operator="equal">
      <formula>#REF!</formula>
    </cfRule>
    <cfRule type="cellIs" dxfId="633" priority="614" operator="equal">
      <formula>#REF!</formula>
    </cfRule>
    <cfRule type="cellIs" dxfId="632" priority="615" operator="equal">
      <formula>#REF!</formula>
    </cfRule>
    <cfRule type="cellIs" dxfId="631" priority="616" operator="equal">
      <formula>#REF!</formula>
    </cfRule>
    <cfRule type="cellIs" dxfId="630" priority="617" operator="equal">
      <formula>#REF!</formula>
    </cfRule>
    <cfRule type="cellIs" dxfId="629" priority="618" operator="equal">
      <formula>#REF!</formula>
    </cfRule>
    <cfRule type="cellIs" dxfId="628" priority="619" operator="equal">
      <formula>#REF!</formula>
    </cfRule>
    <cfRule type="cellIs" dxfId="627" priority="620" operator="equal">
      <formula>#REF!</formula>
    </cfRule>
    <cfRule type="cellIs" dxfId="626" priority="621" operator="equal">
      <formula>#REF!</formula>
    </cfRule>
    <cfRule type="cellIs" dxfId="625" priority="622" operator="equal">
      <formula>#REF!</formula>
    </cfRule>
    <cfRule type="cellIs" dxfId="624" priority="623" operator="equal">
      <formula>#REF!</formula>
    </cfRule>
    <cfRule type="cellIs" dxfId="623" priority="624" operator="equal">
      <formula>#REF!</formula>
    </cfRule>
    <cfRule type="cellIs" dxfId="622" priority="625" operator="equal">
      <formula>#REF!</formula>
    </cfRule>
    <cfRule type="cellIs" dxfId="621" priority="626" operator="equal">
      <formula>#REF!</formula>
    </cfRule>
    <cfRule type="cellIs" dxfId="620" priority="627" operator="equal">
      <formula>#REF!</formula>
    </cfRule>
    <cfRule type="cellIs" dxfId="619" priority="628" operator="equal">
      <formula>#REF!</formula>
    </cfRule>
    <cfRule type="cellIs" dxfId="618" priority="629" operator="equal">
      <formula>#REF!</formula>
    </cfRule>
    <cfRule type="cellIs" dxfId="617" priority="630" operator="equal">
      <formula>#REF!</formula>
    </cfRule>
    <cfRule type="cellIs" dxfId="616" priority="631" operator="equal">
      <formula>#REF!</formula>
    </cfRule>
    <cfRule type="cellIs" dxfId="615" priority="632" operator="equal">
      <formula>#REF!</formula>
    </cfRule>
    <cfRule type="cellIs" dxfId="614" priority="633" operator="equal">
      <formula>#REF!</formula>
    </cfRule>
    <cfRule type="cellIs" dxfId="613" priority="634" operator="equal">
      <formula>#REF!</formula>
    </cfRule>
    <cfRule type="cellIs" dxfId="612" priority="635" operator="equal">
      <formula>#REF!</formula>
    </cfRule>
    <cfRule type="cellIs" dxfId="611" priority="636" operator="equal">
      <formula>#REF!</formula>
    </cfRule>
    <cfRule type="cellIs" dxfId="610" priority="637" operator="equal">
      <formula>#REF!</formula>
    </cfRule>
    <cfRule type="cellIs" dxfId="609" priority="638" operator="equal">
      <formula>#REF!</formula>
    </cfRule>
    <cfRule type="cellIs" dxfId="608" priority="639" operator="equal">
      <formula>#REF!</formula>
    </cfRule>
    <cfRule type="cellIs" dxfId="607" priority="640" operator="equal">
      <formula>#REF!</formula>
    </cfRule>
    <cfRule type="cellIs" dxfId="606" priority="641" operator="equal">
      <formula>#REF!</formula>
    </cfRule>
    <cfRule type="cellIs" dxfId="605" priority="642" operator="equal">
      <formula>#REF!</formula>
    </cfRule>
  </conditionalFormatting>
  <conditionalFormatting sqref="N42">
    <cfRule type="cellIs" dxfId="604" priority="606" operator="equal">
      <formula>#REF!</formula>
    </cfRule>
  </conditionalFormatting>
  <conditionalFormatting sqref="L42">
    <cfRule type="cellIs" dxfId="603" priority="600" operator="equal">
      <formula>"ALTA"</formula>
    </cfRule>
    <cfRule type="cellIs" dxfId="602" priority="601" operator="equal">
      <formula>"MUY ALTA"</formula>
    </cfRule>
    <cfRule type="cellIs" dxfId="601" priority="602" operator="equal">
      <formula>"MEDIA"</formula>
    </cfRule>
    <cfRule type="cellIs" dxfId="600" priority="603" operator="equal">
      <formula>"BAJA"</formula>
    </cfRule>
    <cfRule type="cellIs" dxfId="599" priority="604" operator="equal">
      <formula>"MUY BAJA"</formula>
    </cfRule>
  </conditionalFormatting>
  <conditionalFormatting sqref="N42">
    <cfRule type="cellIs" dxfId="598" priority="592" operator="equal">
      <formula>"CATASTRÓFICO (RC-F)"</formula>
    </cfRule>
    <cfRule type="cellIs" dxfId="597" priority="593" operator="equal">
      <formula>"MAYOR (RC-F)"</formula>
    </cfRule>
    <cfRule type="cellIs" dxfId="596" priority="594" operator="equal">
      <formula>"MODERADO (RC-F)"</formula>
    </cfRule>
    <cfRule type="cellIs" dxfId="595" priority="595" operator="equal">
      <formula>"CATASTRÓFICO"</formula>
    </cfRule>
    <cfRule type="cellIs" dxfId="594" priority="596" operator="equal">
      <formula>"MAYOR"</formula>
    </cfRule>
    <cfRule type="cellIs" dxfId="593" priority="597" operator="equal">
      <formula>"MODERADO"</formula>
    </cfRule>
    <cfRule type="cellIs" dxfId="592" priority="598" operator="equal">
      <formula>"MENOR"</formula>
    </cfRule>
    <cfRule type="cellIs" dxfId="591" priority="599" operator="equal">
      <formula>"LEVE"</formula>
    </cfRule>
  </conditionalFormatting>
  <conditionalFormatting sqref="Q42 AI42">
    <cfRule type="cellIs" dxfId="590" priority="585" operator="equal">
      <formula>"EXTREMO (RC/F)"</formula>
    </cfRule>
    <cfRule type="cellIs" dxfId="589" priority="586" operator="equal">
      <formula>"ALTO (RC/F)"</formula>
    </cfRule>
    <cfRule type="cellIs" dxfId="588" priority="587" operator="equal">
      <formula>"MODERADO (RC/F)"</formula>
    </cfRule>
    <cfRule type="cellIs" dxfId="587" priority="588" operator="equal">
      <formula>"EXTREMO"</formula>
    </cfRule>
    <cfRule type="cellIs" dxfId="586" priority="589" operator="equal">
      <formula>"ALTO"</formula>
    </cfRule>
    <cfRule type="cellIs" dxfId="585" priority="590" operator="equal">
      <formula>"MODERADO"</formula>
    </cfRule>
    <cfRule type="cellIs" dxfId="584" priority="591" operator="equal">
      <formula>"BAJO"</formula>
    </cfRule>
  </conditionalFormatting>
  <conditionalFormatting sqref="AE41:AE42">
    <cfRule type="cellIs" dxfId="583" priority="580" operator="equal">
      <formula>"MUY ALTA"</formula>
    </cfRule>
    <cfRule type="cellIs" dxfId="582" priority="581" operator="equal">
      <formula>"ALTA"</formula>
    </cfRule>
    <cfRule type="cellIs" dxfId="581" priority="582" operator="equal">
      <formula>"MEDIA"</formula>
    </cfRule>
    <cfRule type="cellIs" dxfId="580" priority="583" operator="equal">
      <formula>"BAJA"</formula>
    </cfRule>
    <cfRule type="cellIs" dxfId="579" priority="584" operator="equal">
      <formula>"MUY BAJA"</formula>
    </cfRule>
  </conditionalFormatting>
  <conditionalFormatting sqref="AG42">
    <cfRule type="cellIs" dxfId="578" priority="575" operator="equal">
      <formula>"CATASTROFICO"</formula>
    </cfRule>
    <cfRule type="cellIs" dxfId="577" priority="576" operator="equal">
      <formula>"MAYOR"</formula>
    </cfRule>
    <cfRule type="cellIs" dxfId="576" priority="577" operator="equal">
      <formula>"MODERADO"</formula>
    </cfRule>
    <cfRule type="cellIs" dxfId="575" priority="578" operator="equal">
      <formula>"MENOR"</formula>
    </cfRule>
    <cfRule type="cellIs" dxfId="574" priority="579" operator="equal">
      <formula>"LEVE"</formula>
    </cfRule>
  </conditionalFormatting>
  <conditionalFormatting sqref="AI42">
    <cfRule type="cellIs" dxfId="573" priority="538" operator="equal">
      <formula>#REF!</formula>
    </cfRule>
    <cfRule type="cellIs" dxfId="572" priority="539" operator="equal">
      <formula>#REF!</formula>
    </cfRule>
    <cfRule type="cellIs" dxfId="571" priority="540" operator="equal">
      <formula>#REF!</formula>
    </cfRule>
    <cfRule type="cellIs" dxfId="570" priority="541" operator="equal">
      <formula>#REF!</formula>
    </cfRule>
    <cfRule type="cellIs" dxfId="569" priority="542" operator="equal">
      <formula>#REF!</formula>
    </cfRule>
    <cfRule type="cellIs" dxfId="568" priority="543" operator="equal">
      <formula>#REF!</formula>
    </cfRule>
    <cfRule type="cellIs" dxfId="567" priority="544" operator="equal">
      <formula>#REF!</formula>
    </cfRule>
    <cfRule type="cellIs" dxfId="566" priority="545" operator="equal">
      <formula>#REF!</formula>
    </cfRule>
    <cfRule type="cellIs" dxfId="565" priority="546" operator="equal">
      <formula>#REF!</formula>
    </cfRule>
    <cfRule type="cellIs" dxfId="564" priority="547" operator="equal">
      <formula>#REF!</formula>
    </cfRule>
    <cfRule type="cellIs" dxfId="563" priority="548" operator="equal">
      <formula>#REF!</formula>
    </cfRule>
    <cfRule type="cellIs" dxfId="562" priority="549" operator="equal">
      <formula>#REF!</formula>
    </cfRule>
    <cfRule type="cellIs" dxfId="561" priority="550" operator="equal">
      <formula>#REF!</formula>
    </cfRule>
    <cfRule type="cellIs" dxfId="560" priority="551" operator="equal">
      <formula>#REF!</formula>
    </cfRule>
    <cfRule type="cellIs" dxfId="559" priority="552" operator="equal">
      <formula>#REF!</formula>
    </cfRule>
    <cfRule type="cellIs" dxfId="558" priority="553" operator="equal">
      <formula>#REF!</formula>
    </cfRule>
    <cfRule type="cellIs" dxfId="557" priority="554" operator="equal">
      <formula>#REF!</formula>
    </cfRule>
    <cfRule type="cellIs" dxfId="556" priority="555" operator="equal">
      <formula>#REF!</formula>
    </cfRule>
    <cfRule type="cellIs" dxfId="555" priority="556" operator="equal">
      <formula>#REF!</formula>
    </cfRule>
    <cfRule type="cellIs" dxfId="554" priority="557" operator="equal">
      <formula>#REF!</formula>
    </cfRule>
    <cfRule type="cellIs" dxfId="553" priority="558" operator="equal">
      <formula>#REF!</formula>
    </cfRule>
    <cfRule type="cellIs" dxfId="552" priority="559" operator="equal">
      <formula>#REF!</formula>
    </cfRule>
    <cfRule type="cellIs" dxfId="551" priority="560" operator="equal">
      <formula>#REF!</formula>
    </cfRule>
    <cfRule type="cellIs" dxfId="550" priority="561" operator="equal">
      <formula>#REF!</formula>
    </cfRule>
    <cfRule type="cellIs" dxfId="549" priority="562" operator="equal">
      <formula>#REF!</formula>
    </cfRule>
    <cfRule type="cellIs" dxfId="548" priority="563" operator="equal">
      <formula>#REF!</formula>
    </cfRule>
    <cfRule type="cellIs" dxfId="547" priority="564" operator="equal">
      <formula>#REF!</formula>
    </cfRule>
    <cfRule type="cellIs" dxfId="546" priority="565" operator="equal">
      <formula>#REF!</formula>
    </cfRule>
    <cfRule type="cellIs" dxfId="545" priority="566" operator="equal">
      <formula>#REF!</formula>
    </cfRule>
    <cfRule type="cellIs" dxfId="544" priority="567" operator="equal">
      <formula>#REF!</formula>
    </cfRule>
    <cfRule type="cellIs" dxfId="543" priority="568" operator="equal">
      <formula>#REF!</formula>
    </cfRule>
    <cfRule type="cellIs" dxfId="542" priority="569" operator="equal">
      <formula>#REF!</formula>
    </cfRule>
    <cfRule type="cellIs" dxfId="541" priority="570" operator="equal">
      <formula>#REF!</formula>
    </cfRule>
    <cfRule type="cellIs" dxfId="540" priority="571" operator="equal">
      <formula>#REF!</formula>
    </cfRule>
    <cfRule type="cellIs" dxfId="539" priority="572" operator="equal">
      <formula>#REF!</formula>
    </cfRule>
    <cfRule type="cellIs" dxfId="538" priority="573" operator="equal">
      <formula>#REF!</formula>
    </cfRule>
    <cfRule type="cellIs" dxfId="537" priority="574" operator="equal">
      <formula>#REF!</formula>
    </cfRule>
  </conditionalFormatting>
  <conditionalFormatting sqref="Q25">
    <cfRule type="cellIs" dxfId="536" priority="500" operator="equal">
      <formula>#REF!</formula>
    </cfRule>
    <cfRule type="cellIs" dxfId="535" priority="502" operator="equal">
      <formula>#REF!</formula>
    </cfRule>
    <cfRule type="cellIs" dxfId="534" priority="503" operator="equal">
      <formula>#REF!</formula>
    </cfRule>
    <cfRule type="cellIs" dxfId="533" priority="504" operator="equal">
      <formula>#REF!</formula>
    </cfRule>
    <cfRule type="cellIs" dxfId="532" priority="505" operator="equal">
      <formula>#REF!</formula>
    </cfRule>
    <cfRule type="cellIs" dxfId="531" priority="506" operator="equal">
      <formula>#REF!</formula>
    </cfRule>
    <cfRule type="cellIs" dxfId="530" priority="507" operator="equal">
      <formula>#REF!</formula>
    </cfRule>
    <cfRule type="cellIs" dxfId="529" priority="508" operator="equal">
      <formula>#REF!</formula>
    </cfRule>
    <cfRule type="cellIs" dxfId="528" priority="509" operator="equal">
      <formula>#REF!</formula>
    </cfRule>
    <cfRule type="cellIs" dxfId="527" priority="510" operator="equal">
      <formula>#REF!</formula>
    </cfRule>
    <cfRule type="cellIs" dxfId="526" priority="511" operator="equal">
      <formula>#REF!</formula>
    </cfRule>
    <cfRule type="cellIs" dxfId="525" priority="512" operator="equal">
      <formula>#REF!</formula>
    </cfRule>
    <cfRule type="cellIs" dxfId="524" priority="513" operator="equal">
      <formula>#REF!</formula>
    </cfRule>
    <cfRule type="cellIs" dxfId="523" priority="514" operator="equal">
      <formula>#REF!</formula>
    </cfRule>
    <cfRule type="cellIs" dxfId="522" priority="515" operator="equal">
      <formula>#REF!</formula>
    </cfRule>
    <cfRule type="cellIs" dxfId="521" priority="516" operator="equal">
      <formula>#REF!</formula>
    </cfRule>
    <cfRule type="cellIs" dxfId="520" priority="517" operator="equal">
      <formula>#REF!</formula>
    </cfRule>
    <cfRule type="cellIs" dxfId="519" priority="518" operator="equal">
      <formula>#REF!</formula>
    </cfRule>
    <cfRule type="cellIs" dxfId="518" priority="519" operator="equal">
      <formula>#REF!</formula>
    </cfRule>
    <cfRule type="cellIs" dxfId="517" priority="520" operator="equal">
      <formula>#REF!</formula>
    </cfRule>
    <cfRule type="cellIs" dxfId="516" priority="521" operator="equal">
      <formula>#REF!</formula>
    </cfRule>
    <cfRule type="cellIs" dxfId="515" priority="522" operator="equal">
      <formula>#REF!</formula>
    </cfRule>
    <cfRule type="cellIs" dxfId="514" priority="523" operator="equal">
      <formula>#REF!</formula>
    </cfRule>
    <cfRule type="cellIs" dxfId="513" priority="524" operator="equal">
      <formula>#REF!</formula>
    </cfRule>
    <cfRule type="cellIs" dxfId="512" priority="525" operator="equal">
      <formula>#REF!</formula>
    </cfRule>
    <cfRule type="cellIs" dxfId="511" priority="526" operator="equal">
      <formula>#REF!</formula>
    </cfRule>
    <cfRule type="cellIs" dxfId="510" priority="527" operator="equal">
      <formula>#REF!</formula>
    </cfRule>
    <cfRule type="cellIs" dxfId="509" priority="528" operator="equal">
      <formula>#REF!</formula>
    </cfRule>
    <cfRule type="cellIs" dxfId="508" priority="529" operator="equal">
      <formula>#REF!</formula>
    </cfRule>
    <cfRule type="cellIs" dxfId="507" priority="530" operator="equal">
      <formula>#REF!</formula>
    </cfRule>
    <cfRule type="cellIs" dxfId="506" priority="531" operator="equal">
      <formula>#REF!</formula>
    </cfRule>
    <cfRule type="cellIs" dxfId="505" priority="532" operator="equal">
      <formula>#REF!</formula>
    </cfRule>
    <cfRule type="cellIs" dxfId="504" priority="533" operator="equal">
      <formula>#REF!</formula>
    </cfRule>
    <cfRule type="cellIs" dxfId="503" priority="534" operator="equal">
      <formula>#REF!</formula>
    </cfRule>
    <cfRule type="cellIs" dxfId="502" priority="535" operator="equal">
      <formula>#REF!</formula>
    </cfRule>
    <cfRule type="cellIs" dxfId="501" priority="536" operator="equal">
      <formula>#REF!</formula>
    </cfRule>
    <cfRule type="cellIs" dxfId="500" priority="537" operator="equal">
      <formula>#REF!</formula>
    </cfRule>
  </conditionalFormatting>
  <conditionalFormatting sqref="N25">
    <cfRule type="cellIs" dxfId="499" priority="501" operator="equal">
      <formula>#REF!</formula>
    </cfRule>
  </conditionalFormatting>
  <conditionalFormatting sqref="L25">
    <cfRule type="cellIs" dxfId="498" priority="495" operator="equal">
      <formula>"ALTA"</formula>
    </cfRule>
    <cfRule type="cellIs" dxfId="497" priority="496" operator="equal">
      <formula>"MUY ALTA"</formula>
    </cfRule>
    <cfRule type="cellIs" dxfId="496" priority="497" operator="equal">
      <formula>"MEDIA"</formula>
    </cfRule>
    <cfRule type="cellIs" dxfId="495" priority="498" operator="equal">
      <formula>"BAJA"</formula>
    </cfRule>
    <cfRule type="cellIs" dxfId="494" priority="499" operator="equal">
      <formula>"MUY BAJA"</formula>
    </cfRule>
  </conditionalFormatting>
  <conditionalFormatting sqref="N25">
    <cfRule type="cellIs" dxfId="493" priority="487" operator="equal">
      <formula>"CATASTRÓFICO (RC-F)"</formula>
    </cfRule>
    <cfRule type="cellIs" dxfId="492" priority="488" operator="equal">
      <formula>"MAYOR (RC-F)"</formula>
    </cfRule>
    <cfRule type="cellIs" dxfId="491" priority="489" operator="equal">
      <formula>"MODERADO (RC-F)"</formula>
    </cfRule>
    <cfRule type="cellIs" dxfId="490" priority="490" operator="equal">
      <formula>"CATASTRÓFICO"</formula>
    </cfRule>
    <cfRule type="cellIs" dxfId="489" priority="491" operator="equal">
      <formula>"MAYOR"</formula>
    </cfRule>
    <cfRule type="cellIs" dxfId="488" priority="492" operator="equal">
      <formula>"MODERADO"</formula>
    </cfRule>
    <cfRule type="cellIs" dxfId="487" priority="493" operator="equal">
      <formula>"MENOR"</formula>
    </cfRule>
    <cfRule type="cellIs" dxfId="486" priority="494" operator="equal">
      <formula>"LEVE"</formula>
    </cfRule>
  </conditionalFormatting>
  <conditionalFormatting sqref="AI25 Q25">
    <cfRule type="cellIs" dxfId="485" priority="480" operator="equal">
      <formula>"EXTREMO (RC/F)"</formula>
    </cfRule>
    <cfRule type="cellIs" dxfId="484" priority="481" operator="equal">
      <formula>"ALTO (RC/F)"</formula>
    </cfRule>
    <cfRule type="cellIs" dxfId="483" priority="482" operator="equal">
      <formula>"MODERADO (RC/F)"</formula>
    </cfRule>
    <cfRule type="cellIs" dxfId="482" priority="483" operator="equal">
      <formula>"EXTREMO"</formula>
    </cfRule>
    <cfRule type="cellIs" dxfId="481" priority="484" operator="equal">
      <formula>"ALTO"</formula>
    </cfRule>
    <cfRule type="cellIs" dxfId="480" priority="485" operator="equal">
      <formula>"MODERADO"</formula>
    </cfRule>
    <cfRule type="cellIs" dxfId="479" priority="486" operator="equal">
      <formula>"BAJO"</formula>
    </cfRule>
  </conditionalFormatting>
  <conditionalFormatting sqref="AE23:AE30">
    <cfRule type="cellIs" dxfId="478" priority="475" operator="equal">
      <formula>"MUY ALTA"</formula>
    </cfRule>
    <cfRule type="cellIs" dxfId="477" priority="476" operator="equal">
      <formula>"ALTA"</formula>
    </cfRule>
    <cfRule type="cellIs" dxfId="476" priority="477" operator="equal">
      <formula>"MEDIA"</formula>
    </cfRule>
    <cfRule type="cellIs" dxfId="475" priority="478" operator="equal">
      <formula>"BAJA"</formula>
    </cfRule>
    <cfRule type="cellIs" dxfId="474" priority="479" operator="equal">
      <formula>"MUY BAJA"</formula>
    </cfRule>
  </conditionalFormatting>
  <conditionalFormatting sqref="AG25">
    <cfRule type="cellIs" dxfId="473" priority="470" operator="equal">
      <formula>"CATASTROFICO"</formula>
    </cfRule>
    <cfRule type="cellIs" dxfId="472" priority="471" operator="equal">
      <formula>"MAYOR"</formula>
    </cfRule>
    <cfRule type="cellIs" dxfId="471" priority="472" operator="equal">
      <formula>"MODERADO"</formula>
    </cfRule>
    <cfRule type="cellIs" dxfId="470" priority="473" operator="equal">
      <formula>"MENOR"</formula>
    </cfRule>
    <cfRule type="cellIs" dxfId="469" priority="474" operator="equal">
      <formula>"LEVE"</formula>
    </cfRule>
  </conditionalFormatting>
  <conditionalFormatting sqref="AI25">
    <cfRule type="cellIs" dxfId="468" priority="433" operator="equal">
      <formula>#REF!</formula>
    </cfRule>
    <cfRule type="cellIs" dxfId="467" priority="434" operator="equal">
      <formula>#REF!</formula>
    </cfRule>
    <cfRule type="cellIs" dxfId="466" priority="435" operator="equal">
      <formula>#REF!</formula>
    </cfRule>
    <cfRule type="cellIs" dxfId="465" priority="436" operator="equal">
      <formula>#REF!</formula>
    </cfRule>
    <cfRule type="cellIs" dxfId="464" priority="437" operator="equal">
      <formula>#REF!</formula>
    </cfRule>
    <cfRule type="cellIs" dxfId="463" priority="438" operator="equal">
      <formula>#REF!</formula>
    </cfRule>
    <cfRule type="cellIs" dxfId="462" priority="439" operator="equal">
      <formula>#REF!</formula>
    </cfRule>
    <cfRule type="cellIs" dxfId="461" priority="440" operator="equal">
      <formula>#REF!</formula>
    </cfRule>
    <cfRule type="cellIs" dxfId="460" priority="441" operator="equal">
      <formula>#REF!</formula>
    </cfRule>
    <cfRule type="cellIs" dxfId="459" priority="442" operator="equal">
      <formula>#REF!</formula>
    </cfRule>
    <cfRule type="cellIs" dxfId="458" priority="443" operator="equal">
      <formula>#REF!</formula>
    </cfRule>
    <cfRule type="cellIs" dxfId="457" priority="444" operator="equal">
      <formula>#REF!</formula>
    </cfRule>
    <cfRule type="cellIs" dxfId="456" priority="445" operator="equal">
      <formula>#REF!</formula>
    </cfRule>
    <cfRule type="cellIs" dxfId="455" priority="446" operator="equal">
      <formula>#REF!</formula>
    </cfRule>
    <cfRule type="cellIs" dxfId="454" priority="447" operator="equal">
      <formula>#REF!</formula>
    </cfRule>
    <cfRule type="cellIs" dxfId="453" priority="448" operator="equal">
      <formula>#REF!</formula>
    </cfRule>
    <cfRule type="cellIs" dxfId="452" priority="449" operator="equal">
      <formula>#REF!</formula>
    </cfRule>
    <cfRule type="cellIs" dxfId="451" priority="450" operator="equal">
      <formula>#REF!</formula>
    </cfRule>
    <cfRule type="cellIs" dxfId="450" priority="451" operator="equal">
      <formula>#REF!</formula>
    </cfRule>
    <cfRule type="cellIs" dxfId="449" priority="452" operator="equal">
      <formula>#REF!</formula>
    </cfRule>
    <cfRule type="cellIs" dxfId="448" priority="453" operator="equal">
      <formula>#REF!</formula>
    </cfRule>
    <cfRule type="cellIs" dxfId="447" priority="454" operator="equal">
      <formula>#REF!</formula>
    </cfRule>
    <cfRule type="cellIs" dxfId="446" priority="455" operator="equal">
      <formula>#REF!</formula>
    </cfRule>
    <cfRule type="cellIs" dxfId="445" priority="456" operator="equal">
      <formula>#REF!</formula>
    </cfRule>
    <cfRule type="cellIs" dxfId="444" priority="457" operator="equal">
      <formula>#REF!</formula>
    </cfRule>
    <cfRule type="cellIs" dxfId="443" priority="458" operator="equal">
      <formula>#REF!</formula>
    </cfRule>
    <cfRule type="cellIs" dxfId="442" priority="459" operator="equal">
      <formula>#REF!</formula>
    </cfRule>
    <cfRule type="cellIs" dxfId="441" priority="460" operator="equal">
      <formula>#REF!</formula>
    </cfRule>
    <cfRule type="cellIs" dxfId="440" priority="461" operator="equal">
      <formula>#REF!</formula>
    </cfRule>
    <cfRule type="cellIs" dxfId="439" priority="462" operator="equal">
      <formula>#REF!</formula>
    </cfRule>
    <cfRule type="cellIs" dxfId="438" priority="463" operator="equal">
      <formula>#REF!</formula>
    </cfRule>
    <cfRule type="cellIs" dxfId="437" priority="464" operator="equal">
      <formula>#REF!</formula>
    </cfRule>
    <cfRule type="cellIs" dxfId="436" priority="465" operator="equal">
      <formula>#REF!</formula>
    </cfRule>
    <cfRule type="cellIs" dxfId="435" priority="466" operator="equal">
      <formula>#REF!</formula>
    </cfRule>
    <cfRule type="cellIs" dxfId="434" priority="467" operator="equal">
      <formula>#REF!</formula>
    </cfRule>
    <cfRule type="cellIs" dxfId="433" priority="468" operator="equal">
      <formula>#REF!</formula>
    </cfRule>
    <cfRule type="cellIs" dxfId="432" priority="469" operator="equal">
      <formula>#REF!</formula>
    </cfRule>
  </conditionalFormatting>
  <conditionalFormatting sqref="Q31">
    <cfRule type="cellIs" dxfId="431" priority="395" operator="equal">
      <formula>#REF!</formula>
    </cfRule>
    <cfRule type="cellIs" dxfId="430" priority="397" operator="equal">
      <formula>#REF!</formula>
    </cfRule>
    <cfRule type="cellIs" dxfId="429" priority="398" operator="equal">
      <formula>#REF!</formula>
    </cfRule>
    <cfRule type="cellIs" dxfId="428" priority="399" operator="equal">
      <formula>#REF!</formula>
    </cfRule>
    <cfRule type="cellIs" dxfId="427" priority="400" operator="equal">
      <formula>#REF!</formula>
    </cfRule>
    <cfRule type="cellIs" dxfId="426" priority="401" operator="equal">
      <formula>#REF!</formula>
    </cfRule>
    <cfRule type="cellIs" dxfId="425" priority="402" operator="equal">
      <formula>#REF!</formula>
    </cfRule>
    <cfRule type="cellIs" dxfId="424" priority="403" operator="equal">
      <formula>#REF!</formula>
    </cfRule>
    <cfRule type="cellIs" dxfId="423" priority="404" operator="equal">
      <formula>#REF!</formula>
    </cfRule>
    <cfRule type="cellIs" dxfId="422" priority="405" operator="equal">
      <formula>#REF!</formula>
    </cfRule>
    <cfRule type="cellIs" dxfId="421" priority="406" operator="equal">
      <formula>#REF!</formula>
    </cfRule>
    <cfRule type="cellIs" dxfId="420" priority="407" operator="equal">
      <formula>#REF!</formula>
    </cfRule>
    <cfRule type="cellIs" dxfId="419" priority="408" operator="equal">
      <formula>#REF!</formula>
    </cfRule>
    <cfRule type="cellIs" dxfId="418" priority="409" operator="equal">
      <formula>#REF!</formula>
    </cfRule>
    <cfRule type="cellIs" dxfId="417" priority="410" operator="equal">
      <formula>#REF!</formula>
    </cfRule>
    <cfRule type="cellIs" dxfId="416" priority="411" operator="equal">
      <formula>#REF!</formula>
    </cfRule>
    <cfRule type="cellIs" dxfId="415" priority="412" operator="equal">
      <formula>#REF!</formula>
    </cfRule>
    <cfRule type="cellIs" dxfId="414" priority="413" operator="equal">
      <formula>#REF!</formula>
    </cfRule>
    <cfRule type="cellIs" dxfId="413" priority="414" operator="equal">
      <formula>#REF!</formula>
    </cfRule>
    <cfRule type="cellIs" dxfId="412" priority="415" operator="equal">
      <formula>#REF!</formula>
    </cfRule>
    <cfRule type="cellIs" dxfId="411" priority="416" operator="equal">
      <formula>#REF!</formula>
    </cfRule>
    <cfRule type="cellIs" dxfId="410" priority="417" operator="equal">
      <formula>#REF!</formula>
    </cfRule>
    <cfRule type="cellIs" dxfId="409" priority="418" operator="equal">
      <formula>#REF!</formula>
    </cfRule>
    <cfRule type="cellIs" dxfId="408" priority="419" operator="equal">
      <formula>#REF!</formula>
    </cfRule>
    <cfRule type="cellIs" dxfId="407" priority="420" operator="equal">
      <formula>#REF!</formula>
    </cfRule>
    <cfRule type="cellIs" dxfId="406" priority="421" operator="equal">
      <formula>#REF!</formula>
    </cfRule>
    <cfRule type="cellIs" dxfId="405" priority="422" operator="equal">
      <formula>#REF!</formula>
    </cfRule>
    <cfRule type="cellIs" dxfId="404" priority="423" operator="equal">
      <formula>#REF!</formula>
    </cfRule>
    <cfRule type="cellIs" dxfId="403" priority="424" operator="equal">
      <formula>#REF!</formula>
    </cfRule>
    <cfRule type="cellIs" dxfId="402" priority="425" operator="equal">
      <formula>#REF!</formula>
    </cfRule>
    <cfRule type="cellIs" dxfId="401" priority="426" operator="equal">
      <formula>#REF!</formula>
    </cfRule>
    <cfRule type="cellIs" dxfId="400" priority="427" operator="equal">
      <formula>#REF!</formula>
    </cfRule>
    <cfRule type="cellIs" dxfId="399" priority="428" operator="equal">
      <formula>#REF!</formula>
    </cfRule>
    <cfRule type="cellIs" dxfId="398" priority="429" operator="equal">
      <formula>#REF!</formula>
    </cfRule>
    <cfRule type="cellIs" dxfId="397" priority="430" operator="equal">
      <formula>#REF!</formula>
    </cfRule>
    <cfRule type="cellIs" dxfId="396" priority="431" operator="equal">
      <formula>#REF!</formula>
    </cfRule>
    <cfRule type="cellIs" dxfId="395" priority="432" operator="equal">
      <formula>#REF!</formula>
    </cfRule>
  </conditionalFormatting>
  <conditionalFormatting sqref="N31">
    <cfRule type="cellIs" dxfId="394" priority="396" operator="equal">
      <formula>#REF!</formula>
    </cfRule>
  </conditionalFormatting>
  <conditionalFormatting sqref="L31">
    <cfRule type="cellIs" dxfId="393" priority="390" operator="equal">
      <formula>"ALTA"</formula>
    </cfRule>
    <cfRule type="cellIs" dxfId="392" priority="391" operator="equal">
      <formula>"MUY ALTA"</formula>
    </cfRule>
    <cfRule type="cellIs" dxfId="391" priority="392" operator="equal">
      <formula>"MEDIA"</formula>
    </cfRule>
    <cfRule type="cellIs" dxfId="390" priority="393" operator="equal">
      <formula>"BAJA"</formula>
    </cfRule>
    <cfRule type="cellIs" dxfId="389" priority="394" operator="equal">
      <formula>"MUY BAJA"</formula>
    </cfRule>
  </conditionalFormatting>
  <conditionalFormatting sqref="N31">
    <cfRule type="cellIs" dxfId="388" priority="382" operator="equal">
      <formula>"CATASTRÓFICO (RC-F)"</formula>
    </cfRule>
    <cfRule type="cellIs" dxfId="387" priority="383" operator="equal">
      <formula>"MAYOR (RC-F)"</formula>
    </cfRule>
    <cfRule type="cellIs" dxfId="386" priority="384" operator="equal">
      <formula>"MODERADO (RC-F)"</formula>
    </cfRule>
    <cfRule type="cellIs" dxfId="385" priority="385" operator="equal">
      <formula>"CATASTRÓFICO"</formula>
    </cfRule>
    <cfRule type="cellIs" dxfId="384" priority="386" operator="equal">
      <formula>"MAYOR"</formula>
    </cfRule>
    <cfRule type="cellIs" dxfId="383" priority="387" operator="equal">
      <formula>"MODERADO"</formula>
    </cfRule>
    <cfRule type="cellIs" dxfId="382" priority="388" operator="equal">
      <formula>"MENOR"</formula>
    </cfRule>
    <cfRule type="cellIs" dxfId="381" priority="389" operator="equal">
      <formula>"LEVE"</formula>
    </cfRule>
  </conditionalFormatting>
  <conditionalFormatting sqref="Q31 AI31">
    <cfRule type="cellIs" dxfId="380" priority="375" operator="equal">
      <formula>"EXTREMO (RC/F)"</formula>
    </cfRule>
    <cfRule type="cellIs" dxfId="379" priority="376" operator="equal">
      <formula>"ALTO (RC/F)"</formula>
    </cfRule>
    <cfRule type="cellIs" dxfId="378" priority="377" operator="equal">
      <formula>"MODERADO (RC/F)"</formula>
    </cfRule>
    <cfRule type="cellIs" dxfId="377" priority="378" operator="equal">
      <formula>"EXTREMO"</formula>
    </cfRule>
    <cfRule type="cellIs" dxfId="376" priority="379" operator="equal">
      <formula>"ALTO"</formula>
    </cfRule>
    <cfRule type="cellIs" dxfId="375" priority="380" operator="equal">
      <formula>"MODERADO"</formula>
    </cfRule>
    <cfRule type="cellIs" dxfId="374" priority="381" operator="equal">
      <formula>"BAJO"</formula>
    </cfRule>
  </conditionalFormatting>
  <conditionalFormatting sqref="AE31:AE32">
    <cfRule type="cellIs" dxfId="373" priority="370" operator="equal">
      <formula>"MUY ALTA"</formula>
    </cfRule>
    <cfRule type="cellIs" dxfId="372" priority="371" operator="equal">
      <formula>"ALTA"</formula>
    </cfRule>
    <cfRule type="cellIs" dxfId="371" priority="372" operator="equal">
      <formula>"MEDIA"</formula>
    </cfRule>
    <cfRule type="cellIs" dxfId="370" priority="373" operator="equal">
      <formula>"BAJA"</formula>
    </cfRule>
    <cfRule type="cellIs" dxfId="369" priority="374" operator="equal">
      <formula>"MUY BAJA"</formula>
    </cfRule>
  </conditionalFormatting>
  <conditionalFormatting sqref="AG31">
    <cfRule type="cellIs" dxfId="368" priority="365" operator="equal">
      <formula>"CATASTROFICO"</formula>
    </cfRule>
    <cfRule type="cellIs" dxfId="367" priority="366" operator="equal">
      <formula>"MAYOR"</formula>
    </cfRule>
    <cfRule type="cellIs" dxfId="366" priority="367" operator="equal">
      <formula>"MODERADO"</formula>
    </cfRule>
    <cfRule type="cellIs" dxfId="365" priority="368" operator="equal">
      <formula>"MENOR"</formula>
    </cfRule>
    <cfRule type="cellIs" dxfId="364" priority="369" operator="equal">
      <formula>"LEVE"</formula>
    </cfRule>
  </conditionalFormatting>
  <conditionalFormatting sqref="AI31">
    <cfRule type="cellIs" dxfId="363" priority="328" operator="equal">
      <formula>#REF!</formula>
    </cfRule>
    <cfRule type="cellIs" dxfId="362" priority="329" operator="equal">
      <formula>#REF!</formula>
    </cfRule>
    <cfRule type="cellIs" dxfId="361" priority="330" operator="equal">
      <formula>#REF!</formula>
    </cfRule>
    <cfRule type="cellIs" dxfId="360" priority="331" operator="equal">
      <formula>#REF!</formula>
    </cfRule>
    <cfRule type="cellIs" dxfId="359" priority="332" operator="equal">
      <formula>#REF!</formula>
    </cfRule>
    <cfRule type="cellIs" dxfId="358" priority="333" operator="equal">
      <formula>#REF!</formula>
    </cfRule>
    <cfRule type="cellIs" dxfId="357" priority="334" operator="equal">
      <formula>#REF!</formula>
    </cfRule>
    <cfRule type="cellIs" dxfId="356" priority="335" operator="equal">
      <formula>#REF!</formula>
    </cfRule>
    <cfRule type="cellIs" dxfId="355" priority="336" operator="equal">
      <formula>#REF!</formula>
    </cfRule>
    <cfRule type="cellIs" dxfId="354" priority="337" operator="equal">
      <formula>#REF!</formula>
    </cfRule>
    <cfRule type="cellIs" dxfId="353" priority="338" operator="equal">
      <formula>#REF!</formula>
    </cfRule>
    <cfRule type="cellIs" dxfId="352" priority="339" operator="equal">
      <formula>#REF!</formula>
    </cfRule>
    <cfRule type="cellIs" dxfId="351" priority="340" operator="equal">
      <formula>#REF!</formula>
    </cfRule>
    <cfRule type="cellIs" dxfId="350" priority="341" operator="equal">
      <formula>#REF!</formula>
    </cfRule>
    <cfRule type="cellIs" dxfId="349" priority="342" operator="equal">
      <formula>#REF!</formula>
    </cfRule>
    <cfRule type="cellIs" dxfId="348" priority="343" operator="equal">
      <formula>#REF!</formula>
    </cfRule>
    <cfRule type="cellIs" dxfId="347" priority="344" operator="equal">
      <formula>#REF!</formula>
    </cfRule>
    <cfRule type="cellIs" dxfId="346" priority="345" operator="equal">
      <formula>#REF!</formula>
    </cfRule>
    <cfRule type="cellIs" dxfId="345" priority="346" operator="equal">
      <formula>#REF!</formula>
    </cfRule>
    <cfRule type="cellIs" dxfId="344" priority="347" operator="equal">
      <formula>#REF!</formula>
    </cfRule>
    <cfRule type="cellIs" dxfId="343" priority="348" operator="equal">
      <formula>#REF!</formula>
    </cfRule>
    <cfRule type="cellIs" dxfId="342" priority="349" operator="equal">
      <formula>#REF!</formula>
    </cfRule>
    <cfRule type="cellIs" dxfId="341" priority="350" operator="equal">
      <formula>#REF!</formula>
    </cfRule>
    <cfRule type="cellIs" dxfId="340" priority="351" operator="equal">
      <formula>#REF!</formula>
    </cfRule>
    <cfRule type="cellIs" dxfId="339" priority="352" operator="equal">
      <formula>#REF!</formula>
    </cfRule>
    <cfRule type="cellIs" dxfId="338" priority="353" operator="equal">
      <formula>#REF!</formula>
    </cfRule>
    <cfRule type="cellIs" dxfId="337" priority="354" operator="equal">
      <formula>#REF!</formula>
    </cfRule>
    <cfRule type="cellIs" dxfId="336" priority="355" operator="equal">
      <formula>#REF!</formula>
    </cfRule>
    <cfRule type="cellIs" dxfId="335" priority="356" operator="equal">
      <formula>#REF!</formula>
    </cfRule>
    <cfRule type="cellIs" dxfId="334" priority="357" operator="equal">
      <formula>#REF!</formula>
    </cfRule>
    <cfRule type="cellIs" dxfId="333" priority="358" operator="equal">
      <formula>#REF!</formula>
    </cfRule>
    <cfRule type="cellIs" dxfId="332" priority="359" operator="equal">
      <formula>#REF!</formula>
    </cfRule>
    <cfRule type="cellIs" dxfId="331" priority="360" operator="equal">
      <formula>#REF!</formula>
    </cfRule>
    <cfRule type="cellIs" dxfId="330" priority="361" operator="equal">
      <formula>#REF!</formula>
    </cfRule>
    <cfRule type="cellIs" dxfId="329" priority="362" operator="equal">
      <formula>#REF!</formula>
    </cfRule>
    <cfRule type="cellIs" dxfId="328" priority="363" operator="equal">
      <formula>#REF!</formula>
    </cfRule>
    <cfRule type="cellIs" dxfId="327" priority="364" operator="equal">
      <formula>#REF!</formula>
    </cfRule>
  </conditionalFormatting>
  <conditionalFormatting sqref="Q67:Q68">
    <cfRule type="cellIs" dxfId="326" priority="290" operator="equal">
      <formula>#REF!</formula>
    </cfRule>
    <cfRule type="cellIs" dxfId="325" priority="292" operator="equal">
      <formula>#REF!</formula>
    </cfRule>
    <cfRule type="cellIs" dxfId="324" priority="293" operator="equal">
      <formula>#REF!</formula>
    </cfRule>
    <cfRule type="cellIs" dxfId="323" priority="294" operator="equal">
      <formula>#REF!</formula>
    </cfRule>
    <cfRule type="cellIs" dxfId="322" priority="295" operator="equal">
      <formula>#REF!</formula>
    </cfRule>
    <cfRule type="cellIs" dxfId="321" priority="296" operator="equal">
      <formula>#REF!</formula>
    </cfRule>
    <cfRule type="cellIs" dxfId="320" priority="297" operator="equal">
      <formula>#REF!</formula>
    </cfRule>
    <cfRule type="cellIs" dxfId="319" priority="298" operator="equal">
      <formula>#REF!</formula>
    </cfRule>
    <cfRule type="cellIs" dxfId="318" priority="299" operator="equal">
      <formula>#REF!</formula>
    </cfRule>
    <cfRule type="cellIs" dxfId="317" priority="300" operator="equal">
      <formula>#REF!</formula>
    </cfRule>
    <cfRule type="cellIs" dxfId="316" priority="301" operator="equal">
      <formula>#REF!</formula>
    </cfRule>
    <cfRule type="cellIs" dxfId="315" priority="302" operator="equal">
      <formula>#REF!</formula>
    </cfRule>
    <cfRule type="cellIs" dxfId="314" priority="303" operator="equal">
      <formula>#REF!</formula>
    </cfRule>
    <cfRule type="cellIs" dxfId="313" priority="304" operator="equal">
      <formula>#REF!</formula>
    </cfRule>
    <cfRule type="cellIs" dxfId="312" priority="305" operator="equal">
      <formula>#REF!</formula>
    </cfRule>
    <cfRule type="cellIs" dxfId="311" priority="306" operator="equal">
      <formula>#REF!</formula>
    </cfRule>
    <cfRule type="cellIs" dxfId="310" priority="307" operator="equal">
      <formula>#REF!</formula>
    </cfRule>
    <cfRule type="cellIs" dxfId="309" priority="308" operator="equal">
      <formula>#REF!</formula>
    </cfRule>
    <cfRule type="cellIs" dxfId="308" priority="309" operator="equal">
      <formula>#REF!</formula>
    </cfRule>
    <cfRule type="cellIs" dxfId="307" priority="310" operator="equal">
      <formula>#REF!</formula>
    </cfRule>
    <cfRule type="cellIs" dxfId="306" priority="311" operator="equal">
      <formula>#REF!</formula>
    </cfRule>
    <cfRule type="cellIs" dxfId="305" priority="312" operator="equal">
      <formula>#REF!</formula>
    </cfRule>
    <cfRule type="cellIs" dxfId="304" priority="313" operator="equal">
      <formula>#REF!</formula>
    </cfRule>
    <cfRule type="cellIs" dxfId="303" priority="314" operator="equal">
      <formula>#REF!</formula>
    </cfRule>
    <cfRule type="cellIs" dxfId="302" priority="315" operator="equal">
      <formula>#REF!</formula>
    </cfRule>
    <cfRule type="cellIs" dxfId="301" priority="316" operator="equal">
      <formula>#REF!</formula>
    </cfRule>
    <cfRule type="cellIs" dxfId="300" priority="317" operator="equal">
      <formula>#REF!</formula>
    </cfRule>
    <cfRule type="cellIs" dxfId="299" priority="318" operator="equal">
      <formula>#REF!</formula>
    </cfRule>
    <cfRule type="cellIs" dxfId="298" priority="319" operator="equal">
      <formula>#REF!</formula>
    </cfRule>
    <cfRule type="cellIs" dxfId="297" priority="320" operator="equal">
      <formula>#REF!</formula>
    </cfRule>
    <cfRule type="cellIs" dxfId="296" priority="321" operator="equal">
      <formula>#REF!</formula>
    </cfRule>
    <cfRule type="cellIs" dxfId="295" priority="322" operator="equal">
      <formula>#REF!</formula>
    </cfRule>
    <cfRule type="cellIs" dxfId="294" priority="323" operator="equal">
      <formula>#REF!</formula>
    </cfRule>
    <cfRule type="cellIs" dxfId="293" priority="324" operator="equal">
      <formula>#REF!</formula>
    </cfRule>
    <cfRule type="cellIs" dxfId="292" priority="325" operator="equal">
      <formula>#REF!</formula>
    </cfRule>
    <cfRule type="cellIs" dxfId="291" priority="326" operator="equal">
      <formula>#REF!</formula>
    </cfRule>
    <cfRule type="cellIs" dxfId="290" priority="327" operator="equal">
      <formula>#REF!</formula>
    </cfRule>
  </conditionalFormatting>
  <conditionalFormatting sqref="N67:N68">
    <cfRule type="cellIs" dxfId="289" priority="291" operator="equal">
      <formula>#REF!</formula>
    </cfRule>
  </conditionalFormatting>
  <conditionalFormatting sqref="L67:L68">
    <cfRule type="cellIs" dxfId="288" priority="285" operator="equal">
      <formula>"ALTA"</formula>
    </cfRule>
    <cfRule type="cellIs" dxfId="287" priority="286" operator="equal">
      <formula>"MUY ALTA"</formula>
    </cfRule>
    <cfRule type="cellIs" dxfId="286" priority="287" operator="equal">
      <formula>"MEDIA"</formula>
    </cfRule>
    <cfRule type="cellIs" dxfId="285" priority="288" operator="equal">
      <formula>"BAJA"</formula>
    </cfRule>
    <cfRule type="cellIs" dxfId="284" priority="289" operator="equal">
      <formula>"MUY BAJA"</formula>
    </cfRule>
  </conditionalFormatting>
  <conditionalFormatting sqref="N67:N68">
    <cfRule type="cellIs" dxfId="283" priority="277" operator="equal">
      <formula>"CATASTRÓFICO (RC-F)"</formula>
    </cfRule>
    <cfRule type="cellIs" dxfId="282" priority="278" operator="equal">
      <formula>"MAYOR (RC-F)"</formula>
    </cfRule>
    <cfRule type="cellIs" dxfId="281" priority="279" operator="equal">
      <formula>"MODERADO (RC-F)"</formula>
    </cfRule>
    <cfRule type="cellIs" dxfId="280" priority="280" operator="equal">
      <formula>"CATASTRÓFICO"</formula>
    </cfRule>
    <cfRule type="cellIs" dxfId="279" priority="281" operator="equal">
      <formula>"MAYOR"</formula>
    </cfRule>
    <cfRule type="cellIs" dxfId="278" priority="282" operator="equal">
      <formula>"MODERADO"</formula>
    </cfRule>
    <cfRule type="cellIs" dxfId="277" priority="283" operator="equal">
      <formula>"MENOR"</formula>
    </cfRule>
    <cfRule type="cellIs" dxfId="276" priority="284" operator="equal">
      <formula>"LEVE"</formula>
    </cfRule>
  </conditionalFormatting>
  <conditionalFormatting sqref="AI67:AI68 Q67:Q68">
    <cfRule type="cellIs" dxfId="275" priority="270" operator="equal">
      <formula>"EXTREMO (RC/F)"</formula>
    </cfRule>
    <cfRule type="cellIs" dxfId="274" priority="271" operator="equal">
      <formula>"ALTO (RC/F)"</formula>
    </cfRule>
    <cfRule type="cellIs" dxfId="273" priority="272" operator="equal">
      <formula>"MODERADO (RC/F)"</formula>
    </cfRule>
    <cfRule type="cellIs" dxfId="272" priority="273" operator="equal">
      <formula>"EXTREMO"</formula>
    </cfRule>
    <cfRule type="cellIs" dxfId="271" priority="274" operator="equal">
      <formula>"ALTO"</formula>
    </cfRule>
    <cfRule type="cellIs" dxfId="270" priority="275" operator="equal">
      <formula>"MODERADO"</formula>
    </cfRule>
    <cfRule type="cellIs" dxfId="269" priority="276" operator="equal">
      <formula>"BAJO"</formula>
    </cfRule>
  </conditionalFormatting>
  <conditionalFormatting sqref="AE66:AE68">
    <cfRule type="cellIs" dxfId="268" priority="265" operator="equal">
      <formula>"MUY ALTA"</formula>
    </cfRule>
    <cfRule type="cellIs" dxfId="267" priority="266" operator="equal">
      <formula>"ALTA"</formula>
    </cfRule>
    <cfRule type="cellIs" dxfId="266" priority="267" operator="equal">
      <formula>"MEDIA"</formula>
    </cfRule>
    <cfRule type="cellIs" dxfId="265" priority="268" operator="equal">
      <formula>"BAJA"</formula>
    </cfRule>
    <cfRule type="cellIs" dxfId="264" priority="269" operator="equal">
      <formula>"MUY BAJA"</formula>
    </cfRule>
  </conditionalFormatting>
  <conditionalFormatting sqref="AG67:AG68">
    <cfRule type="cellIs" dxfId="263" priority="260" operator="equal">
      <formula>"CATASTROFICO"</formula>
    </cfRule>
    <cfRule type="cellIs" dxfId="262" priority="261" operator="equal">
      <formula>"MAYOR"</formula>
    </cfRule>
    <cfRule type="cellIs" dxfId="261" priority="262" operator="equal">
      <formula>"MODERADO"</formula>
    </cfRule>
    <cfRule type="cellIs" dxfId="260" priority="263" operator="equal">
      <formula>"MENOR"</formula>
    </cfRule>
    <cfRule type="cellIs" dxfId="259" priority="264" operator="equal">
      <formula>"LEVE"</formula>
    </cfRule>
  </conditionalFormatting>
  <conditionalFormatting sqref="AI67:AI68">
    <cfRule type="cellIs" dxfId="258" priority="223" operator="equal">
      <formula>#REF!</formula>
    </cfRule>
    <cfRule type="cellIs" dxfId="257" priority="224" operator="equal">
      <formula>#REF!</formula>
    </cfRule>
    <cfRule type="cellIs" dxfId="256" priority="225" operator="equal">
      <formula>#REF!</formula>
    </cfRule>
    <cfRule type="cellIs" dxfId="255" priority="226" operator="equal">
      <formula>#REF!</formula>
    </cfRule>
    <cfRule type="cellIs" dxfId="254" priority="227" operator="equal">
      <formula>#REF!</formula>
    </cfRule>
    <cfRule type="cellIs" dxfId="253" priority="228" operator="equal">
      <formula>#REF!</formula>
    </cfRule>
    <cfRule type="cellIs" dxfId="252" priority="229" operator="equal">
      <formula>#REF!</formula>
    </cfRule>
    <cfRule type="cellIs" dxfId="251" priority="230" operator="equal">
      <formula>#REF!</formula>
    </cfRule>
    <cfRule type="cellIs" dxfId="250" priority="231" operator="equal">
      <formula>#REF!</formula>
    </cfRule>
    <cfRule type="cellIs" dxfId="249" priority="232" operator="equal">
      <formula>#REF!</formula>
    </cfRule>
    <cfRule type="cellIs" dxfId="248" priority="233" operator="equal">
      <formula>#REF!</formula>
    </cfRule>
    <cfRule type="cellIs" dxfId="247" priority="234" operator="equal">
      <formula>#REF!</formula>
    </cfRule>
    <cfRule type="cellIs" dxfId="246" priority="235" operator="equal">
      <formula>#REF!</formula>
    </cfRule>
    <cfRule type="cellIs" dxfId="245" priority="236" operator="equal">
      <formula>#REF!</formula>
    </cfRule>
    <cfRule type="cellIs" dxfId="244" priority="237" operator="equal">
      <formula>#REF!</formula>
    </cfRule>
    <cfRule type="cellIs" dxfId="243" priority="238" operator="equal">
      <formula>#REF!</formula>
    </cfRule>
    <cfRule type="cellIs" dxfId="242" priority="239" operator="equal">
      <formula>#REF!</formula>
    </cfRule>
    <cfRule type="cellIs" dxfId="241" priority="240" operator="equal">
      <formula>#REF!</formula>
    </cfRule>
    <cfRule type="cellIs" dxfId="240" priority="241" operator="equal">
      <formula>#REF!</formula>
    </cfRule>
    <cfRule type="cellIs" dxfId="239" priority="242" operator="equal">
      <formula>#REF!</formula>
    </cfRule>
    <cfRule type="cellIs" dxfId="238" priority="243" operator="equal">
      <formula>#REF!</formula>
    </cfRule>
    <cfRule type="cellIs" dxfId="237" priority="244" operator="equal">
      <formula>#REF!</formula>
    </cfRule>
    <cfRule type="cellIs" dxfId="236" priority="245" operator="equal">
      <formula>#REF!</formula>
    </cfRule>
    <cfRule type="cellIs" dxfId="235" priority="246" operator="equal">
      <formula>#REF!</formula>
    </cfRule>
    <cfRule type="cellIs" dxfId="234" priority="247" operator="equal">
      <formula>#REF!</formula>
    </cfRule>
    <cfRule type="cellIs" dxfId="233" priority="248" operator="equal">
      <formula>#REF!</formula>
    </cfRule>
    <cfRule type="cellIs" dxfId="232" priority="249" operator="equal">
      <formula>#REF!</formula>
    </cfRule>
    <cfRule type="cellIs" dxfId="231" priority="250" operator="equal">
      <formula>#REF!</formula>
    </cfRule>
    <cfRule type="cellIs" dxfId="230" priority="251" operator="equal">
      <formula>#REF!</formula>
    </cfRule>
    <cfRule type="cellIs" dxfId="229" priority="252" operator="equal">
      <formula>#REF!</formula>
    </cfRule>
    <cfRule type="cellIs" dxfId="228" priority="253" operator="equal">
      <formula>#REF!</formula>
    </cfRule>
    <cfRule type="cellIs" dxfId="227" priority="254" operator="equal">
      <formula>#REF!</formula>
    </cfRule>
    <cfRule type="cellIs" dxfId="226" priority="255" operator="equal">
      <formula>#REF!</formula>
    </cfRule>
    <cfRule type="cellIs" dxfId="225" priority="256" operator="equal">
      <formula>#REF!</formula>
    </cfRule>
    <cfRule type="cellIs" dxfId="224" priority="257" operator="equal">
      <formula>#REF!</formula>
    </cfRule>
    <cfRule type="cellIs" dxfId="223" priority="258" operator="equal">
      <formula>#REF!</formula>
    </cfRule>
    <cfRule type="cellIs" dxfId="222" priority="259" operator="equal">
      <formula>#REF!</formula>
    </cfRule>
  </conditionalFormatting>
  <conditionalFormatting sqref="Q62 Q65">
    <cfRule type="cellIs" dxfId="221" priority="185" operator="equal">
      <formula>#REF!</formula>
    </cfRule>
    <cfRule type="cellIs" dxfId="220" priority="187" operator="equal">
      <formula>#REF!</formula>
    </cfRule>
    <cfRule type="cellIs" dxfId="219" priority="188" operator="equal">
      <formula>#REF!</formula>
    </cfRule>
    <cfRule type="cellIs" dxfId="218" priority="189" operator="equal">
      <formula>#REF!</formula>
    </cfRule>
    <cfRule type="cellIs" dxfId="217" priority="190" operator="equal">
      <formula>#REF!</formula>
    </cfRule>
    <cfRule type="cellIs" dxfId="216" priority="191" operator="equal">
      <formula>#REF!</formula>
    </cfRule>
    <cfRule type="cellIs" dxfId="215" priority="192" operator="equal">
      <formula>#REF!</formula>
    </cfRule>
    <cfRule type="cellIs" dxfId="214" priority="193" operator="equal">
      <formula>#REF!</formula>
    </cfRule>
    <cfRule type="cellIs" dxfId="213" priority="194" operator="equal">
      <formula>#REF!</formula>
    </cfRule>
    <cfRule type="cellIs" dxfId="212" priority="195" operator="equal">
      <formula>#REF!</formula>
    </cfRule>
    <cfRule type="cellIs" dxfId="211" priority="196" operator="equal">
      <formula>#REF!</formula>
    </cfRule>
    <cfRule type="cellIs" dxfId="210" priority="197" operator="equal">
      <formula>#REF!</formula>
    </cfRule>
    <cfRule type="cellIs" dxfId="209" priority="198" operator="equal">
      <formula>#REF!</formula>
    </cfRule>
    <cfRule type="cellIs" dxfId="208" priority="199" operator="equal">
      <formula>#REF!</formula>
    </cfRule>
    <cfRule type="cellIs" dxfId="207" priority="200" operator="equal">
      <formula>#REF!</formula>
    </cfRule>
    <cfRule type="cellIs" dxfId="206" priority="201" operator="equal">
      <formula>#REF!</formula>
    </cfRule>
    <cfRule type="cellIs" dxfId="205" priority="202" operator="equal">
      <formula>#REF!</formula>
    </cfRule>
    <cfRule type="cellIs" dxfId="204" priority="203" operator="equal">
      <formula>#REF!</formula>
    </cfRule>
    <cfRule type="cellIs" dxfId="203" priority="204" operator="equal">
      <formula>#REF!</formula>
    </cfRule>
    <cfRule type="cellIs" dxfId="202" priority="205" operator="equal">
      <formula>#REF!</formula>
    </cfRule>
    <cfRule type="cellIs" dxfId="201" priority="206" operator="equal">
      <formula>#REF!</formula>
    </cfRule>
    <cfRule type="cellIs" dxfId="200" priority="207" operator="equal">
      <formula>#REF!</formula>
    </cfRule>
    <cfRule type="cellIs" dxfId="199" priority="208" operator="equal">
      <formula>#REF!</formula>
    </cfRule>
    <cfRule type="cellIs" dxfId="198" priority="209" operator="equal">
      <formula>#REF!</formula>
    </cfRule>
    <cfRule type="cellIs" dxfId="197" priority="210" operator="equal">
      <formula>#REF!</formula>
    </cfRule>
    <cfRule type="cellIs" dxfId="196" priority="211" operator="equal">
      <formula>#REF!</formula>
    </cfRule>
    <cfRule type="cellIs" dxfId="195" priority="212" operator="equal">
      <formula>#REF!</formula>
    </cfRule>
    <cfRule type="cellIs" dxfId="194" priority="213" operator="equal">
      <formula>#REF!</formula>
    </cfRule>
    <cfRule type="cellIs" dxfId="193" priority="214" operator="equal">
      <formula>#REF!</formula>
    </cfRule>
    <cfRule type="cellIs" dxfId="192" priority="215" operator="equal">
      <formula>#REF!</formula>
    </cfRule>
    <cfRule type="cellIs" dxfId="191" priority="216" operator="equal">
      <formula>#REF!</formula>
    </cfRule>
    <cfRule type="cellIs" dxfId="190" priority="217" operator="equal">
      <formula>#REF!</formula>
    </cfRule>
    <cfRule type="cellIs" dxfId="189" priority="218" operator="equal">
      <formula>#REF!</formula>
    </cfRule>
    <cfRule type="cellIs" dxfId="188" priority="219" operator="equal">
      <formula>#REF!</formula>
    </cfRule>
    <cfRule type="cellIs" dxfId="187" priority="220" operator="equal">
      <formula>#REF!</formula>
    </cfRule>
    <cfRule type="cellIs" dxfId="186" priority="221" operator="equal">
      <formula>#REF!</formula>
    </cfRule>
    <cfRule type="cellIs" dxfId="185" priority="222" operator="equal">
      <formula>#REF!</formula>
    </cfRule>
  </conditionalFormatting>
  <conditionalFormatting sqref="N62 N65">
    <cfRule type="cellIs" dxfId="184" priority="186" operator="equal">
      <formula>#REF!</formula>
    </cfRule>
  </conditionalFormatting>
  <conditionalFormatting sqref="L62 L65">
    <cfRule type="cellIs" dxfId="183" priority="180" operator="equal">
      <formula>"ALTA"</formula>
    </cfRule>
    <cfRule type="cellIs" dxfId="182" priority="181" operator="equal">
      <formula>"MUY ALTA"</formula>
    </cfRule>
    <cfRule type="cellIs" dxfId="181" priority="182" operator="equal">
      <formula>"MEDIA"</formula>
    </cfRule>
    <cfRule type="cellIs" dxfId="180" priority="183" operator="equal">
      <formula>"BAJA"</formula>
    </cfRule>
    <cfRule type="cellIs" dxfId="179" priority="184" operator="equal">
      <formula>"MUY BAJA"</formula>
    </cfRule>
  </conditionalFormatting>
  <conditionalFormatting sqref="N62 N65">
    <cfRule type="cellIs" dxfId="178" priority="172" operator="equal">
      <formula>"CATASTRÓFICO (RC-F)"</formula>
    </cfRule>
    <cfRule type="cellIs" dxfId="177" priority="173" operator="equal">
      <formula>"MAYOR (RC-F)"</formula>
    </cfRule>
    <cfRule type="cellIs" dxfId="176" priority="174" operator="equal">
      <formula>"MODERADO (RC-F)"</formula>
    </cfRule>
    <cfRule type="cellIs" dxfId="175" priority="175" operator="equal">
      <formula>"CATASTRÓFICO"</formula>
    </cfRule>
    <cfRule type="cellIs" dxfId="174" priority="176" operator="equal">
      <formula>"MAYOR"</formula>
    </cfRule>
    <cfRule type="cellIs" dxfId="173" priority="177" operator="equal">
      <formula>"MODERADO"</formula>
    </cfRule>
    <cfRule type="cellIs" dxfId="172" priority="178" operator="equal">
      <formula>"MENOR"</formula>
    </cfRule>
    <cfRule type="cellIs" dxfId="171" priority="179" operator="equal">
      <formula>"LEVE"</formula>
    </cfRule>
  </conditionalFormatting>
  <conditionalFormatting sqref="AI62 Q62 Q65 AI65">
    <cfRule type="cellIs" dxfId="170" priority="165" operator="equal">
      <formula>"EXTREMO (RC/F)"</formula>
    </cfRule>
    <cfRule type="cellIs" dxfId="169" priority="166" operator="equal">
      <formula>"ALTO (RC/F)"</formula>
    </cfRule>
    <cfRule type="cellIs" dxfId="168" priority="167" operator="equal">
      <formula>"MODERADO (RC/F)"</formula>
    </cfRule>
    <cfRule type="cellIs" dxfId="167" priority="168" operator="equal">
      <formula>"EXTREMO"</formula>
    </cfRule>
    <cfRule type="cellIs" dxfId="166" priority="169" operator="equal">
      <formula>"ALTO"</formula>
    </cfRule>
    <cfRule type="cellIs" dxfId="165" priority="170" operator="equal">
      <formula>"MODERADO"</formula>
    </cfRule>
    <cfRule type="cellIs" dxfId="164" priority="171" operator="equal">
      <formula>"BAJO"</formula>
    </cfRule>
  </conditionalFormatting>
  <conditionalFormatting sqref="AE62:AE65">
    <cfRule type="cellIs" dxfId="163" priority="160" operator="equal">
      <formula>"MUY ALTA"</formula>
    </cfRule>
    <cfRule type="cellIs" dxfId="162" priority="161" operator="equal">
      <formula>"ALTA"</formula>
    </cfRule>
    <cfRule type="cellIs" dxfId="161" priority="162" operator="equal">
      <formula>"MEDIA"</formula>
    </cfRule>
    <cfRule type="cellIs" dxfId="160" priority="163" operator="equal">
      <formula>"BAJA"</formula>
    </cfRule>
    <cfRule type="cellIs" dxfId="159" priority="164" operator="equal">
      <formula>"MUY BAJA"</formula>
    </cfRule>
  </conditionalFormatting>
  <conditionalFormatting sqref="AG62 AG65">
    <cfRule type="cellIs" dxfId="158" priority="155" operator="equal">
      <formula>"CATASTROFICO"</formula>
    </cfRule>
    <cfRule type="cellIs" dxfId="157" priority="156" operator="equal">
      <formula>"MAYOR"</formula>
    </cfRule>
    <cfRule type="cellIs" dxfId="156" priority="157" operator="equal">
      <formula>"MODERADO"</formula>
    </cfRule>
    <cfRule type="cellIs" dxfId="155" priority="158" operator="equal">
      <formula>"MENOR"</formula>
    </cfRule>
    <cfRule type="cellIs" dxfId="154" priority="159" operator="equal">
      <formula>"LEVE"</formula>
    </cfRule>
  </conditionalFormatting>
  <conditionalFormatting sqref="AI62 AI65">
    <cfRule type="cellIs" dxfId="153" priority="118" operator="equal">
      <formula>#REF!</formula>
    </cfRule>
    <cfRule type="cellIs" dxfId="152" priority="119" operator="equal">
      <formula>#REF!</formula>
    </cfRule>
    <cfRule type="cellIs" dxfId="151" priority="120" operator="equal">
      <formula>#REF!</formula>
    </cfRule>
    <cfRule type="cellIs" dxfId="150" priority="121" operator="equal">
      <formula>#REF!</formula>
    </cfRule>
    <cfRule type="cellIs" dxfId="149" priority="122" operator="equal">
      <formula>#REF!</formula>
    </cfRule>
    <cfRule type="cellIs" dxfId="148" priority="123" operator="equal">
      <formula>#REF!</formula>
    </cfRule>
    <cfRule type="cellIs" dxfId="147" priority="124" operator="equal">
      <formula>#REF!</formula>
    </cfRule>
    <cfRule type="cellIs" dxfId="146" priority="125" operator="equal">
      <formula>#REF!</formula>
    </cfRule>
    <cfRule type="cellIs" dxfId="145" priority="126" operator="equal">
      <formula>#REF!</formula>
    </cfRule>
    <cfRule type="cellIs" dxfId="144" priority="127" operator="equal">
      <formula>#REF!</formula>
    </cfRule>
    <cfRule type="cellIs" dxfId="143" priority="128" operator="equal">
      <formula>#REF!</formula>
    </cfRule>
    <cfRule type="cellIs" dxfId="142" priority="129" operator="equal">
      <formula>#REF!</formula>
    </cfRule>
    <cfRule type="cellIs" dxfId="141" priority="130" operator="equal">
      <formula>#REF!</formula>
    </cfRule>
    <cfRule type="cellIs" dxfId="140" priority="131" operator="equal">
      <formula>#REF!</formula>
    </cfRule>
    <cfRule type="cellIs" dxfId="139" priority="132" operator="equal">
      <formula>#REF!</formula>
    </cfRule>
    <cfRule type="cellIs" dxfId="138" priority="133" operator="equal">
      <formula>#REF!</formula>
    </cfRule>
    <cfRule type="cellIs" dxfId="137" priority="134" operator="equal">
      <formula>#REF!</formula>
    </cfRule>
    <cfRule type="cellIs" dxfId="136" priority="135" operator="equal">
      <formula>#REF!</formula>
    </cfRule>
    <cfRule type="cellIs" dxfId="135" priority="136" operator="equal">
      <formula>#REF!</formula>
    </cfRule>
    <cfRule type="cellIs" dxfId="134" priority="137" operator="equal">
      <formula>#REF!</formula>
    </cfRule>
    <cfRule type="cellIs" dxfId="133" priority="138" operator="equal">
      <formula>#REF!</formula>
    </cfRule>
    <cfRule type="cellIs" dxfId="132" priority="139" operator="equal">
      <formula>#REF!</formula>
    </cfRule>
    <cfRule type="cellIs" dxfId="131" priority="140" operator="equal">
      <formula>#REF!</formula>
    </cfRule>
    <cfRule type="cellIs" dxfId="130" priority="141" operator="equal">
      <formula>#REF!</formula>
    </cfRule>
    <cfRule type="cellIs" dxfId="129" priority="142" operator="equal">
      <formula>#REF!</formula>
    </cfRule>
    <cfRule type="cellIs" dxfId="128" priority="143" operator="equal">
      <formula>#REF!</formula>
    </cfRule>
    <cfRule type="cellIs" dxfId="127" priority="144" operator="equal">
      <formula>#REF!</formula>
    </cfRule>
    <cfRule type="cellIs" dxfId="126" priority="145" operator="equal">
      <formula>#REF!</formula>
    </cfRule>
    <cfRule type="cellIs" dxfId="125" priority="146" operator="equal">
      <formula>#REF!</formula>
    </cfRule>
    <cfRule type="cellIs" dxfId="124" priority="147" operator="equal">
      <formula>#REF!</formula>
    </cfRule>
    <cfRule type="cellIs" dxfId="123" priority="148" operator="equal">
      <formula>#REF!</formula>
    </cfRule>
    <cfRule type="cellIs" dxfId="122" priority="149" operator="equal">
      <formula>#REF!</formula>
    </cfRule>
    <cfRule type="cellIs" dxfId="121" priority="150" operator="equal">
      <formula>#REF!</formula>
    </cfRule>
    <cfRule type="cellIs" dxfId="120" priority="151" operator="equal">
      <formula>#REF!</formula>
    </cfRule>
    <cfRule type="cellIs" dxfId="119" priority="152" operator="equal">
      <formula>#REF!</formula>
    </cfRule>
    <cfRule type="cellIs" dxfId="118" priority="153" operator="equal">
      <formula>#REF!</formula>
    </cfRule>
    <cfRule type="cellIs" dxfId="117" priority="154" operator="equal">
      <formula>#REF!</formula>
    </cfRule>
  </conditionalFormatting>
  <conditionalFormatting sqref="Q56 Q58 Q60">
    <cfRule type="cellIs" dxfId="116" priority="80" operator="equal">
      <formula>#REF!</formula>
    </cfRule>
    <cfRule type="cellIs" dxfId="115" priority="82" operator="equal">
      <formula>#REF!</formula>
    </cfRule>
    <cfRule type="cellIs" dxfId="114" priority="83" operator="equal">
      <formula>#REF!</formula>
    </cfRule>
    <cfRule type="cellIs" dxfId="113" priority="84" operator="equal">
      <formula>#REF!</formula>
    </cfRule>
    <cfRule type="cellIs" dxfId="112" priority="85" operator="equal">
      <formula>#REF!</formula>
    </cfRule>
    <cfRule type="cellIs" dxfId="111" priority="86" operator="equal">
      <formula>#REF!</formula>
    </cfRule>
    <cfRule type="cellIs" dxfId="110" priority="87" operator="equal">
      <formula>#REF!</formula>
    </cfRule>
    <cfRule type="cellIs" dxfId="109" priority="88" operator="equal">
      <formula>#REF!</formula>
    </cfRule>
    <cfRule type="cellIs" dxfId="108" priority="89" operator="equal">
      <formula>#REF!</formula>
    </cfRule>
    <cfRule type="cellIs" dxfId="107" priority="90" operator="equal">
      <formula>#REF!</formula>
    </cfRule>
    <cfRule type="cellIs" dxfId="106" priority="91" operator="equal">
      <formula>#REF!</formula>
    </cfRule>
    <cfRule type="cellIs" dxfId="105" priority="92" operator="equal">
      <formula>#REF!</formula>
    </cfRule>
    <cfRule type="cellIs" dxfId="104" priority="93" operator="equal">
      <formula>#REF!</formula>
    </cfRule>
    <cfRule type="cellIs" dxfId="103" priority="94" operator="equal">
      <formula>#REF!</formula>
    </cfRule>
    <cfRule type="cellIs" dxfId="102" priority="95" operator="equal">
      <formula>#REF!</formula>
    </cfRule>
    <cfRule type="cellIs" dxfId="101" priority="96" operator="equal">
      <formula>#REF!</formula>
    </cfRule>
    <cfRule type="cellIs" dxfId="100" priority="97" operator="equal">
      <formula>#REF!</formula>
    </cfRule>
    <cfRule type="cellIs" dxfId="99" priority="98" operator="equal">
      <formula>#REF!</formula>
    </cfRule>
    <cfRule type="cellIs" dxfId="98" priority="99" operator="equal">
      <formula>#REF!</formula>
    </cfRule>
    <cfRule type="cellIs" dxfId="97" priority="100" operator="equal">
      <formula>#REF!</formula>
    </cfRule>
    <cfRule type="cellIs" dxfId="96" priority="101" operator="equal">
      <formula>#REF!</formula>
    </cfRule>
    <cfRule type="cellIs" dxfId="95" priority="102" operator="equal">
      <formula>#REF!</formula>
    </cfRule>
    <cfRule type="cellIs" dxfId="94" priority="103" operator="equal">
      <formula>#REF!</formula>
    </cfRule>
    <cfRule type="cellIs" dxfId="93" priority="104" operator="equal">
      <formula>#REF!</formula>
    </cfRule>
    <cfRule type="cellIs" dxfId="92" priority="105" operator="equal">
      <formula>#REF!</formula>
    </cfRule>
    <cfRule type="cellIs" dxfId="91" priority="106" operator="equal">
      <formula>#REF!</formula>
    </cfRule>
    <cfRule type="cellIs" dxfId="90" priority="107" operator="equal">
      <formula>#REF!</formula>
    </cfRule>
    <cfRule type="cellIs" dxfId="89" priority="108" operator="equal">
      <formula>#REF!</formula>
    </cfRule>
    <cfRule type="cellIs" dxfId="88" priority="109" operator="equal">
      <formula>#REF!</formula>
    </cfRule>
    <cfRule type="cellIs" dxfId="87" priority="110" operator="equal">
      <formula>#REF!</formula>
    </cfRule>
    <cfRule type="cellIs" dxfId="86" priority="111" operator="equal">
      <formula>#REF!</formula>
    </cfRule>
    <cfRule type="cellIs" dxfId="85" priority="112" operator="equal">
      <formula>#REF!</formula>
    </cfRule>
    <cfRule type="cellIs" dxfId="84" priority="113" operator="equal">
      <formula>#REF!</formula>
    </cfRule>
    <cfRule type="cellIs" dxfId="83" priority="114" operator="equal">
      <formula>#REF!</formula>
    </cfRule>
    <cfRule type="cellIs" dxfId="82" priority="115" operator="equal">
      <formula>#REF!</formula>
    </cfRule>
    <cfRule type="cellIs" dxfId="81" priority="116" operator="equal">
      <formula>#REF!</formula>
    </cfRule>
    <cfRule type="cellIs" dxfId="80" priority="117" operator="equal">
      <formula>#REF!</formula>
    </cfRule>
  </conditionalFormatting>
  <conditionalFormatting sqref="N56 N58 N60">
    <cfRule type="cellIs" dxfId="79" priority="81" operator="equal">
      <formula>#REF!</formula>
    </cfRule>
  </conditionalFormatting>
  <conditionalFormatting sqref="L56 L58 L60">
    <cfRule type="cellIs" dxfId="78" priority="75" operator="equal">
      <formula>"ALTA"</formula>
    </cfRule>
    <cfRule type="cellIs" dxfId="77" priority="76" operator="equal">
      <formula>"MUY ALTA"</formula>
    </cfRule>
    <cfRule type="cellIs" dxfId="76" priority="77" operator="equal">
      <formula>"MEDIA"</formula>
    </cfRule>
    <cfRule type="cellIs" dxfId="75" priority="78" operator="equal">
      <formula>"BAJA"</formula>
    </cfRule>
    <cfRule type="cellIs" dxfId="74" priority="79" operator="equal">
      <formula>"MUY BAJA"</formula>
    </cfRule>
  </conditionalFormatting>
  <conditionalFormatting sqref="N56 N58 N60">
    <cfRule type="cellIs" dxfId="73" priority="67" operator="equal">
      <formula>"CATASTRÓFICO (RC-F)"</formula>
    </cfRule>
    <cfRule type="cellIs" dxfId="72" priority="68" operator="equal">
      <formula>"MAYOR (RC-F)"</formula>
    </cfRule>
    <cfRule type="cellIs" dxfId="71" priority="69" operator="equal">
      <formula>"MODERADO (RC-F)"</formula>
    </cfRule>
    <cfRule type="cellIs" dxfId="70" priority="70" operator="equal">
      <formula>"CATASTRÓFICO"</formula>
    </cfRule>
    <cfRule type="cellIs" dxfId="69" priority="71" operator="equal">
      <formula>"MAYOR"</formula>
    </cfRule>
    <cfRule type="cellIs" dxfId="68" priority="72" operator="equal">
      <formula>"MODERADO"</formula>
    </cfRule>
    <cfRule type="cellIs" dxfId="67" priority="73" operator="equal">
      <formula>"MENOR"</formula>
    </cfRule>
    <cfRule type="cellIs" dxfId="66" priority="74" operator="equal">
      <formula>"LEVE"</formula>
    </cfRule>
  </conditionalFormatting>
  <conditionalFormatting sqref="AI56 Q56 Q58 AI58 AI60 Q60">
    <cfRule type="cellIs" dxfId="65" priority="60" operator="equal">
      <formula>"EXTREMO (RC/F)"</formula>
    </cfRule>
    <cfRule type="cellIs" dxfId="64" priority="61" operator="equal">
      <formula>"ALTO (RC/F)"</formula>
    </cfRule>
    <cfRule type="cellIs" dxfId="63" priority="62" operator="equal">
      <formula>"MODERADO (RC/F)"</formula>
    </cfRule>
    <cfRule type="cellIs" dxfId="62" priority="63" operator="equal">
      <formula>"EXTREMO"</formula>
    </cfRule>
    <cfRule type="cellIs" dxfId="61" priority="64" operator="equal">
      <formula>"ALTO"</formula>
    </cfRule>
    <cfRule type="cellIs" dxfId="60" priority="65" operator="equal">
      <formula>"MODERADO"</formula>
    </cfRule>
    <cfRule type="cellIs" dxfId="59" priority="66" operator="equal">
      <formula>"BAJO"</formula>
    </cfRule>
  </conditionalFormatting>
  <conditionalFormatting sqref="AE56 AE58 AE60">
    <cfRule type="cellIs" dxfId="58" priority="55" operator="equal">
      <formula>"MUY ALTA"</formula>
    </cfRule>
    <cfRule type="cellIs" dxfId="57" priority="56" operator="equal">
      <formula>"ALTA"</formula>
    </cfRule>
    <cfRule type="cellIs" dxfId="56" priority="57" operator="equal">
      <formula>"MEDIA"</formula>
    </cfRule>
    <cfRule type="cellIs" dxfId="55" priority="58" operator="equal">
      <formula>"BAJA"</formula>
    </cfRule>
    <cfRule type="cellIs" dxfId="54" priority="59" operator="equal">
      <formula>"MUY BAJA"</formula>
    </cfRule>
  </conditionalFormatting>
  <conditionalFormatting sqref="AG56 AG58 AG60">
    <cfRule type="cellIs" dxfId="53" priority="50" operator="equal">
      <formula>"CATASTROFICO"</formula>
    </cfRule>
    <cfRule type="cellIs" dxfId="52" priority="51" operator="equal">
      <formula>"MAYOR"</formula>
    </cfRule>
    <cfRule type="cellIs" dxfId="51" priority="52" operator="equal">
      <formula>"MODERADO"</formula>
    </cfRule>
    <cfRule type="cellIs" dxfId="50" priority="53" operator="equal">
      <formula>"MENOR"</formula>
    </cfRule>
    <cfRule type="cellIs" dxfId="49" priority="54" operator="equal">
      <formula>"LEVE"</formula>
    </cfRule>
  </conditionalFormatting>
  <conditionalFormatting sqref="AI56 AI58 AI60">
    <cfRule type="cellIs" dxfId="48" priority="13" operator="equal">
      <formula>#REF!</formula>
    </cfRule>
    <cfRule type="cellIs" dxfId="47" priority="14" operator="equal">
      <formula>#REF!</formula>
    </cfRule>
    <cfRule type="cellIs" dxfId="46" priority="15" operator="equal">
      <formula>#REF!</formula>
    </cfRule>
    <cfRule type="cellIs" dxfId="45" priority="16" operator="equal">
      <formula>#REF!</formula>
    </cfRule>
    <cfRule type="cellIs" dxfId="44" priority="17" operator="equal">
      <formula>#REF!</formula>
    </cfRule>
    <cfRule type="cellIs" dxfId="43" priority="18" operator="equal">
      <formula>#REF!</formula>
    </cfRule>
    <cfRule type="cellIs" dxfId="42" priority="19" operator="equal">
      <formula>#REF!</formula>
    </cfRule>
    <cfRule type="cellIs" dxfId="41" priority="20" operator="equal">
      <formula>#REF!</formula>
    </cfRule>
    <cfRule type="cellIs" dxfId="40" priority="21" operator="equal">
      <formula>#REF!</formula>
    </cfRule>
    <cfRule type="cellIs" dxfId="39" priority="22" operator="equal">
      <formula>#REF!</formula>
    </cfRule>
    <cfRule type="cellIs" dxfId="38" priority="23" operator="equal">
      <formula>#REF!</formula>
    </cfRule>
    <cfRule type="cellIs" dxfId="37" priority="24" operator="equal">
      <formula>#REF!</formula>
    </cfRule>
    <cfRule type="cellIs" dxfId="36" priority="25" operator="equal">
      <formula>#REF!</formula>
    </cfRule>
    <cfRule type="cellIs" dxfId="35" priority="26" operator="equal">
      <formula>#REF!</formula>
    </cfRule>
    <cfRule type="cellIs" dxfId="34" priority="27" operator="equal">
      <formula>#REF!</formula>
    </cfRule>
    <cfRule type="cellIs" dxfId="33" priority="28" operator="equal">
      <formula>#REF!</formula>
    </cfRule>
    <cfRule type="cellIs" dxfId="32" priority="29" operator="equal">
      <formula>#REF!</formula>
    </cfRule>
    <cfRule type="cellIs" dxfId="31" priority="30" operator="equal">
      <formula>#REF!</formula>
    </cfRule>
    <cfRule type="cellIs" dxfId="30" priority="31" operator="equal">
      <formula>#REF!</formula>
    </cfRule>
    <cfRule type="cellIs" dxfId="29" priority="32" operator="equal">
      <formula>#REF!</formula>
    </cfRule>
    <cfRule type="cellIs" dxfId="28" priority="33" operator="equal">
      <formula>#REF!</formula>
    </cfRule>
    <cfRule type="cellIs" dxfId="27" priority="34" operator="equal">
      <formula>#REF!</formula>
    </cfRule>
    <cfRule type="cellIs" dxfId="26" priority="35" operator="equal">
      <formula>#REF!</formula>
    </cfRule>
    <cfRule type="cellIs" dxfId="25" priority="36" operator="equal">
      <formula>#REF!</formula>
    </cfRule>
    <cfRule type="cellIs" dxfId="24" priority="37" operator="equal">
      <formula>#REF!</formula>
    </cfRule>
    <cfRule type="cellIs" dxfId="23" priority="38" operator="equal">
      <formula>#REF!</formula>
    </cfRule>
    <cfRule type="cellIs" dxfId="22" priority="39" operator="equal">
      <formula>#REF!</formula>
    </cfRule>
    <cfRule type="cellIs" dxfId="21" priority="40" operator="equal">
      <formula>#REF!</formula>
    </cfRule>
    <cfRule type="cellIs" dxfId="20" priority="41" operator="equal">
      <formula>#REF!</formula>
    </cfRule>
    <cfRule type="cellIs" dxfId="19" priority="42" operator="equal">
      <formula>#REF!</formula>
    </cfRule>
    <cfRule type="cellIs" dxfId="18" priority="43" operator="equal">
      <formula>#REF!</formula>
    </cfRule>
    <cfRule type="cellIs" dxfId="17" priority="44" operator="equal">
      <formula>#REF!</formula>
    </cfRule>
    <cfRule type="cellIs" dxfId="16" priority="45" operator="equal">
      <formula>#REF!</formula>
    </cfRule>
    <cfRule type="cellIs" dxfId="15" priority="46" operator="equal">
      <formula>#REF!</formula>
    </cfRule>
    <cfRule type="cellIs" dxfId="14" priority="47" operator="equal">
      <formula>#REF!</formula>
    </cfRule>
    <cfRule type="cellIs" dxfId="13" priority="48" operator="equal">
      <formula>#REF!</formula>
    </cfRule>
    <cfRule type="cellIs" dxfId="12" priority="49" operator="equal">
      <formula>#REF!</formula>
    </cfRule>
  </conditionalFormatting>
  <conditionalFormatting sqref="I68 I19">
    <cfRule type="cellIs" dxfId="11" priority="12" operator="equal">
      <formula>#REF!</formula>
    </cfRule>
  </conditionalFormatting>
  <conditionalFormatting sqref="I65">
    <cfRule type="cellIs" dxfId="10" priority="11" operator="equal">
      <formula>#REF!</formula>
    </cfRule>
  </conditionalFormatting>
  <conditionalFormatting sqref="I56">
    <cfRule type="cellIs" dxfId="9" priority="10" operator="equal">
      <formula>#REF!</formula>
    </cfRule>
  </conditionalFormatting>
  <conditionalFormatting sqref="I60">
    <cfRule type="cellIs" dxfId="8" priority="9" operator="equal">
      <formula>#REF!</formula>
    </cfRule>
  </conditionalFormatting>
  <conditionalFormatting sqref="I22">
    <cfRule type="cellIs" dxfId="7" priority="8" operator="equal">
      <formula>#REF!</formula>
    </cfRule>
  </conditionalFormatting>
  <conditionalFormatting sqref="I42">
    <cfRule type="cellIs" dxfId="6" priority="7" operator="equal">
      <formula>#REF!</formula>
    </cfRule>
  </conditionalFormatting>
  <conditionalFormatting sqref="I48">
    <cfRule type="cellIs" dxfId="5" priority="6" operator="equal">
      <formula>#REF!</formula>
    </cfRule>
  </conditionalFormatting>
  <conditionalFormatting sqref="I50">
    <cfRule type="cellIs" dxfId="4" priority="5" operator="equal">
      <formula>#REF!</formula>
    </cfRule>
  </conditionalFormatting>
  <conditionalFormatting sqref="I71">
    <cfRule type="cellIs" dxfId="3" priority="4" operator="equal">
      <formula>#REF!</formula>
    </cfRule>
  </conditionalFormatting>
  <conditionalFormatting sqref="I73">
    <cfRule type="cellIs" dxfId="2" priority="3" operator="equal">
      <formula>#REF!</formula>
    </cfRule>
  </conditionalFormatting>
  <conditionalFormatting sqref="K73">
    <cfRule type="cellIs" dxfId="1" priority="2" operator="equal">
      <formula>#REF!</formula>
    </cfRule>
  </conditionalFormatting>
  <conditionalFormatting sqref="I58">
    <cfRule type="cellIs" dxfId="0" priority="1" operator="equal">
      <formula>#REF!</formula>
    </cfRule>
  </conditionalFormatting>
  <dataValidations count="2">
    <dataValidation type="list" allowBlank="1" showInputMessage="1" showErrorMessage="1" sqref="V74">
      <formula1>$N$5:$N$8</formula1>
    </dataValidation>
    <dataValidation type="list" allowBlank="1" showInputMessage="1" showErrorMessage="1" sqref="U74">
      <formula1>$K$5:$K$7</formula1>
    </dataValidation>
  </dataValidations>
  <hyperlinks>
    <hyperlink ref="AS70" r:id="rId1"/>
  </hyperlinks>
  <pageMargins left="0.31496062992125984" right="0.31496062992125984" top="0.59055118110236227" bottom="0.74803149606299213" header="0.19685039370078741" footer="0.31496062992125984"/>
  <pageSetup scale="50" orientation="landscape" r:id="rId2"/>
  <drawing r:id="rId3"/>
  <legacyDrawing r:id="rId4"/>
  <legacyDrawingHF r:id="rId5"/>
  <extLst>
    <ext xmlns:x14="http://schemas.microsoft.com/office/spreadsheetml/2009/9/main" uri="{CCE6A557-97BC-4b89-ADB6-D9C93CAAB3DF}">
      <x14:dataValidations xmlns:xm="http://schemas.microsoft.com/office/excel/2006/main" count="13">
        <x14:dataValidation type="list" allowBlank="1" showInputMessage="1" showErrorMessage="1">
          <x14:formula1>
            <xm:f>'[3]Datos Validacion'!#REF!</xm:f>
          </x14:formula1>
          <xm:sqref>AB47 S47 X47 U47:V47 Z47</xm:sqref>
        </x14:dataValidation>
        <x14:dataValidation type="list" allowBlank="1" showInputMessage="1" showErrorMessage="1">
          <x14:formula1>
            <xm:f>'[2]Datos Validacion'!#REF!</xm:f>
          </x14:formula1>
          <xm:sqref>AB16:AB17 AB70:AB73 AB34:AB39 AB19:AB32 AB52 AB55:AB60 AB62:AB68 AB41:AB46 AB48:AB50</xm:sqref>
        </x14:dataValidation>
        <x14:dataValidation type="list" allowBlank="1" showInputMessage="1" showErrorMessage="1">
          <x14:formula1>
            <xm:f>'[2]Datos Validacion'!#REF!</xm:f>
          </x14:formula1>
          <xm:sqref>Z16:Z17 Z34:Z39 Z70:Z74 Z52 Z55:Z60 Z62:Z68 Z19:Z32 Z41:Z46 Z48:Z50</xm:sqref>
        </x14:dataValidation>
        <x14:dataValidation type="list" allowBlank="1" showInputMessage="1" showErrorMessage="1">
          <x14:formula1>
            <xm:f>'[2]Datos Validacion'!#REF!</xm:f>
          </x14:formula1>
          <xm:sqref>U16:U17 U70:U73 U34:U39 U19:U32 U52 U55:U60 U62:U68 U41:U46 U48:U50</xm:sqref>
        </x14:dataValidation>
        <x14:dataValidation type="list" allowBlank="1" showInputMessage="1" showErrorMessage="1">
          <x14:formula1>
            <xm:f>'[2]Datos Validacion'!#REF!</xm:f>
          </x14:formula1>
          <xm:sqref>X16:X17 X34:X39 X70:X74 X52 X55:X60 X62:X68 X19:X32 X41:X46 X48:X50</xm:sqref>
        </x14:dataValidation>
        <x14:dataValidation type="list" allowBlank="1" showInputMessage="1" showErrorMessage="1">
          <x14:formula1>
            <xm:f>'[2]Datos Validacion'!#REF!</xm:f>
          </x14:formula1>
          <xm:sqref>V16:V17 V70:V73 V34:V39 V19:V32 V52 V55:V60 V62:V68 V41:V46 V48:V50</xm:sqref>
        </x14:dataValidation>
        <x14:dataValidation type="list" allowBlank="1" showInputMessage="1" showErrorMessage="1">
          <x14:formula1>
            <xm:f>'[2]Datos Validacion'!#REF!</xm:f>
          </x14:formula1>
          <xm:sqref>S16:S17 S34:S39 S70:S74 S52 S55:S60 S62:S68 S19:S32 S41:S46 S48:S50</xm:sqref>
        </x14:dataValidation>
        <x14:dataValidation type="list" allowBlank="1" showInputMessage="1" showErrorMessage="1">
          <x14:formula1>
            <xm:f>'[2]Datos Validacion'!#REF!</xm:f>
          </x14:formula1>
          <xm:sqref>J16 J19 J22 J25 J31 J34 J39 J42 J73:J74 J50 J62 J65 J67:J68 J71 J56 J58:J60 J46 J48</xm:sqref>
        </x14:dataValidation>
        <x14:dataValidation type="list" allowBlank="1" showInputMessage="1" showErrorMessage="1">
          <x14:formula1>
            <xm:f>'[2]Datos Validacion'!#REF!</xm:f>
          </x14:formula1>
          <xm:sqref>AJ16 AJ19 AJ22 AJ25 AJ31 AJ34 AJ39 AJ42 AJ73:AJ74 AJ50 AJ62 AJ65 AJ67:AJ68 AJ71 AJ56 AJ58:AJ60 AJ46 AJ48</xm:sqref>
        </x14:dataValidation>
        <x14:dataValidation type="list" allowBlank="1" showInputMessage="1" showErrorMessage="1">
          <x14:formula1>
            <xm:f>'[2]Datos Validacion'!#REF!</xm:f>
          </x14:formula1>
          <xm:sqref>Q16 AI16 Q19 AI19 Q22 AI22 Q25 AI25 Q31 AI31 Q34 AI34 Q39 AI39 Q42 AI42 AI48 Q73:Q74 Q50 AI50 AI73 AI60 Q62 AI62 Q65 AI65 Q67:Q68 Q71 AI67:AI68 AI71 Q56 AI56 AI58 Q58 Q60 AI46 Q46 Q48</xm:sqref>
        </x14:dataValidation>
        <x14:dataValidation type="list" allowBlank="1" showInputMessage="1" showErrorMessage="1">
          <x14:formula1>
            <xm:f>'[2]Datos Validacion'!#REF!</xm:f>
          </x14:formula1>
          <xm:sqref>F62:F73 F28 F31 F34:F36 F39:F42 F44 F16:F25 F58:F60 F46 F48:F56</xm:sqref>
        </x14:dataValidation>
        <x14:dataValidation type="list" allowBlank="1" showInputMessage="1" showErrorMessage="1">
          <x14:formula1>
            <xm:f>'[2]Datos Validacion'!#REF!</xm:f>
          </x14:formula1>
          <xm:sqref>AE74 L16 L19 L22 L25 L31 L34 L39 L42 L73:L74 L50 L62 L65 L67:L68 L71 L56 L58 L60 L46 L48</xm:sqref>
        </x14:dataValidation>
        <x14:dataValidation type="list" allowBlank="1" showInputMessage="1" showErrorMessage="1">
          <x14:formula1>
            <xm:f>'[2]Datos Validacion'!#REF!</xm:f>
          </x14:formula1>
          <xm:sqref>AG74 N16 N19 N22 N25 N31 N34 N39 N42 N73:N74 N50 N62 N65 N67:N68 N71 N56 N58 N60 N46 N48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8"/>
  <sheetViews>
    <sheetView topLeftCell="A10" workbookViewId="0">
      <selection activeCell="R18" sqref="R18"/>
    </sheetView>
  </sheetViews>
  <sheetFormatPr baseColWidth="10"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2" width="16.7109375" customWidth="1"/>
    <col min="13" max="13" width="16.42578125" customWidth="1"/>
    <col min="14" max="14" width="14" customWidth="1"/>
  </cols>
  <sheetData>
    <row r="1" spans="1:14" ht="42.75" customHeight="1">
      <c r="A1" s="637"/>
      <c r="B1" s="637"/>
      <c r="C1" s="637"/>
      <c r="D1" s="637"/>
      <c r="E1" s="651" t="s">
        <v>433</v>
      </c>
      <c r="F1" s="651"/>
      <c r="G1" s="651"/>
      <c r="H1" s="651"/>
      <c r="I1" s="651"/>
      <c r="J1" s="651"/>
      <c r="K1" s="651"/>
      <c r="L1" s="651"/>
      <c r="M1" s="651"/>
      <c r="N1" s="651"/>
    </row>
    <row r="3" spans="1:14">
      <c r="A3" s="652" t="s">
        <v>434</v>
      </c>
      <c r="B3" s="652"/>
      <c r="C3" s="652"/>
      <c r="D3" s="652"/>
      <c r="E3" s="652"/>
      <c r="F3" s="652"/>
      <c r="G3" s="652"/>
      <c r="H3" s="652"/>
    </row>
    <row r="4" spans="1:14">
      <c r="G4" s="653" t="s">
        <v>435</v>
      </c>
      <c r="H4" s="654"/>
    </row>
    <row r="5" spans="1:14" ht="15.75" customHeight="1">
      <c r="G5" s="226" t="s">
        <v>436</v>
      </c>
      <c r="H5" s="227"/>
    </row>
    <row r="6" spans="1:14" ht="15.75" customHeight="1">
      <c r="G6" s="226" t="s">
        <v>437</v>
      </c>
      <c r="H6" s="228"/>
    </row>
    <row r="7" spans="1:14">
      <c r="G7" s="226" t="s">
        <v>438</v>
      </c>
      <c r="H7" s="229"/>
    </row>
    <row r="8" spans="1:14">
      <c r="G8" s="226" t="s">
        <v>439</v>
      </c>
      <c r="H8" s="230"/>
    </row>
    <row r="10" spans="1:14" ht="15.75">
      <c r="B10" s="655" t="s">
        <v>440</v>
      </c>
      <c r="C10" s="655"/>
      <c r="D10" s="655"/>
      <c r="E10" s="655"/>
      <c r="F10" s="655"/>
      <c r="G10" s="655"/>
      <c r="H10" s="655"/>
      <c r="I10" s="655"/>
      <c r="J10" s="655"/>
      <c r="K10" s="655"/>
      <c r="L10" s="655"/>
      <c r="M10" s="655"/>
      <c r="N10" s="655"/>
    </row>
    <row r="11" spans="1:14" ht="9" customHeight="1" thickBot="1"/>
    <row r="12" spans="1:14" ht="16.5" customHeight="1" thickTop="1" thickBot="1">
      <c r="B12" s="656" t="s">
        <v>31</v>
      </c>
      <c r="C12" s="657"/>
      <c r="D12" s="658" t="s">
        <v>441</v>
      </c>
      <c r="E12" s="659"/>
      <c r="F12" s="659"/>
      <c r="G12" s="659"/>
      <c r="H12" s="660"/>
      <c r="J12" s="664" t="s">
        <v>31</v>
      </c>
      <c r="K12" s="665"/>
      <c r="L12" s="666" t="s">
        <v>442</v>
      </c>
      <c r="M12" s="667"/>
      <c r="N12" s="668"/>
    </row>
    <row r="13" spans="1:14" ht="15.75" thickBot="1">
      <c r="B13" s="231" t="s">
        <v>443</v>
      </c>
      <c r="C13" s="232" t="s">
        <v>444</v>
      </c>
      <c r="D13" s="661"/>
      <c r="E13" s="662"/>
      <c r="F13" s="662"/>
      <c r="G13" s="662"/>
      <c r="H13" s="663"/>
      <c r="J13" s="233" t="s">
        <v>443</v>
      </c>
      <c r="K13" s="234" t="s">
        <v>445</v>
      </c>
      <c r="L13" s="669"/>
      <c r="M13" s="670"/>
      <c r="N13" s="671"/>
    </row>
    <row r="14" spans="1:14" ht="50.1" customHeight="1" thickBot="1">
      <c r="B14" s="235" t="s">
        <v>446</v>
      </c>
      <c r="C14" s="236">
        <v>1</v>
      </c>
      <c r="D14" s="237"/>
      <c r="E14" s="238"/>
      <c r="F14" s="238"/>
      <c r="G14" s="238"/>
      <c r="H14" s="239"/>
      <c r="J14" s="235" t="s">
        <v>446</v>
      </c>
      <c r="K14" s="236">
        <v>1</v>
      </c>
      <c r="L14" s="237"/>
      <c r="M14" s="238"/>
      <c r="N14" s="239"/>
    </row>
    <row r="15" spans="1:14" ht="50.1" customHeight="1" thickBot="1">
      <c r="B15" s="235" t="s">
        <v>447</v>
      </c>
      <c r="C15" s="236">
        <v>0.8</v>
      </c>
      <c r="D15" s="240"/>
      <c r="E15" s="241"/>
      <c r="F15" s="242"/>
      <c r="G15" s="242"/>
      <c r="H15" s="243"/>
      <c r="J15" s="235" t="s">
        <v>447</v>
      </c>
      <c r="K15" s="236">
        <v>0.8</v>
      </c>
      <c r="L15" s="244"/>
      <c r="M15" s="242"/>
      <c r="N15" s="243"/>
    </row>
    <row r="16" spans="1:14" ht="50.1" customHeight="1" thickBot="1">
      <c r="B16" s="235" t="s">
        <v>448</v>
      </c>
      <c r="C16" s="236">
        <v>0.6</v>
      </c>
      <c r="D16" s="240"/>
      <c r="E16" s="241"/>
      <c r="F16" s="241"/>
      <c r="G16" s="242"/>
      <c r="H16" s="243"/>
      <c r="J16" s="235" t="s">
        <v>448</v>
      </c>
      <c r="K16" s="236">
        <v>0.6</v>
      </c>
      <c r="L16" s="240"/>
      <c r="M16" s="242"/>
      <c r="N16" s="243"/>
    </row>
    <row r="17" spans="2:14" ht="94.5" customHeight="1" thickBot="1">
      <c r="B17" s="235" t="s">
        <v>449</v>
      </c>
      <c r="C17" s="236">
        <v>0.4</v>
      </c>
      <c r="D17" s="245"/>
      <c r="E17" s="241"/>
      <c r="F17" s="241"/>
      <c r="G17" s="242"/>
      <c r="H17" s="243"/>
      <c r="J17" s="235" t="s">
        <v>449</v>
      </c>
      <c r="K17" s="236">
        <v>0.4</v>
      </c>
      <c r="L17" s="246" t="s">
        <v>450</v>
      </c>
      <c r="M17" s="247" t="s">
        <v>451</v>
      </c>
      <c r="N17" s="248" t="s">
        <v>452</v>
      </c>
    </row>
    <row r="18" spans="2:14" ht="95.25" customHeight="1" thickBot="1">
      <c r="B18" s="235" t="s">
        <v>453</v>
      </c>
      <c r="C18" s="236">
        <v>0.2</v>
      </c>
      <c r="D18" s="249"/>
      <c r="E18" s="250"/>
      <c r="F18" s="251"/>
      <c r="G18" s="252"/>
      <c r="H18" s="253"/>
      <c r="J18" s="235" t="s">
        <v>453</v>
      </c>
      <c r="K18" s="236">
        <v>0.2</v>
      </c>
      <c r="L18" s="254" t="s">
        <v>454</v>
      </c>
      <c r="M18" s="255" t="s">
        <v>455</v>
      </c>
      <c r="N18" s="256"/>
    </row>
    <row r="19" spans="2:14" ht="16.5" thickTop="1" thickBot="1">
      <c r="B19" s="647" t="s">
        <v>33</v>
      </c>
      <c r="C19" s="232" t="s">
        <v>443</v>
      </c>
      <c r="D19" s="232" t="s">
        <v>456</v>
      </c>
      <c r="E19" s="232" t="s">
        <v>457</v>
      </c>
      <c r="F19" s="232" t="s">
        <v>438</v>
      </c>
      <c r="G19" s="232" t="s">
        <v>458</v>
      </c>
      <c r="H19" s="232" t="s">
        <v>459</v>
      </c>
      <c r="J19" s="649" t="s">
        <v>33</v>
      </c>
      <c r="K19" s="234" t="s">
        <v>443</v>
      </c>
      <c r="L19" s="232" t="s">
        <v>438</v>
      </c>
      <c r="M19" s="232" t="s">
        <v>458</v>
      </c>
      <c r="N19" s="232" t="s">
        <v>459</v>
      </c>
    </row>
    <row r="20" spans="2:14" ht="15.75" thickBot="1">
      <c r="B20" s="648"/>
      <c r="C20" s="232" t="s">
        <v>444</v>
      </c>
      <c r="D20" s="257">
        <v>0.2</v>
      </c>
      <c r="E20" s="257">
        <v>0.4</v>
      </c>
      <c r="F20" s="257">
        <v>0.6</v>
      </c>
      <c r="G20" s="257">
        <v>0.8</v>
      </c>
      <c r="H20" s="257">
        <v>1</v>
      </c>
      <c r="J20" s="650"/>
      <c r="K20" s="234" t="s">
        <v>444</v>
      </c>
      <c r="L20" s="257">
        <v>0.6</v>
      </c>
      <c r="M20" s="257">
        <v>0.8</v>
      </c>
      <c r="N20" s="257">
        <v>1</v>
      </c>
    </row>
    <row r="22" spans="2:14" ht="83.25" customHeight="1"/>
    <row r="24" spans="2:14" ht="83.25" customHeight="1"/>
    <row r="26" spans="2:14" ht="83.25" customHeight="1"/>
    <row r="28" spans="2:14" ht="83.25" customHeight="1"/>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Martha Pilar Hernandez Rodriguez</cp:lastModifiedBy>
  <dcterms:created xsi:type="dcterms:W3CDTF">2022-05-03T16:14:20Z</dcterms:created>
  <dcterms:modified xsi:type="dcterms:W3CDTF">2022-05-05T20:25:02Z</dcterms:modified>
</cp:coreProperties>
</file>