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mavar\Documents\Documentos Min. Comercio, Industria y Turismo\Informe Evaluación Sistema de Control Interno\1 Semestre 2025\Riesgos\"/>
    </mc:Choice>
  </mc:AlternateContent>
  <xr:revisionPtr revIDLastSave="0" documentId="13_ncr:1_{F53EA30A-1BA8-4598-946A-4B34641AAA6A}" xr6:coauthVersionLast="47" xr6:coauthVersionMax="47" xr10:uidLastSave="{00000000-0000-0000-0000-000000000000}"/>
  <bookViews>
    <workbookView xWindow="-110" yWindow="-110" windowWidth="19420" windowHeight="10300" tabRatio="849" activeTab="2" xr2:uid="{00000000-000D-0000-FFFF-FFFF00000000}"/>
  </bookViews>
  <sheets>
    <sheet name="Riesgos en Revisión" sheetId="14" r:id="rId1"/>
    <sheet name="Mapa Riesgos Residual" sheetId="15" r:id="rId2"/>
    <sheet name="Riesgos Reformulados" sheetId="1" r:id="rId3"/>
    <sheet name="Mapa Riesgos Residual Reformul." sheetId="13" r:id="rId4"/>
    <sheet name="Datos Validacion" sheetId="8" state="hidden" r:id="rId5"/>
    <sheet name="Tipos de riesgos" sheetId="6" state="hidden" r:id="rId6"/>
    <sheet name="Tablas Prob-Imp" sheetId="9" state="hidden" r:id="rId7"/>
    <sheet name="Eval Controles" sheetId="11" state="hidden" r:id="rId8"/>
    <sheet name="ZONAS DE RIESGO" sheetId="10" state="hidden" r:id="rId9"/>
    <sheet name="Plantilla Indicador R" sheetId="12" state="hidden" r:id="rId10"/>
  </sheets>
  <externalReferences>
    <externalReference r:id="rId11"/>
    <externalReference r:id="rId12"/>
    <externalReference r:id="rId13"/>
    <externalReference r:id="rId14"/>
  </externalReferences>
  <definedNames>
    <definedName name="_ftn1" localSheetId="5">'Tipos de riesgos'!#REF!</definedName>
    <definedName name="_ftnref1" localSheetId="5">'Tipos de riesgos'!$A$3</definedName>
    <definedName name="_Hlk36563630" localSheetId="7">'Eval Controles'!#REF!</definedName>
    <definedName name="_Toc40698339" localSheetId="5">'Tipos de riesgos'!$A$1</definedName>
    <definedName name="_Toc40698345" localSheetId="8">'ZONAS DE RIESGO'!#REF!</definedName>
    <definedName name="_xlnm.Print_Area" localSheetId="2">'Riesgos Reformulados'!$I$2:$BL$3</definedName>
    <definedName name="Procesos">[1]Hoja1!$B$2:$B$17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7" i="1" l="1"/>
  <c r="AR24" i="1" l="1"/>
  <c r="AR21" i="1"/>
  <c r="AR18" i="1"/>
  <c r="AI20" i="1"/>
  <c r="AG20" i="1"/>
  <c r="AE20" i="1"/>
  <c r="AC20" i="1"/>
  <c r="AA20" i="1"/>
  <c r="Y20" i="1"/>
  <c r="AI19" i="1"/>
  <c r="AG19" i="1"/>
  <c r="AE19" i="1"/>
  <c r="AC19" i="1"/>
  <c r="AA19" i="1"/>
  <c r="Y19" i="1"/>
  <c r="AI18" i="1"/>
  <c r="AG18" i="1"/>
  <c r="AE18" i="1"/>
  <c r="AC18" i="1"/>
  <c r="AA18" i="1"/>
  <c r="Y18" i="1"/>
  <c r="AO16" i="1" l="1"/>
  <c r="AK16" i="1"/>
  <c r="AI16" i="1"/>
  <c r="AG16" i="1"/>
  <c r="AE16" i="1"/>
  <c r="AC16" i="1"/>
  <c r="AA16" i="1"/>
  <c r="Y16" i="1"/>
  <c r="AL16" i="1" l="1"/>
  <c r="AM16" i="1" s="1"/>
  <c r="AR14" i="1"/>
  <c r="AR13" i="1"/>
  <c r="AR11" i="1"/>
  <c r="O59" i="1" l="1"/>
  <c r="O60" i="1"/>
  <c r="O61" i="1"/>
  <c r="M59" i="1"/>
  <c r="M60" i="1"/>
  <c r="O71" i="1"/>
  <c r="M71" i="1"/>
  <c r="O33" i="1" l="1"/>
  <c r="M33" i="1"/>
  <c r="O45" i="1"/>
  <c r="M45" i="1"/>
  <c r="AK12" i="1" l="1"/>
  <c r="AK13" i="1"/>
  <c r="AK14" i="1"/>
  <c r="AK15"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11" i="1"/>
  <c r="AI12" i="1"/>
  <c r="AI13" i="1"/>
  <c r="AI14" i="1"/>
  <c r="AI15" i="1"/>
  <c r="AI17"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11" i="1"/>
  <c r="AG12" i="1"/>
  <c r="AG13" i="1"/>
  <c r="AG14" i="1"/>
  <c r="AG15" i="1"/>
  <c r="AG17"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11" i="1"/>
  <c r="AE12" i="1"/>
  <c r="AE13" i="1"/>
  <c r="AE14" i="1"/>
  <c r="AE15" i="1"/>
  <c r="AE17"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11" i="1"/>
  <c r="AC13" i="1"/>
  <c r="AC14" i="1"/>
  <c r="AC15" i="1"/>
  <c r="AC17"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12" i="1"/>
  <c r="AC11" i="1"/>
  <c r="AA13" i="1"/>
  <c r="AA14" i="1"/>
  <c r="AA15" i="1"/>
  <c r="AA17"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12" i="1"/>
  <c r="AA11" i="1"/>
  <c r="Y13" i="1"/>
  <c r="Y14" i="1"/>
  <c r="Y15" i="1"/>
  <c r="Y17"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12" i="1"/>
  <c r="Y11" i="1"/>
  <c r="AL12" i="1" l="1"/>
  <c r="Y60" i="14" l="1"/>
  <c r="W60" i="14"/>
  <c r="Y59" i="14"/>
  <c r="W59" i="14"/>
  <c r="O59" i="14"/>
  <c r="AH59" i="14" s="1"/>
  <c r="AG59" i="14" s="1"/>
  <c r="M59" i="14"/>
  <c r="Y58" i="14"/>
  <c r="W58" i="14"/>
  <c r="Y56" i="14"/>
  <c r="W56" i="14"/>
  <c r="O56" i="14"/>
  <c r="AH56" i="14" s="1"/>
  <c r="AG56" i="14" s="1"/>
  <c r="M56" i="14"/>
  <c r="Y55" i="14"/>
  <c r="W55" i="14"/>
  <c r="O55" i="14"/>
  <c r="AH55" i="14" s="1"/>
  <c r="AG55" i="14" s="1"/>
  <c r="M55" i="14"/>
  <c r="Y54" i="14"/>
  <c r="W54" i="14"/>
  <c r="Y53" i="14"/>
  <c r="W53" i="14"/>
  <c r="Y52" i="14"/>
  <c r="W52" i="14"/>
  <c r="O52" i="14"/>
  <c r="AH52" i="14" s="1"/>
  <c r="AG52" i="14" s="1"/>
  <c r="M52" i="14"/>
  <c r="Y50" i="14"/>
  <c r="W50" i="14"/>
  <c r="O50" i="14"/>
  <c r="AH50" i="14" s="1"/>
  <c r="AG50" i="14" s="1"/>
  <c r="M50" i="14"/>
  <c r="Y48" i="14"/>
  <c r="W48" i="14"/>
  <c r="O48" i="14"/>
  <c r="AH48" i="14" s="1"/>
  <c r="AG48" i="14" s="1"/>
  <c r="M48" i="14"/>
  <c r="Y46" i="14"/>
  <c r="W46" i="14"/>
  <c r="O46" i="14"/>
  <c r="AH46" i="14" s="1"/>
  <c r="AG46" i="14" s="1"/>
  <c r="M46" i="14"/>
  <c r="Y45" i="14"/>
  <c r="W45" i="14"/>
  <c r="Y42" i="14"/>
  <c r="W42" i="14"/>
  <c r="AD41" i="14"/>
  <c r="Y40" i="14"/>
  <c r="W40" i="14"/>
  <c r="O40" i="14"/>
  <c r="AH40" i="14" s="1"/>
  <c r="AG40" i="14" s="1"/>
  <c r="M40" i="14"/>
  <c r="Y39" i="14"/>
  <c r="W39" i="14"/>
  <c r="Y38" i="14"/>
  <c r="W38" i="14"/>
  <c r="O38" i="14"/>
  <c r="AH38" i="14" s="1"/>
  <c r="AG38" i="14" s="1"/>
  <c r="M38" i="14"/>
  <c r="Y37" i="14"/>
  <c r="W37" i="14"/>
  <c r="Y36" i="14"/>
  <c r="W36" i="14"/>
  <c r="O36" i="14"/>
  <c r="AH36" i="14" s="1"/>
  <c r="AG36" i="14" s="1"/>
  <c r="M36" i="14"/>
  <c r="Y35" i="14"/>
  <c r="W35" i="14"/>
  <c r="Y33" i="14"/>
  <c r="W33" i="14"/>
  <c r="O33" i="14"/>
  <c r="AH33" i="14" s="1"/>
  <c r="AG33" i="14" s="1"/>
  <c r="M33" i="14"/>
  <c r="AE32" i="14"/>
  <c r="AD32" i="14"/>
  <c r="Y31" i="14"/>
  <c r="W31" i="14"/>
  <c r="Y30" i="14"/>
  <c r="W30" i="14"/>
  <c r="O30" i="14"/>
  <c r="AH30" i="14" s="1"/>
  <c r="AG30" i="14" s="1"/>
  <c r="M30" i="14"/>
  <c r="Y29" i="14"/>
  <c r="W29" i="14"/>
  <c r="Y28" i="14"/>
  <c r="W28" i="14"/>
  <c r="Y27" i="14"/>
  <c r="W27" i="14"/>
  <c r="Y26" i="14"/>
  <c r="W26" i="14"/>
  <c r="Y25" i="14"/>
  <c r="W25" i="14"/>
  <c r="Y24" i="14"/>
  <c r="W24" i="14"/>
  <c r="O24" i="14"/>
  <c r="AH24" i="14" s="1"/>
  <c r="AG24" i="14" s="1"/>
  <c r="M24" i="14"/>
  <c r="Y23" i="14"/>
  <c r="W23" i="14"/>
  <c r="AD23" i="14" s="1"/>
  <c r="Y22" i="14"/>
  <c r="W22" i="14"/>
  <c r="Y21" i="14"/>
  <c r="W21" i="14"/>
  <c r="O21" i="14"/>
  <c r="AH21" i="14" s="1"/>
  <c r="AG21" i="14" s="1"/>
  <c r="M21" i="14"/>
  <c r="Y20" i="14"/>
  <c r="W20" i="14"/>
  <c r="Y19" i="14"/>
  <c r="W19" i="14"/>
  <c r="Y18" i="14"/>
  <c r="W18" i="14"/>
  <c r="O18" i="14"/>
  <c r="AH18" i="14" s="1"/>
  <c r="AG18" i="14" s="1"/>
  <c r="M18" i="14"/>
  <c r="Y16" i="14"/>
  <c r="W16" i="14"/>
  <c r="Y15" i="14"/>
  <c r="W15" i="14"/>
  <c r="O15" i="14"/>
  <c r="AH15" i="14" s="1"/>
  <c r="AG15" i="14" s="1"/>
  <c r="M15" i="14"/>
  <c r="AL11" i="1"/>
  <c r="AM11" i="1" s="1"/>
  <c r="AO13" i="1"/>
  <c r="AL13" i="1"/>
  <c r="AM13" i="1" s="1"/>
  <c r="O13" i="1"/>
  <c r="M13" i="1"/>
  <c r="AO30" i="1"/>
  <c r="AL30" i="1"/>
  <c r="AM30" i="1" s="1"/>
  <c r="O30" i="1"/>
  <c r="M30" i="1"/>
  <c r="AO29" i="1"/>
  <c r="AL29" i="1"/>
  <c r="AM29" i="1" s="1"/>
  <c r="O29" i="1"/>
  <c r="M29" i="1"/>
  <c r="AO28" i="1"/>
  <c r="AL28" i="1"/>
  <c r="AM28" i="1" s="1"/>
  <c r="O28" i="1"/>
  <c r="M28" i="1"/>
  <c r="AO27" i="1"/>
  <c r="AL27" i="1"/>
  <c r="AM27" i="1" s="1"/>
  <c r="O27" i="1"/>
  <c r="M27" i="1"/>
  <c r="AO26" i="1"/>
  <c r="AL26" i="1"/>
  <c r="AM26" i="1" s="1"/>
  <c r="O26" i="1"/>
  <c r="M26" i="1"/>
  <c r="AO25" i="1"/>
  <c r="AL25" i="1"/>
  <c r="AM25" i="1" s="1"/>
  <c r="O25" i="1"/>
  <c r="M25" i="1"/>
  <c r="AO24" i="1"/>
  <c r="AL24" i="1"/>
  <c r="AM24" i="1" s="1"/>
  <c r="O24" i="1"/>
  <c r="M24" i="1"/>
  <c r="AO23" i="1"/>
  <c r="AL23" i="1"/>
  <c r="AM23" i="1" s="1"/>
  <c r="O23" i="1"/>
  <c r="M23" i="1"/>
  <c r="AO22" i="1"/>
  <c r="AL22" i="1"/>
  <c r="AM22" i="1" s="1"/>
  <c r="O22" i="1"/>
  <c r="M22" i="1"/>
  <c r="AO21" i="1"/>
  <c r="AL21" i="1"/>
  <c r="AM21" i="1" s="1"/>
  <c r="O21" i="1"/>
  <c r="M21" i="1"/>
  <c r="AO20" i="1"/>
  <c r="AL20" i="1"/>
  <c r="AM20" i="1" s="1"/>
  <c r="O20" i="1"/>
  <c r="M20" i="1"/>
  <c r="AO19" i="1"/>
  <c r="AL19" i="1"/>
  <c r="AM19" i="1" s="1"/>
  <c r="O19" i="1"/>
  <c r="M19" i="1"/>
  <c r="AO18" i="1"/>
  <c r="AL18" i="1"/>
  <c r="AM18" i="1" s="1"/>
  <c r="O18" i="1"/>
  <c r="M18" i="1"/>
  <c r="AO17" i="1"/>
  <c r="AL17" i="1"/>
  <c r="AM17" i="1" s="1"/>
  <c r="O17" i="1"/>
  <c r="M17" i="1"/>
  <c r="AO15" i="1"/>
  <c r="AL15" i="1"/>
  <c r="AM15" i="1" s="1"/>
  <c r="O15" i="1"/>
  <c r="M15" i="1"/>
  <c r="AO14" i="1"/>
  <c r="AL14" i="1"/>
  <c r="AM14" i="1" s="1"/>
  <c r="O14" i="1"/>
  <c r="M14" i="1"/>
  <c r="AO12" i="1"/>
  <c r="O12" i="1"/>
  <c r="M12" i="1"/>
  <c r="AO11" i="1"/>
  <c r="O11" i="1"/>
  <c r="M11" i="1"/>
  <c r="AO56" i="1"/>
  <c r="AL56" i="1"/>
  <c r="AM56" i="1" s="1"/>
  <c r="O56" i="1"/>
  <c r="M56" i="1"/>
  <c r="AO55" i="1"/>
  <c r="AL55" i="1"/>
  <c r="AM55" i="1" s="1"/>
  <c r="O55" i="1"/>
  <c r="M55" i="1"/>
  <c r="AO54" i="1"/>
  <c r="AL54" i="1"/>
  <c r="AM54" i="1" s="1"/>
  <c r="O54" i="1"/>
  <c r="M54" i="1"/>
  <c r="AO53" i="1"/>
  <c r="AL53" i="1"/>
  <c r="AM53" i="1" s="1"/>
  <c r="O53" i="1"/>
  <c r="M53" i="1"/>
  <c r="AO52" i="1"/>
  <c r="AL52" i="1"/>
  <c r="AM52" i="1" s="1"/>
  <c r="O52" i="1"/>
  <c r="M52" i="1"/>
  <c r="AO51" i="1"/>
  <c r="AL51" i="1"/>
  <c r="AM51" i="1" s="1"/>
  <c r="O51" i="1"/>
  <c r="M51" i="1"/>
  <c r="AO50" i="1"/>
  <c r="AL50" i="1"/>
  <c r="AM50" i="1" s="1"/>
  <c r="O50" i="1"/>
  <c r="M50" i="1"/>
  <c r="AO49" i="1"/>
  <c r="AL49" i="1"/>
  <c r="AM49" i="1" s="1"/>
  <c r="O49" i="1"/>
  <c r="M49" i="1"/>
  <c r="AO48" i="1"/>
  <c r="AL48" i="1"/>
  <c r="AM48" i="1" s="1"/>
  <c r="O48" i="1"/>
  <c r="M48" i="1"/>
  <c r="AO47" i="1"/>
  <c r="AL47" i="1"/>
  <c r="AM47" i="1" s="1"/>
  <c r="O47" i="1"/>
  <c r="M47" i="1"/>
  <c r="AO46" i="1"/>
  <c r="AL46" i="1"/>
  <c r="AM46" i="1" s="1"/>
  <c r="O46" i="1"/>
  <c r="M46" i="1"/>
  <c r="AO44" i="1"/>
  <c r="AL44" i="1"/>
  <c r="AM44" i="1" s="1"/>
  <c r="O44" i="1"/>
  <c r="M44" i="1"/>
  <c r="AO43" i="1"/>
  <c r="AL43" i="1"/>
  <c r="AM43" i="1" s="1"/>
  <c r="O43" i="1"/>
  <c r="M43" i="1"/>
  <c r="AO42" i="1"/>
  <c r="AL42" i="1"/>
  <c r="AM42" i="1" s="1"/>
  <c r="O42" i="1"/>
  <c r="M42" i="1"/>
  <c r="AO41" i="1"/>
  <c r="AL41" i="1"/>
  <c r="AM41" i="1" s="1"/>
  <c r="O41" i="1"/>
  <c r="M41" i="1"/>
  <c r="AO40" i="1"/>
  <c r="AL40" i="1"/>
  <c r="AM40" i="1" s="1"/>
  <c r="O40" i="1"/>
  <c r="M40" i="1"/>
  <c r="AO39" i="1"/>
  <c r="AL39" i="1"/>
  <c r="AM39" i="1" s="1"/>
  <c r="O39" i="1"/>
  <c r="M39" i="1"/>
  <c r="AO38" i="1"/>
  <c r="AL38" i="1"/>
  <c r="AM38" i="1" s="1"/>
  <c r="O38" i="1"/>
  <c r="M38" i="1"/>
  <c r="AO37" i="1"/>
  <c r="AL37" i="1"/>
  <c r="AM37" i="1" s="1"/>
  <c r="O37" i="1"/>
  <c r="M37" i="1"/>
  <c r="AO36" i="1"/>
  <c r="AL36" i="1"/>
  <c r="AM36" i="1" s="1"/>
  <c r="O36" i="1"/>
  <c r="M36" i="1"/>
  <c r="AO35" i="1"/>
  <c r="AL35" i="1"/>
  <c r="AM35" i="1" s="1"/>
  <c r="O35" i="1"/>
  <c r="M35" i="1"/>
  <c r="AO34" i="1"/>
  <c r="AL34" i="1"/>
  <c r="AM34" i="1" s="1"/>
  <c r="O34" i="1"/>
  <c r="M34" i="1"/>
  <c r="AO32" i="1"/>
  <c r="AL32" i="1"/>
  <c r="AM32" i="1" s="1"/>
  <c r="O32" i="1"/>
  <c r="M32" i="1"/>
  <c r="AO31" i="1"/>
  <c r="AL31" i="1"/>
  <c r="AM31" i="1" s="1"/>
  <c r="O31" i="1"/>
  <c r="M31" i="1"/>
  <c r="AO70" i="1"/>
  <c r="AL70" i="1"/>
  <c r="AM70" i="1" s="1"/>
  <c r="O70" i="1"/>
  <c r="M70" i="1"/>
  <c r="AO69" i="1"/>
  <c r="AL69" i="1"/>
  <c r="AM69" i="1" s="1"/>
  <c r="O69" i="1"/>
  <c r="M69" i="1"/>
  <c r="AO68" i="1"/>
  <c r="AL68" i="1"/>
  <c r="AM68" i="1" s="1"/>
  <c r="O68" i="1"/>
  <c r="M68" i="1"/>
  <c r="AO67" i="1"/>
  <c r="AL67" i="1"/>
  <c r="AM67" i="1" s="1"/>
  <c r="O67" i="1"/>
  <c r="M67" i="1"/>
  <c r="AO66" i="1"/>
  <c r="AL66" i="1"/>
  <c r="AM66" i="1" s="1"/>
  <c r="O66" i="1"/>
  <c r="M66" i="1"/>
  <c r="AO65" i="1"/>
  <c r="AL65" i="1"/>
  <c r="AM65" i="1" s="1"/>
  <c r="O65" i="1"/>
  <c r="M65" i="1"/>
  <c r="AO64" i="1"/>
  <c r="AL64" i="1"/>
  <c r="AM64" i="1" s="1"/>
  <c r="O64" i="1"/>
  <c r="M64" i="1"/>
  <c r="AO63" i="1"/>
  <c r="AL63" i="1"/>
  <c r="AM63" i="1" s="1"/>
  <c r="O63" i="1"/>
  <c r="M63" i="1"/>
  <c r="AO62" i="1"/>
  <c r="AL62" i="1"/>
  <c r="AM62" i="1" s="1"/>
  <c r="O62" i="1"/>
  <c r="M62" i="1"/>
  <c r="AO61" i="1"/>
  <c r="AL61" i="1"/>
  <c r="AM61" i="1" s="1"/>
  <c r="M61" i="1"/>
  <c r="AO60" i="1"/>
  <c r="AL60" i="1"/>
  <c r="AM60" i="1" s="1"/>
  <c r="AD53" i="14" l="1"/>
  <c r="AD40" i="14"/>
  <c r="AD46" i="14"/>
  <c r="AF46" i="14" s="1"/>
  <c r="AE46" i="14" s="1"/>
  <c r="AD56" i="14"/>
  <c r="AF56" i="14" s="1"/>
  <c r="AE56" i="14" s="1"/>
  <c r="AD60" i="14"/>
  <c r="AF40" i="14"/>
  <c r="AF41" i="14" s="1"/>
  <c r="AD50" i="14"/>
  <c r="AF50" i="14" s="1"/>
  <c r="AE50" i="14" s="1"/>
  <c r="AD52" i="14"/>
  <c r="AF52" i="14" s="1"/>
  <c r="AE52" i="14" s="1"/>
  <c r="AD54" i="14"/>
  <c r="AD55" i="14"/>
  <c r="AF55" i="14" s="1"/>
  <c r="AE55" i="14" s="1"/>
  <c r="AD22" i="14"/>
  <c r="AD48" i="14"/>
  <c r="AF48" i="14" s="1"/>
  <c r="AE48" i="14" s="1"/>
  <c r="AD26" i="14"/>
  <c r="AD21" i="14"/>
  <c r="AF21" i="14" s="1"/>
  <c r="AD24" i="14"/>
  <c r="AF24" i="14" s="1"/>
  <c r="AD31" i="14"/>
  <c r="AD36" i="14"/>
  <c r="AD19" i="14"/>
  <c r="AD25" i="14"/>
  <c r="AD27" i="14"/>
  <c r="AD29" i="14"/>
  <c r="AD30" i="14"/>
  <c r="AF30" i="14" s="1"/>
  <c r="AE30" i="14" s="1"/>
  <c r="AM12" i="1"/>
  <c r="AD15" i="14"/>
  <c r="AF15" i="14" s="1"/>
  <c r="AE15" i="14" s="1"/>
  <c r="AD16" i="14"/>
  <c r="AD18" i="14"/>
  <c r="AF18" i="14" s="1"/>
  <c r="AD35" i="14"/>
  <c r="AD39" i="14"/>
  <c r="AD45" i="14"/>
  <c r="AF36" i="14"/>
  <c r="AD20" i="14"/>
  <c r="AD28" i="14"/>
  <c r="AD33" i="14"/>
  <c r="AF33" i="14" s="1"/>
  <c r="AE33" i="14" s="1"/>
  <c r="AD37" i="14"/>
  <c r="AD38" i="14"/>
  <c r="AF38" i="14" s="1"/>
  <c r="AD42" i="14"/>
  <c r="AD58" i="14"/>
  <c r="AD59" i="14"/>
  <c r="AF59" i="14" s="1"/>
  <c r="AE59" i="14" s="1"/>
  <c r="AF37" i="14" l="1"/>
  <c r="AE37" i="14" s="1"/>
  <c r="AE40" i="14"/>
  <c r="AF31" i="14"/>
  <c r="AE31" i="14" s="1"/>
  <c r="AF53" i="14"/>
  <c r="AE53" i="14" s="1"/>
  <c r="AE36" i="14"/>
  <c r="AF35" i="14"/>
  <c r="AE35" i="14" s="1"/>
  <c r="AF19" i="14"/>
  <c r="AE19" i="14" s="1"/>
  <c r="AF22" i="14"/>
  <c r="AE22" i="14" s="1"/>
  <c r="AE21" i="14"/>
  <c r="AE18" i="14"/>
  <c r="AF39" i="14"/>
  <c r="AE39" i="14" s="1"/>
  <c r="AF16" i="14"/>
  <c r="AE16" i="14" s="1"/>
  <c r="AF58" i="14"/>
  <c r="AF60" i="14" s="1"/>
  <c r="AE60" i="14" s="1"/>
  <c r="AE38" i="14"/>
  <c r="AF25" i="14"/>
  <c r="AE24" i="14"/>
  <c r="AF42" i="14"/>
  <c r="AE41" i="14"/>
  <c r="O58" i="1"/>
  <c r="O72" i="1"/>
  <c r="O73" i="1"/>
  <c r="O74" i="1"/>
  <c r="O75" i="1"/>
  <c r="O76" i="1"/>
  <c r="O77" i="1"/>
  <c r="O78" i="1"/>
  <c r="O79" i="1"/>
  <c r="M57" i="1"/>
  <c r="M58" i="1"/>
  <c r="M72" i="1"/>
  <c r="M73" i="1"/>
  <c r="M74" i="1"/>
  <c r="AF54" i="14" l="1"/>
  <c r="AE54" i="14" s="1"/>
  <c r="AF20" i="14"/>
  <c r="AE20" i="14" s="1"/>
  <c r="AE58" i="14"/>
  <c r="AF23" i="14"/>
  <c r="AE23" i="14" s="1"/>
  <c r="AE42" i="14"/>
  <c r="AF45" i="14"/>
  <c r="AE45" i="14" s="1"/>
  <c r="AE25" i="14"/>
  <c r="AF26" i="14"/>
  <c r="AL57" i="1"/>
  <c r="AO58" i="1"/>
  <c r="AO72" i="1"/>
  <c r="AO73" i="1"/>
  <c r="AO74" i="1"/>
  <c r="AO75" i="1"/>
  <c r="AO76" i="1"/>
  <c r="AO77" i="1"/>
  <c r="AO78" i="1"/>
  <c r="AO79" i="1"/>
  <c r="AO57" i="1"/>
  <c r="AE26" i="14" l="1"/>
  <c r="AF27" i="14"/>
  <c r="AL58" i="1"/>
  <c r="AM58" i="1" s="1"/>
  <c r="AL79" i="1"/>
  <c r="AM79" i="1" s="1"/>
  <c r="AL72" i="1"/>
  <c r="AL76" i="1"/>
  <c r="AM76" i="1" s="1"/>
  <c r="AL75" i="1"/>
  <c r="AM75" i="1" s="1"/>
  <c r="AL77" i="1"/>
  <c r="AM77" i="1" s="1"/>
  <c r="AL78" i="1"/>
  <c r="AM78" i="1" s="1"/>
  <c r="AL73" i="1"/>
  <c r="AL74" i="1"/>
  <c r="AF28" i="14" l="1"/>
  <c r="AE27" i="14"/>
  <c r="AM72" i="1"/>
  <c r="AM73" i="1"/>
  <c r="AM74" i="1"/>
  <c r="AM57" i="1"/>
  <c r="AE28" i="14" l="1"/>
  <c r="AF29" i="14"/>
  <c r="AE29" i="14" s="1"/>
  <c r="M75" i="1"/>
  <c r="M76" i="1"/>
  <c r="M77" i="1"/>
  <c r="M78" i="1"/>
  <c r="M79" i="1"/>
  <c r="O5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E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V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W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X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Y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N10" authorId="0" shapeId="0" xr:uid="{00000000-0006-0000-0000-000013000000}">
      <text>
        <r>
          <rPr>
            <sz val="9"/>
            <color indexed="81"/>
            <rFont val="Tahoma"/>
            <family val="2"/>
          </rPr>
          <t>Selecciones de la lista desplegable, según corresponda</t>
        </r>
      </text>
    </comment>
    <comment ref="AR10" authorId="0" shapeId="0" xr:uid="{A4E67827-A02D-4AA7-978B-96759FAE5882}">
      <text>
        <r>
          <rPr>
            <sz val="9"/>
            <color indexed="81"/>
            <rFont val="Tahoma"/>
            <family val="2"/>
          </rPr>
          <t xml:space="preserve">Es el promedio aritmético  simple de los controles por cada riesgo.
</t>
        </r>
      </text>
    </comment>
    <comment ref="AS10" authorId="0" shapeId="0" xr:uid="{00000000-0006-0000-0000-000014000000}">
      <text>
        <r>
          <rPr>
            <sz val="9"/>
            <color indexed="81"/>
            <rFont val="Tahoma"/>
            <family val="2"/>
          </rPr>
          <t xml:space="preserve">Es el promedio aritmético  simple de los controles por cada riesgo.
</t>
        </r>
      </text>
    </comment>
    <comment ref="AT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U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<sst xmlns="http://schemas.openxmlformats.org/spreadsheetml/2006/main" count="1922" uniqueCount="880">
  <si>
    <t>Tipo de Riesgo</t>
  </si>
  <si>
    <t>SI</t>
  </si>
  <si>
    <t>NO</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</si>
  <si>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</si>
  <si>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</si>
  <si>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</si>
  <si>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</si>
  <si>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</si>
  <si>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</si>
  <si>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</si>
  <si>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</si>
  <si>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</si>
  <si>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</si>
  <si>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</si>
  <si>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</si>
  <si>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</si>
  <si>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</si>
  <si>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</si>
  <si>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RIESGOS DE FRAUDE</t>
  </si>
  <si>
    <t>TIPO</t>
  </si>
  <si>
    <t>Los riesgos se clasifican así:</t>
  </si>
  <si>
    <t>TIPOLOGÍA DE RIESGO</t>
  </si>
  <si>
    <t>FECHA DE ACTUALIZACIÓN DEL CONTENIDO:</t>
  </si>
  <si>
    <t>VERSIÓN DEL CONTENIDO:</t>
  </si>
  <si>
    <t>IDENTIFICACIÓN DEL RIESGO</t>
  </si>
  <si>
    <t>Riesgo de corrupción</t>
  </si>
  <si>
    <t>IMPACTO</t>
  </si>
  <si>
    <t>PROBABILIDAD</t>
  </si>
  <si>
    <t>¿Existe un responsable asignado a la ejecución del control?</t>
  </si>
  <si>
    <t>¿El responsable tiene la autoridad y adecuada segregación de funciones en la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</si>
  <si>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</si>
  <si>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</si>
  <si>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Tipo de causa
(Externa ó
Interna)</t>
  </si>
  <si>
    <t>Frecuencia de ejecución del control</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</si>
  <si>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</si>
  <si>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</si>
  <si>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</si>
  <si>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</si>
  <si>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</si>
  <si>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</si>
  <si>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</si>
  <si>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</si>
  <si>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</si>
  <si>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</si>
  <si>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</si>
  <si>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</si>
  <si>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</si>
  <si>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</si>
  <si>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</si>
  <si>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</si>
  <si>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</si>
  <si>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</si>
  <si>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</si>
  <si>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</si>
  <si>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</si>
  <si>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</si>
  <si>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</si>
  <si>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</si>
  <si>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</si>
  <si>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</si>
  <si>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</si>
  <si>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</si>
  <si>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</si>
  <si>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</si>
  <si>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</si>
  <si>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</si>
  <si>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</si>
  <si>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</si>
  <si>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</si>
  <si>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</si>
  <si>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</si>
  <si>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</si>
  <si>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</si>
  <si>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</si>
  <si>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</si>
  <si>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</si>
  <si>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</si>
  <si>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</si>
  <si>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</si>
  <si>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</si>
  <si>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</si>
  <si>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</si>
  <si>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</si>
  <si>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</si>
  <si>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</si>
  <si>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</si>
  <si>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</si>
  <si>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</si>
  <si>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</si>
  <si>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</si>
  <si>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</si>
  <si>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</si>
  <si>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</si>
  <si>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</si>
  <si>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</si>
  <si>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</si>
  <si>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</si>
  <si>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</si>
  <si>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</si>
  <si>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</si>
  <si>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</si>
  <si>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</si>
  <si>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</si>
  <si>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</si>
  <si>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</si>
  <si>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</si>
  <si>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</si>
  <si>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</si>
  <si>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</si>
  <si>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</si>
  <si>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</si>
  <si>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</si>
  <si>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</si>
  <si>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</si>
  <si>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</si>
  <si>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</si>
  <si>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</si>
  <si>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</si>
  <si>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</si>
  <si>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</si>
  <si>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</si>
  <si>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</si>
  <si>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</si>
  <si>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</si>
  <si>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</si>
  <si>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</si>
  <si>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</si>
  <si>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</si>
  <si>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</si>
  <si>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</si>
  <si>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</si>
  <si>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</si>
  <si>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</si>
  <si>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</si>
  <si>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</si>
  <si>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</si>
  <si>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</si>
  <si>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</si>
  <si>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</si>
  <si>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</si>
  <si>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</si>
  <si>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</si>
  <si>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</si>
  <si>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</si>
  <si>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</si>
  <si>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</si>
  <si>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</si>
  <si>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</si>
  <si>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</si>
  <si>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</si>
  <si>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</si>
  <si>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</si>
  <si>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</si>
  <si>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</si>
  <si>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</si>
  <si>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</si>
  <si>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</si>
  <si>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</si>
  <si>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ZONA RIESGO</t>
  </si>
  <si>
    <t>ZONA DE RIESGO</t>
  </si>
  <si>
    <t>Extremo</t>
  </si>
  <si>
    <t xml:space="preserve">Alto </t>
  </si>
  <si>
    <t>Bajo</t>
  </si>
  <si>
    <t>MAPAS DE CALOR</t>
  </si>
  <si>
    <t>Nivel</t>
  </si>
  <si>
    <t>Alto</t>
  </si>
  <si>
    <t xml:space="preserve">Nivel </t>
  </si>
  <si>
    <r>
      <t xml:space="preserve">ZONAS DE </t>
    </r>
    <r>
      <rPr>
        <b/>
        <u/>
        <sz val="11"/>
        <color theme="1"/>
        <rFont val="Arial"/>
        <family val="2"/>
      </rPr>
      <t>RIESGO DE CORRUPCIÓN FRAUDE</t>
    </r>
  </si>
  <si>
    <t>Seleccione la zona del riesgo</t>
  </si>
  <si>
    <t>Seleccione la acción</t>
  </si>
  <si>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</si>
  <si>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</si>
  <si>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</si>
  <si>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</si>
  <si>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</si>
  <si>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</si>
  <si>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</si>
  <si>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</si>
  <si>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</si>
  <si>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 xml:space="preserve">ZONA DE RIESGO </t>
  </si>
  <si>
    <t>NIVEL DE ACEPTACIÓN DEL RIESGO RESIDUAL</t>
  </si>
  <si>
    <t>Corrupción y Fraude</t>
  </si>
  <si>
    <t>Valor númerico de la PROBABILIDAD</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</si>
  <si>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</si>
  <si>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</si>
  <si>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</si>
  <si>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</si>
  <si>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</si>
  <si>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</si>
  <si>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</si>
  <si>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</si>
  <si>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</si>
  <si>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</si>
  <si>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</si>
  <si>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</si>
  <si>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</si>
  <si>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</si>
  <si>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</si>
  <si>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</si>
  <si>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</si>
  <si>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</si>
  <si>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Responsable(s) del Riesgo
</t>
    </r>
    <r>
      <rPr>
        <sz val="10"/>
        <rFont val="Arial"/>
        <family val="2"/>
      </rPr>
      <t>(cargo)</t>
    </r>
  </si>
  <si>
    <t>Área/ Dependencia responsable del riesgo</t>
  </si>
  <si>
    <t>MAPA DE RIESGOS</t>
  </si>
  <si>
    <t>APROBADO POR:
(nombre y cargo)</t>
  </si>
  <si>
    <t>ACEPTAR EL RIESGO</t>
  </si>
  <si>
    <t>Muy Alta</t>
  </si>
  <si>
    <t>Alta</t>
  </si>
  <si>
    <t>Media</t>
  </si>
  <si>
    <t>Baja</t>
  </si>
  <si>
    <t>Muy Baja</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</si>
  <si>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</si>
  <si>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</si>
  <si>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BAJO</t>
  </si>
  <si>
    <t>ALTO</t>
  </si>
  <si>
    <t>CLASIFICACION</t>
  </si>
  <si>
    <t>RIESGOS DE GESTION</t>
  </si>
  <si>
    <t>EJECUCION Y ADMINISTRACION DE PROCESOS</t>
  </si>
  <si>
    <t xml:space="preserve">Pérdidas derivadas de errores en la ejecución y administración de procesos. </t>
  </si>
  <si>
    <t>FALLAS TECNOLÓGICAS</t>
  </si>
  <si>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</si>
  <si>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</si>
  <si>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</si>
  <si>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</si>
  <si>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</si>
  <si>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</si>
  <si>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</si>
  <si>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</si>
  <si>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</si>
  <si>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</si>
  <si>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</si>
  <si>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</si>
  <si>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</si>
  <si>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</si>
  <si>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</si>
  <si>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</si>
  <si>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</si>
  <si>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Ejecución y Administración de Procesos (Gestión)</t>
  </si>
  <si>
    <t xml:space="preserve">Fallas Tecnólogicas (Gestión) </t>
  </si>
  <si>
    <t xml:space="preserve">Relaciones Laborales (Gestión) </t>
  </si>
  <si>
    <t>Usuarios, productos y practicas (Gestión)</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</si>
  <si>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</si>
  <si>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</si>
  <si>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</si>
  <si>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</si>
  <si>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</si>
  <si>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</si>
  <si>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</si>
  <si>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</si>
  <si>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</si>
  <si>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</si>
  <si>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</si>
  <si>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</si>
  <si>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</si>
  <si>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</si>
  <si>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</si>
  <si>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</si>
  <si>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</si>
  <si>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</si>
  <si>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</si>
  <si>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</si>
  <si>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</si>
  <si>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</si>
  <si>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</si>
  <si>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</si>
  <si>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</si>
  <si>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</si>
  <si>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</si>
  <si>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Con Registro</t>
  </si>
  <si>
    <t>Sin Registro</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</si>
  <si>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</si>
  <si>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</si>
  <si>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</si>
  <si>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</si>
  <si>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</si>
  <si>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</si>
  <si>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</si>
  <si>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</si>
  <si>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</si>
  <si>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</si>
  <si>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</si>
  <si>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</si>
  <si>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</si>
  <si>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</si>
  <si>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</si>
  <si>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</si>
  <si>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</si>
  <si>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</si>
  <si>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</si>
  <si>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</si>
  <si>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</si>
  <si>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</si>
  <si>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</si>
  <si>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</si>
  <si>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</si>
  <si>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</si>
  <si>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</si>
  <si>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</si>
  <si>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</si>
  <si>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</si>
  <si>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t>El responsable tiene la autoridad y adecuada segregación de funciones en la ejecución del control</t>
  </si>
  <si>
    <t>-</t>
  </si>
  <si>
    <t>El control se aplica siempre que se realiza la actividad que conlleva el riesgo.</t>
  </si>
  <si>
    <t>El control se aplica aleatoriamente a la actividad que conlleva el riesgo</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</si>
  <si>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</si>
  <si>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</si>
  <si>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</si>
  <si>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</si>
  <si>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</si>
  <si>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</si>
  <si>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</si>
  <si>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</si>
  <si>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</si>
  <si>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</si>
  <si>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</si>
  <si>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</si>
  <si>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</si>
  <si>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</si>
  <si>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ELABORADO POR:
(nombre y cargo)</t>
  </si>
  <si>
    <t>ZONA DE RIESGO RESIDUAL</t>
  </si>
  <si>
    <t>Legales (Gestión)</t>
  </si>
  <si>
    <t>OBSERVACIONES Y COMENTARIOS</t>
  </si>
  <si>
    <t>¿POR QUÉ?</t>
  </si>
  <si>
    <t>Código del control</t>
  </si>
  <si>
    <t>Evaluación de la ejecución del control</t>
  </si>
  <si>
    <t>Ejecución del control</t>
  </si>
  <si>
    <t>Calificación de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</si>
  <si>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</si>
  <si>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</si>
  <si>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</si>
  <si>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</si>
  <si>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</si>
  <si>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</si>
  <si>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</si>
  <si>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</si>
  <si>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Identificación del Control</t>
  </si>
  <si>
    <t>ESTRUCTURA DEL CONTROL</t>
  </si>
  <si>
    <t>Fuerte</t>
  </si>
  <si>
    <t xml:space="preserve">Débil </t>
  </si>
  <si>
    <t>El control se ejecuta de manera consistente por parte del responsable</t>
  </si>
  <si>
    <t>El control se ejecuta algunas veces por parte del responsable</t>
  </si>
  <si>
    <t>El control no se ejecuta por parte del responsable</t>
  </si>
  <si>
    <t>Criterio de Evaluación</t>
  </si>
  <si>
    <t>Opción de respuesta</t>
  </si>
  <si>
    <t>Peso en la evaluación del diseño del control</t>
  </si>
  <si>
    <t>No asignado</t>
  </si>
  <si>
    <t>Oportuna</t>
  </si>
  <si>
    <t>Inoportuna</t>
  </si>
  <si>
    <t>No es un control</t>
  </si>
  <si>
    <t>Confiable</t>
  </si>
  <si>
    <t>No confiable</t>
  </si>
  <si>
    <t>Se investigan y se resuelvan oportunamente</t>
  </si>
  <si>
    <t>No se investigan y resuelven oportunamente</t>
  </si>
  <si>
    <t>Completa</t>
  </si>
  <si>
    <t>Incompleta</t>
  </si>
  <si>
    <t>No existe</t>
  </si>
  <si>
    <t>Solidez de la ejecución del Control</t>
  </si>
  <si>
    <t>Peso del diseño</t>
  </si>
  <si>
    <t>Peso de la ejecución</t>
  </si>
  <si>
    <t>Solidez cualitativa</t>
  </si>
  <si>
    <t>Solidez cuantitativa</t>
  </si>
  <si>
    <t>Débil</t>
  </si>
  <si>
    <t>Fraude Externo</t>
  </si>
  <si>
    <t>Fraude Interno</t>
  </si>
  <si>
    <t>Corrupción</t>
  </si>
  <si>
    <t>MATRIZ RIESGOS DE CORRUPCIÓN</t>
  </si>
  <si>
    <t>Cód. del Riesgo</t>
  </si>
  <si>
    <t>Solidez númerica del control</t>
  </si>
  <si>
    <r>
      <t>1.</t>
    </r>
    <r>
      <rPr>
        <b/>
        <sz val="9"/>
        <color theme="1"/>
        <rFont val="Times New Roman"/>
        <family val="1"/>
      </rPr>
      <t xml:space="preserve">   </t>
    </r>
    <r>
      <rPr>
        <b/>
        <sz val="9"/>
        <color theme="1"/>
        <rFont val="Arial"/>
        <family val="2"/>
      </rPr>
      <t>Responsable</t>
    </r>
  </si>
  <si>
    <r>
      <t>2.</t>
    </r>
    <r>
      <rPr>
        <b/>
        <sz val="9"/>
        <color theme="1"/>
        <rFont val="Times New Roman"/>
        <family val="1"/>
      </rPr>
      <t xml:space="preserve">   </t>
    </r>
    <r>
      <rPr>
        <b/>
        <sz val="9"/>
        <color theme="1"/>
        <rFont val="Arial"/>
        <family val="2"/>
      </rPr>
      <t>Frecuencia</t>
    </r>
  </si>
  <si>
    <r>
      <t>3.</t>
    </r>
    <r>
      <rPr>
        <b/>
        <sz val="9"/>
        <color theme="1"/>
        <rFont val="Times New Roman"/>
        <family val="1"/>
      </rPr>
      <t xml:space="preserve">   </t>
    </r>
    <r>
      <rPr>
        <b/>
        <sz val="9"/>
        <color theme="1"/>
        <rFont val="Arial"/>
        <family val="2"/>
      </rPr>
      <t>Propósito</t>
    </r>
  </si>
  <si>
    <r>
      <t>4.</t>
    </r>
    <r>
      <rPr>
        <b/>
        <sz val="9"/>
        <rFont val="Times New Roman"/>
        <family val="1"/>
      </rPr>
      <t xml:space="preserve">    </t>
    </r>
    <r>
      <rPr>
        <sz val="9"/>
        <color rgb="FF0070C0"/>
        <rFont val="Arial"/>
        <family val="2"/>
      </rPr>
      <t>Implementación</t>
    </r>
  </si>
  <si>
    <r>
      <t>5.</t>
    </r>
    <r>
      <rPr>
        <b/>
        <sz val="9"/>
        <rFont val="Times New Roman"/>
        <family val="1"/>
      </rPr>
      <t xml:space="preserve">    </t>
    </r>
    <r>
      <rPr>
        <b/>
        <sz val="9"/>
        <color rgb="FF0070C0"/>
        <rFont val="Arial"/>
        <family val="2"/>
      </rPr>
      <t>Estado de la documentación</t>
    </r>
  </si>
  <si>
    <t>Calificación de la solidez del conjunto de controles</t>
  </si>
  <si>
    <t>Solidez individual del Control</t>
  </si>
  <si>
    <t>¿El control ayuda a disminuir?</t>
  </si>
  <si>
    <r>
      <t xml:space="preserve">Impacto
</t>
    </r>
    <r>
      <rPr>
        <sz val="10"/>
        <rFont val="Arial"/>
        <family val="2"/>
      </rPr>
      <t>(Directamente/Indirectamente/No disminuye)</t>
    </r>
  </si>
  <si>
    <r>
      <t xml:space="preserve">Probabilidad
</t>
    </r>
    <r>
      <rPr>
        <sz val="10"/>
        <rFont val="Arial"/>
        <family val="2"/>
      </rPr>
      <t>(Directamente/No disminuye)</t>
    </r>
  </si>
  <si>
    <t>Tipo</t>
  </si>
  <si>
    <t>Nombre</t>
  </si>
  <si>
    <t>Clasificación del Riesgo</t>
  </si>
  <si>
    <r>
      <t xml:space="preserve">Causa(S)
</t>
    </r>
    <r>
      <rPr>
        <sz val="10"/>
        <rFont val="Arial"/>
        <family val="2"/>
      </rPr>
      <t>(escribir una causa por fila)</t>
    </r>
  </si>
  <si>
    <t>Consecuencias Potenciales del Riesgo</t>
  </si>
  <si>
    <t>PROCESO</t>
  </si>
  <si>
    <t>PROYECTO DE INVERSIÓN</t>
  </si>
  <si>
    <t>SISTEMA DE GESTIÓN</t>
  </si>
  <si>
    <t>Riesgo de Fraude Interno</t>
  </si>
  <si>
    <t>Riesgo de Fraude Externo</t>
  </si>
  <si>
    <t>MAPA DE CALOR</t>
  </si>
  <si>
    <t>COMPARTIR EL RIESGO</t>
  </si>
  <si>
    <t>VERSIÓN</t>
  </si>
  <si>
    <t>Descripción del Riesgo</t>
  </si>
  <si>
    <t>Los riesgos identificados en la Matriz de Riesgos de Corrupción y Fraude se encuentran ubicados en el siguiente mapa:</t>
  </si>
  <si>
    <t>"SEGUIMIENTO" (Primera Línea de Defensa)</t>
  </si>
  <si>
    <r>
      <t xml:space="preserve">"MONITOREO Y REVISION" 
(Segunda Línea de Defensa)
</t>
    </r>
    <r>
      <rPr>
        <sz val="11"/>
        <color theme="1"/>
        <rFont val="Arial"/>
        <family val="2"/>
      </rPr>
      <t>Comentarios u Observaciones</t>
    </r>
  </si>
  <si>
    <t>FECHA DE DILIGENCIAMIENTO</t>
  </si>
  <si>
    <t>NOMBRE DE QUIEN DILIGENCIA</t>
  </si>
  <si>
    <r>
      <t xml:space="preserve">Tipo de Causa
</t>
    </r>
    <r>
      <rPr>
        <sz val="10"/>
        <rFont val="Arial"/>
        <family val="2"/>
      </rPr>
      <t>(Externa ó Interna)</t>
    </r>
  </si>
  <si>
    <t>RESPONSABLE DEL CONTROL</t>
  </si>
  <si>
    <t>¿El control tiene asignado un responsable?</t>
  </si>
  <si>
    <t>Cargo Ejecutor del Control</t>
  </si>
  <si>
    <t>FRECUENCIA DE APLICACIÓN DEL CONTROL</t>
  </si>
  <si>
    <t>(Un control por cada causa, si no hay control se escribe "No existe control")</t>
  </si>
  <si>
    <r>
      <rPr>
        <b/>
        <sz val="10"/>
        <rFont val="Arial"/>
        <family val="2"/>
      </rPr>
      <t>Periodicidad</t>
    </r>
    <r>
      <rPr>
        <sz val="10"/>
        <rFont val="Arial"/>
        <family val="2"/>
      </rPr>
      <t xml:space="preserve">
(Semanal, quincenal, mensual etc)</t>
    </r>
  </si>
  <si>
    <t>DOCUMENTACIÓN</t>
  </si>
  <si>
    <t>Nombre del documento en el cual se encuentra formalizado el control</t>
  </si>
  <si>
    <t>Nombre del documento o medio de la evidencia</t>
  </si>
  <si>
    <t>DESCRIPCIÓN DEL CONTROL</t>
  </si>
  <si>
    <t>EVALUACIÓN DEL DISEÑO DEL CONTROL</t>
  </si>
  <si>
    <t>EVALUACIÓN DE LA EJECUCIÓN DEL CONTROL</t>
  </si>
  <si>
    <t>SOLIDEZ DEL CONTROL</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</si>
  <si>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</si>
  <si>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</si>
  <si>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</si>
  <si>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</si>
  <si>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 xml:space="preserve"> 1 de 1</t>
  </si>
  <si>
    <t>MATRIZ DE RIESGOS</t>
  </si>
  <si>
    <t>Código: DE-FM-022
Versión: 00
Fecha de Vigencia: 27/05/2021</t>
  </si>
  <si>
    <t>CORRESPONDE A: (Seleccione con X)</t>
  </si>
  <si>
    <t>PROCESO:</t>
  </si>
  <si>
    <t>NOMBRE DEL PROCESO:</t>
  </si>
  <si>
    <t>OBJETIVO DEL PROCESO:</t>
  </si>
  <si>
    <t>PROYECTOS DE INVERSIÓN:</t>
  </si>
  <si>
    <t>INSTITUCIONAL:</t>
  </si>
  <si>
    <t>X</t>
  </si>
  <si>
    <t>RIESGOS DE CORRUPCIÓN Y FRAUDE</t>
  </si>
  <si>
    <t>DETERMINACIÓN DE CONTROLES</t>
  </si>
  <si>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</si>
  <si>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</si>
  <si>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</si>
  <si>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</si>
  <si>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</si>
  <si>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</si>
  <si>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</si>
  <si>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</si>
  <si>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</si>
  <si>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</si>
  <si>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DESCRIPCIÓN DEL IMPACTO</t>
  </si>
  <si>
    <r>
      <t xml:space="preserve">DESCRIPCIÓN DEL CONTROL
</t>
    </r>
    <r>
      <rPr>
        <sz val="10"/>
        <rFont val="Arial"/>
        <family val="2"/>
      </rPr>
      <t>(Un control por cada causa, si no hay control se escribe "No existe control")</t>
    </r>
  </si>
  <si>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</si>
  <si>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</si>
  <si>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</si>
  <si>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</si>
  <si>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RESULTADO DE LA EVALUACIÓN DEL CONTROL</t>
  </si>
  <si>
    <t>Proceso</t>
  </si>
  <si>
    <t>Proyecto Inversión</t>
  </si>
  <si>
    <t>Cargo del Ejecutor del Control</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</si>
  <si>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</si>
  <si>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</si>
  <si>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</si>
  <si>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</si>
  <si>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</si>
  <si>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</si>
  <si>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</si>
  <si>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</si>
  <si>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</si>
  <si>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Pérdida de credibibilidad y confianza 
Pérdida del objetivo de la negociación 
Desmejora de la posición negociadora
Acciones disciplinarias - investigaciones</t>
  </si>
  <si>
    <t>Dar aplicación a los protocolos establecidos en la Guía "Negociaciones de acuerdos comerciales e internacionales de inversión"</t>
  </si>
  <si>
    <t>AP-PR-001 Negociaciones Comerciales  (Act. 7)</t>
  </si>
  <si>
    <t>Listas de Asistencia - Ayudas de memoria</t>
  </si>
  <si>
    <t>Manejo de información confidencial en el desarrollo de las negociaciones</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</si>
  <si>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</si>
  <si>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</si>
  <si>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</si>
  <si>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</si>
  <si>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</si>
  <si>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</si>
  <si>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</si>
  <si>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</si>
  <si>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</si>
  <si>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</si>
  <si>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</si>
  <si>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</si>
  <si>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</si>
  <si>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</si>
  <si>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</si>
  <si>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</si>
  <si>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</si>
  <si>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Exigencia de requisitos e insumos técnicos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</si>
  <si>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</si>
  <si>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</si>
  <si>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</si>
  <si>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</si>
  <si>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</si>
  <si>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</si>
  <si>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</si>
  <si>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</si>
  <si>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</si>
  <si>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</si>
  <si>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</si>
  <si>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</si>
  <si>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</si>
  <si>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</si>
  <si>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</si>
  <si>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</si>
  <si>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</si>
  <si>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No efectuar la legalización del gasto dentro de los tiempos establecidos, con la respectiva documentación soporte</t>
  </si>
  <si>
    <t>Enviar correo electrónico a funcionario que recibió el dinero con copia al jefe inmediato</t>
  </si>
  <si>
    <t>Correo electrónico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</si>
  <si>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</si>
  <si>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</si>
  <si>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</si>
  <si>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</si>
  <si>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</si>
  <si>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</si>
  <si>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</si>
  <si>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</si>
  <si>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</si>
  <si>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</si>
  <si>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</si>
  <si>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</si>
  <si>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</si>
  <si>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</si>
  <si>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</si>
  <si>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</si>
  <si>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</si>
  <si>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</si>
  <si>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</si>
  <si>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</si>
  <si>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</si>
  <si>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</si>
  <si>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</si>
  <si>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</si>
  <si>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</si>
  <si>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</si>
  <si>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</si>
  <si>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</si>
  <si>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</si>
  <si>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</si>
  <si>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</si>
  <si>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</si>
  <si>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</si>
  <si>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</si>
  <si>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</si>
  <si>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</si>
  <si>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</si>
  <si>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</si>
  <si>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</si>
  <si>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</si>
  <si>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</si>
  <si>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Coordinador de Reglamentos Técnicos</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</si>
  <si>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</si>
  <si>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</si>
  <si>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</si>
  <si>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</si>
  <si>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</si>
  <si>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</si>
  <si>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</si>
  <si>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</si>
  <si>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</si>
  <si>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</si>
  <si>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</si>
  <si>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</si>
  <si>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</si>
  <si>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</si>
  <si>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</si>
  <si>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</si>
  <si>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Desconocimiento de la normatividad aplicable</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</si>
  <si>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</si>
  <si>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</si>
  <si>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</si>
  <si>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</si>
  <si>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</si>
  <si>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</si>
  <si>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</si>
  <si>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</si>
  <si>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</si>
  <si>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</si>
  <si>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</si>
  <si>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Realizar trimestralmente  una verificación aleatoria del 15% de las  visitas hoteleras en el período.</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</si>
  <si>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</si>
  <si>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</si>
  <si>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</si>
  <si>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</si>
  <si>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</si>
  <si>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</si>
  <si>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</si>
  <si>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</si>
  <si>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</si>
  <si>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</si>
  <si>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</si>
  <si>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</si>
  <si>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</si>
  <si>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</si>
  <si>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</si>
  <si>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</si>
  <si>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</si>
  <si>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</si>
  <si>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</si>
  <si>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</si>
  <si>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</si>
  <si>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</si>
  <si>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</si>
  <si>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</si>
  <si>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</si>
  <si>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</si>
  <si>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</si>
  <si>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</si>
  <si>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</si>
  <si>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</si>
  <si>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</si>
  <si>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</si>
  <si>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</si>
  <si>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</si>
  <si>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</si>
  <si>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</si>
  <si>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</si>
  <si>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</si>
  <si>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</si>
  <si>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</si>
  <si>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</si>
  <si>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</si>
  <si>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</si>
  <si>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</si>
  <si>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</si>
  <si>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</si>
  <si>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</si>
  <si>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</si>
  <si>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</si>
  <si>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</si>
  <si>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</si>
  <si>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Imagen institucional afectada en el orden nacional o regional por actos o hechos de corrupción comprobados.</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</si>
  <si>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</si>
  <si>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</si>
  <si>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</si>
  <si>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</si>
  <si>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</si>
  <si>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</si>
  <si>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</si>
  <si>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</si>
  <si>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</si>
  <si>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</si>
  <si>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</si>
  <si>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</si>
  <si>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</si>
  <si>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</si>
  <si>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</si>
  <si>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</si>
  <si>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</si>
  <si>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</si>
  <si>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</si>
  <si>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</si>
  <si>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</si>
  <si>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</si>
  <si>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</si>
  <si>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</si>
  <si>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</si>
  <si>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</si>
  <si>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</si>
  <si>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</si>
  <si>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</si>
  <si>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</si>
  <si>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</si>
  <si>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</si>
  <si>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</si>
  <si>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</si>
  <si>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</si>
  <si>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</si>
  <si>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</si>
  <si>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</si>
  <si>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</si>
  <si>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</si>
  <si>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</si>
  <si>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</si>
  <si>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</si>
  <si>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</si>
  <si>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</si>
  <si>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</si>
  <si>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</si>
  <si>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</si>
  <si>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</si>
  <si>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</si>
  <si>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</si>
  <si>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</si>
  <si>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</si>
  <si>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</si>
  <si>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</si>
  <si>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</si>
  <si>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</si>
  <si>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</si>
  <si>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</si>
  <si>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</si>
  <si>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</si>
  <si>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</si>
  <si>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</si>
  <si>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</si>
  <si>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</si>
  <si>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</si>
  <si>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</si>
  <si>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</si>
  <si>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</si>
  <si>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</si>
  <si>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</si>
  <si>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</si>
  <si>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</si>
  <si>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</si>
  <si>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</si>
  <si>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</si>
  <si>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</si>
  <si>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</si>
  <si>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Director de Regulación</t>
  </si>
  <si>
    <t>Coordinador Grupo Relación con el Ciudadano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</si>
  <si>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</si>
  <si>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</si>
  <si>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</si>
  <si>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</si>
  <si>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</si>
  <si>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</si>
  <si>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</si>
  <si>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</si>
  <si>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</si>
  <si>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</si>
  <si>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</si>
  <si>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</si>
  <si>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</si>
  <si>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</si>
  <si>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</si>
  <si>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</si>
  <si>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Los riesgos identificados en la Matriz de Gestión de Riesgos se encuentran ubicados en el siguiente mapa:</t>
  </si>
  <si>
    <r>
      <t xml:space="preserve">ZONAS DE </t>
    </r>
    <r>
      <rPr>
        <b/>
        <u/>
        <sz val="11"/>
        <color theme="1"/>
        <rFont val="Arial"/>
        <family val="2"/>
      </rPr>
      <t xml:space="preserve">RIESGO DE CORRUPCIÓN </t>
    </r>
  </si>
  <si>
    <t>RC-13
RC-14
RC-15</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</si>
  <si>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</si>
  <si>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</si>
  <si>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</si>
  <si>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</si>
  <si>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</si>
  <si>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</si>
  <si>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</si>
  <si>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</si>
  <si>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</si>
  <si>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TH-RC1-C2</t>
  </si>
  <si>
    <t>ASIGNADO</t>
  </si>
  <si>
    <t>Aborgados grupo disciplinario</t>
  </si>
  <si>
    <t>POR EVENTO</t>
  </si>
  <si>
    <t>MENSUAL</t>
  </si>
  <si>
    <t>SIN DOCUMENTAR</t>
  </si>
  <si>
    <r>
      <t xml:space="preserve">Código: </t>
    </r>
    <r>
      <rPr>
        <sz val="14"/>
        <color theme="1"/>
        <rFont val="Verdana"/>
        <family val="2"/>
      </rPr>
      <t>DE-FM-043</t>
    </r>
    <r>
      <rPr>
        <b/>
        <sz val="14"/>
        <color theme="1"/>
        <rFont val="Verdana"/>
        <family val="2"/>
      </rPr>
      <t xml:space="preserve">
Versión: </t>
    </r>
    <r>
      <rPr>
        <sz val="14"/>
        <color theme="1"/>
        <rFont val="Verdana"/>
        <family val="2"/>
      </rPr>
      <t xml:space="preserve">00
</t>
    </r>
    <r>
      <rPr>
        <b/>
        <sz val="14"/>
        <color theme="1"/>
        <rFont val="Verdana"/>
        <family val="2"/>
      </rPr>
      <t xml:space="preserve">Vigencia: </t>
    </r>
    <r>
      <rPr>
        <sz val="14"/>
        <color theme="1"/>
        <rFont val="Verdana"/>
        <family val="2"/>
      </rPr>
      <t>03/04/2024</t>
    </r>
  </si>
  <si>
    <t>Acta - Correo - Planilla de asistencia</t>
  </si>
  <si>
    <t>Acta</t>
  </si>
  <si>
    <t>Posibilidad de recibir o solicitar cualquier dádiva o beneficio a nombre propio o de terceros con el fin de facilitar información, agilizar procesos y/o usar los canales de la entidad respecto de los trámites y servicios al interior de la misma</t>
  </si>
  <si>
    <t>RELACIONAMIENTO CON LA CIUDADANÍA</t>
  </si>
  <si>
    <t>GESTIÓN TALENTO HUMANO</t>
  </si>
  <si>
    <t>Relación con el ciudadano</t>
  </si>
  <si>
    <t>Falta de identificación con los valores de la entidad</t>
  </si>
  <si>
    <t>Demandas, denuncias, quejas 
Sanciones de entes de control</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</si>
  <si>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</si>
  <si>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</si>
  <si>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Lista de asistencia</t>
  </si>
  <si>
    <t>IC-RC1-C1</t>
  </si>
  <si>
    <t>TRIMESTRAL</t>
  </si>
  <si>
    <t>IC-RC1</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</si>
  <si>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</si>
  <si>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</si>
  <si>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</si>
  <si>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</si>
  <si>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</si>
  <si>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El aplicativo VUCE recibe las solicitudes de licencia o registro de importacion de los usuarios y las asigna a los funcionarios de manera aleatoria, para su respectivo trámite.</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</si>
  <si>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</si>
  <si>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 xml:space="preserve">Asignación de las solicitudes a discrecionalidad y/o por contacto directo del análista con el usuario. </t>
  </si>
  <si>
    <t>Coordinadora grupo VUCE</t>
  </si>
  <si>
    <t>FC-PR-013 Aprobación registros de importación, modificaciones y cancelaciones</t>
  </si>
  <si>
    <t>Registro electrónico de la solicitud</t>
  </si>
  <si>
    <t>Asesores comité de importaciones</t>
  </si>
  <si>
    <t>FC-PR-014 Aprobación licencias de importación, modificaciones y cancelaciones</t>
  </si>
  <si>
    <t>Subdirectora de Diseño y Administración de Operaciones</t>
  </si>
  <si>
    <t>Matriz de roles y perfiles certificada y aprobada por la SDAO - OSI</t>
  </si>
  <si>
    <t>FC-RC1-C1</t>
  </si>
  <si>
    <t>FC-RC1-C2</t>
  </si>
  <si>
    <t>FC-RC1-C3</t>
  </si>
  <si>
    <t>PERMANENTE</t>
  </si>
  <si>
    <t>Investigaciones por parte de entes de control</t>
  </si>
  <si>
    <t>FUERTE</t>
  </si>
  <si>
    <t>Calificación númerica de la solidez del conjunto de controles</t>
  </si>
  <si>
    <t>Directamente</t>
  </si>
  <si>
    <t>No Disminuye</t>
  </si>
  <si>
    <t>Mónica Vargas
Contratista Riesgos</t>
  </si>
  <si>
    <t>Rodrigo Jimenez
Asesor OAPS</t>
  </si>
  <si>
    <t>Consolidada Riesgos de Corrupción</t>
  </si>
  <si>
    <t>"MONITOREO Y REVISION" (Primera Línea de defensa)</t>
  </si>
  <si>
    <t>"MONITOREO Y REVISION" 
(Segunda Línea de Defensa)</t>
  </si>
  <si>
    <t>CARGO Y NOMBRE DE QUIEN DILIGENCIA EL REPORTE</t>
  </si>
  <si>
    <r>
      <t xml:space="preserve">INDIQUE SI EL </t>
    </r>
    <r>
      <rPr>
        <u/>
        <sz val="10"/>
        <rFont val="Arial"/>
        <family val="2"/>
      </rPr>
      <t xml:space="preserve">RIESGO </t>
    </r>
    <r>
      <rPr>
        <sz val="10"/>
        <rFont val="Arial"/>
        <family val="2"/>
      </rPr>
      <t>SE HA MATERIALIZADO</t>
    </r>
  </si>
  <si>
    <r>
      <rPr>
        <sz val="10"/>
        <color rgb="FF000000"/>
        <rFont val="Arial"/>
        <family val="2"/>
      </rPr>
      <t xml:space="preserve">LOS </t>
    </r>
    <r>
      <rPr>
        <u/>
        <sz val="10"/>
        <color rgb="FF000000"/>
        <rFont val="Arial"/>
        <family val="2"/>
      </rPr>
      <t>CONTROLES</t>
    </r>
    <r>
      <rPr>
        <sz val="10"/>
        <color rgb="FF00000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</si>
  <si>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</si>
  <si>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</si>
  <si>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</si>
  <si>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</si>
  <si>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 xml:space="preserve">Acta 28, formaliza el riesgo TH-RC1 y elimina el riesgo RC-17
Acta 29, formaliza el riesgo IC-RC1 y elimina el riesgo RC-23
</t>
  </si>
  <si>
    <t>Acta 30, formaliza el riesgo FC-RC1 y elimina el riesgo RC-9</t>
  </si>
  <si>
    <t>Luz Stella Botia - Coordinador Grupo Juzgamiento Disciplinario
Diego Ferreira  - Coordinador Grupo Relacion con el Ciudadano</t>
  </si>
  <si>
    <t>Luz Belen Fernandez - Subdirectora SDAO</t>
  </si>
  <si>
    <t>Acceso y uso indebido a la plataforma tecnológica y sistemas de información de la plataforma VUCE a través de los privilegios asignados</t>
  </si>
  <si>
    <t>FC-RC1-C4</t>
  </si>
  <si>
    <t>La subdirección de diseño y administración de operaciones verifica y certifica los usuarios internos y externos entidades autorizados de la plataforma VUCE, en caso de novedades, reporta el incidente de seguridad correspondiente al correo de soporte técnico.</t>
  </si>
  <si>
    <t>La Oficina de Sistemas de información verifica y certifica los usuarios técnicos autorizados de la plataforma VUCE, en caso de novedades, reporta el incidente de seguridad correspondiente al correo de soporte técnico.</t>
  </si>
  <si>
    <t>Profesional OSI</t>
  </si>
  <si>
    <t>Consolidada</t>
  </si>
  <si>
    <t>EVALUACIÓN Y SEGUIMIENTO</t>
  </si>
  <si>
    <t>GESTIÓN RECURSOS FINANCIEROS</t>
  </si>
  <si>
    <t>ADQUISICIÓN DE BIENES Y SERVICIOS</t>
  </si>
  <si>
    <t>BS-RC1</t>
  </si>
  <si>
    <t>ES-RC1</t>
  </si>
  <si>
    <t>GF-RC1</t>
  </si>
  <si>
    <t>Coordinador Administrativo</t>
  </si>
  <si>
    <t xml:space="preserve">El responsable de la caja menor, revisa por cada solicitud, si el gasto es viable de acuerdo con la normatividad vigente, y remite correo electrónico al solicitante informando si el gasto se puede realizar con recursos de la caja menor o no. </t>
  </si>
  <si>
    <t>El responsable de la caja menor, revisa que el solicitante remita mínimo dos cotizaciones del bien o servicio, con el fin de verificar el valor del mercado, y conserva los correo electrónicos con las cotizaciones.</t>
  </si>
  <si>
    <t>El responsable de la caja menor, revisa el cumplimiento de los tiempos de legalización del gasto, y en caso de incumplimiento, envia correo electrónico al solicitante que recibió el recurso de caja menor, con copia al jefe inmediato.</t>
  </si>
  <si>
    <t>BS-RC1-C1</t>
  </si>
  <si>
    <t>BS-RC1-C2</t>
  </si>
  <si>
    <t>BS-RC1-C3</t>
  </si>
  <si>
    <t>Responsable de caja menor</t>
  </si>
  <si>
    <t>Correos electrónicos</t>
  </si>
  <si>
    <t>Correos electrónicos - Cotizaciones</t>
  </si>
  <si>
    <t>Correo electrónico - Facturas</t>
  </si>
  <si>
    <t>Posibilidad de recibir o solicitar dadivas o beneficios a nombre propio o de terceros con el fin de ocultar, modificar o utilizar la información en desarrollo de la funcion de auditoria interna para beneficio propio o de un tercero</t>
  </si>
  <si>
    <t xml:space="preserve">No cumplir los principios y reglas de conducta del Código de Ética del Auditor Interno </t>
  </si>
  <si>
    <t>No cumplir los lineamientos y controles para el desarrollo de la función de auditoria interna</t>
  </si>
  <si>
    <t>Oficina de Control Interno</t>
  </si>
  <si>
    <t>Jefe de Control Interno</t>
  </si>
  <si>
    <t>Perdida de la imagen institucional, credibilidad y confianza
Investigaciones disciplinarias, penales, fiscales</t>
  </si>
  <si>
    <t>Los auditores internos y el jefe de control interno suscriben anualmente el compromiso ético del auditor interno, asegurando que se concen los comportamientos esperados de los auditores internos, para garantizar la integridad, competencia, objetividad, cuidado profesional y confidencialidad.</t>
  </si>
  <si>
    <t>Jefe OCI
Auditores Internos</t>
  </si>
  <si>
    <t>ANUAL</t>
  </si>
  <si>
    <t>Código de etica del auditor interno ES-DE-001</t>
  </si>
  <si>
    <t>Formato Compromiso Etico del Auditor interno ES-FM-019</t>
  </si>
  <si>
    <t xml:space="preserve">Los auditores internos y el Jefe de Control Interno suscriben por cada auditoria interna el formato de conflicto de interés, asegurando la objetividad e integridad, para el desarrollo de la función de auditoria interna. </t>
  </si>
  <si>
    <t>Declaración de conflicto de intereses en los trabajos realizados por la Oficina de Control Interno ES-FM-021</t>
  </si>
  <si>
    <t>Los auditores líderes y el jefe de control interno verifican por cada informe de auditoría interna y/o de ley el cumplimiento de los lineamientos y puntos de control, mediante lista de chequeo, para asegurar el cumplimiento de la función de auditoria interna</t>
  </si>
  <si>
    <t>Jefe OCI
Auditor Líder</t>
  </si>
  <si>
    <t>Lista de chequeo verificación cumplimiento lineamientos</t>
  </si>
  <si>
    <t>ES-RC1-C1</t>
  </si>
  <si>
    <t>ES-RC1-C2</t>
  </si>
  <si>
    <t>ES-RC1-C3</t>
  </si>
  <si>
    <t>Presiones externas o de un superior</t>
  </si>
  <si>
    <t xml:space="preserve">Omisión en la verificación de los requisitos para el pago de obligaciones. </t>
  </si>
  <si>
    <t>Manipulación de los sistemas de información del proceso de recursos financieros (claves, token digital).</t>
  </si>
  <si>
    <t xml:space="preserve">El funcionario coaccionado, debe aplicar el reglamento del uso del SIIF nación (Decreto 1068 - 2015 Parte 9), realiza la denuncia respectiva ante el ente de control interno y externo y conservando el radicado de la misma. </t>
  </si>
  <si>
    <t>Funcionario de Gestión de Recursos Financieros</t>
  </si>
  <si>
    <t>Procedimiento Cadena presupuestal de gastos GR-PR-016</t>
  </si>
  <si>
    <t>Radicado de la denuncia</t>
  </si>
  <si>
    <t xml:space="preserve">El funcionario encargado de cada actividad, verifica los soportes respectivos para cada pago, en caso de encontrarse inconsistente, se devuelve al solicitante. Conservando evidencia de los documentos finales de cada actividad en el SIIF Nación </t>
  </si>
  <si>
    <t>Reportes SIIF Nación (Compromiso - Obligación -Orden de pago)</t>
  </si>
  <si>
    <t>El coordinador del SIIF, solicita usuarios, perfiles y firmas digitales, de acuerdo con las solicitudes recibidas de las áreas. Dejando como evidencia el reporte de los usuarios en el aplicativo SIIF nación.</t>
  </si>
  <si>
    <t>Reporte de usuarios SIIF Nación</t>
  </si>
  <si>
    <t>GF-RC1-C1</t>
  </si>
  <si>
    <t>GF-RC1-C2</t>
  </si>
  <si>
    <t>GF-RC1-C3</t>
  </si>
  <si>
    <t xml:space="preserve">Posibilidad de recibir o solicitar dadivas o beneficios a nombre propio o de terceros, agrupandose para registrar operaciones de manera indebida, con el fin de efectuar el pago a traves del sistema de información financiera SIIF, en beneficio de un tercero.  </t>
  </si>
  <si>
    <t>Presupuesto
Contabilidad 
Tesoreria</t>
  </si>
  <si>
    <t>CATASTROFICO</t>
  </si>
  <si>
    <t>RC-8
RC-10
RC-11
RC-20
RC-21</t>
  </si>
  <si>
    <t>IC-RC1
BS-RC1</t>
  </si>
  <si>
    <t>Posibilidad de recibir o solicitar cualquier dadiva o beneficio, a nombre propio o de un tercero, a cambio de, realizar una administración irregular de los recursos de caja menor por parte de los responsables, generando desvío de fondos públicos, en beneficio propio o de un tercero</t>
  </si>
  <si>
    <t>DESARROLLO EMPRESARIAL</t>
  </si>
  <si>
    <t>DE-RC1</t>
  </si>
  <si>
    <t>Intereses económicos particulares de los sectores productivos y/o Interés propio de un servidor público para beneficiar a un sector productivo</t>
  </si>
  <si>
    <t>DE-RC1-C1</t>
  </si>
  <si>
    <t>DE-RC1-C2</t>
  </si>
  <si>
    <t>DE-RC1-C3</t>
  </si>
  <si>
    <t>DE-RC1-C4</t>
  </si>
  <si>
    <t xml:space="preserve">El profesional designado, de acuerdo con la agenda regulatoria, elabora un borrador de acto administrativo (decreto), se remite a la Oficina Jurídica, para someterlo a consulta pública, a traves de la página web del ministerio, y si lo requiere, se debe enviar a consulta de abogacia de la competencia ante la SIC. Conservando evidencia mediante la matriz de publicidad e informe de observaciones.  </t>
  </si>
  <si>
    <t xml:space="preserve">El profesional designado, cuando se requiera, elabora un acto administrativo (resolución), se remite a la Oficina Juridica, para revisión y aprobación. Una vez se cuente con el visto bueno, se envia para firma del Director de Regulación. Conservando evidencia del memorando de revisión de la Oficina Juridica y de la Resolución.  </t>
  </si>
  <si>
    <t>Por evento</t>
  </si>
  <si>
    <t>Profesional designado</t>
  </si>
  <si>
    <t>Proyecto de Decreto
Matriz de publicidad 
Informe de observaciones</t>
  </si>
  <si>
    <t xml:space="preserve">Memorando de revisión de la Oficina Juridica
Resolución
</t>
  </si>
  <si>
    <t>1. Pago de sanciones económicas o indemnizaciones a terceros que puedan afectar el presupuesto total de la entidad
2. Sanción por parte ente de control u otro ente regulador 
3. Sanciones internacionales en el seno de la OMC.</t>
  </si>
  <si>
    <t>TH-RC1
ES-RC1
DE-RC1</t>
  </si>
  <si>
    <t>RC-1
RC-2
RC-4
RC-5
RC-12</t>
  </si>
  <si>
    <t xml:space="preserve">Acta 30, formaliza el riesgo FC-RC1 y elimina el riesgo RC-9
</t>
  </si>
  <si>
    <t>Coordinador Presupuesto
Coordinador Tesorería
Coordinador Contabilidad</t>
  </si>
  <si>
    <t>Zulma Chicuazuque
Jefe OAPS (E)</t>
  </si>
  <si>
    <t>Sandra Acero - Diana Valdeblanquez
Gestión Recursos Financieros
Angela Mónica Castro
Jefe OCI
Miguel Angel Olarte
Coord. Administrativo
Hernan Zuñiga
Director Regulación</t>
  </si>
  <si>
    <t>* Acta 33 Formaliza el ajuste al riesgos de corrupción del proceso de Gestión Recursos Financieros, eliminando el riesgo RC-16 y se crea el riesgo GF-RC1
* Acta 35 Formaliza la creación del riesgo de corrupción ES-RC1 para proceso de Evaluación y seguimiento (Oficina de Control interno)
* Acta 36  Formaliza el ajuste al riesgos de corrupción del proceso Adquisición de bienes y servicios, eliminando el riesgo RC-3 y se crea el riesgo BS-RC1
* Acta 37  Formaliza el ajuste al riesgos de corrupción del proceso de Desarrollo empresarial - Dirección de regulación, eliminando el riesgo RC-7 y RC-22 y se crea el riesgo DE-C1</t>
  </si>
  <si>
    <t>Procedimiento de Expedición, publicación y archivo de actos administrativos generales y particulares GJ-PR-012 / Gestión Jurídica</t>
  </si>
  <si>
    <t>* Concepto Previo por parte de la Dirección de regulación del Mincit
* Informe de comentarios del proyecto de reglamento técnico
* Concepto de abogacia de la competencia emitidos por la SIC</t>
  </si>
  <si>
    <t>Posibilidad de recibir o solicitar cualquier dadiva o beneficio a nombre propio o de terceros, con el fin de favorecer a un particular en la expedición, modificación, permanencia o derogación de un reglamento técnico o una regulación normativa de comercio interno</t>
  </si>
  <si>
    <t xml:space="preserve">El profesional designado cada vez que se requiera, realiza el analisis de impacto normativo de acuerdo a lo dispuesto en la normatividad vigente y lo somete a las consultas públicas a traves de la pagina web, para que los actores manifiesten sus comentarios respecto al documento. Presentado evidencia por medio de su respectivo soporte matriz de comentarios al AIN. </t>
  </si>
  <si>
    <t>Matriz de comentarios al AIN
 Soportes de la publicación en  pagina web</t>
  </si>
  <si>
    <t>El profesional designado cada vez que se requiera, realiza el proyecto de reglamento técnico de acuerdo a lo dispuesto en la normatividad vigente asegurando la aplicación de las buenas prácticas regulatorias (consultas públicas, Concepto Previo por parte de la Dirección de regulación del Mincit y  cuando aplique el concepto de abogacia de la competencia emitidos por la SIC) para mejorar la calidad regulatoria  . Presentado evidencia por medio de Informe final con su respectivo soporte  (Informe de observaciones y respuestas de los proyectos específicos de regulación, concepto previo de la Dirección de Regulación, y concepto de abogacia de la competencia de la 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</si>
</sst>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4"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b/>
      <sz val="14"/>
      <color indexed="8"/>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b/>
      <sz val="14"/>
      <color theme="1"/>
      <name val="Arial"/>
      <family val="2"/>
    </font>
    <font>
      <sz val="10"/>
      <color indexed="81"/>
      <name val="Tahoma"/>
      <family val="2"/>
    </font>
    <font>
      <u/>
      <sz val="11"/>
      <name val="Arial"/>
      <family val="2"/>
    </font>
    <font>
      <sz val="11"/>
      <color theme="1"/>
      <name val="Verdana"/>
      <family val="2"/>
    </font>
    <font>
      <b/>
      <sz val="14"/>
      <color indexed="8"/>
      <name val="Verdana"/>
      <family val="2"/>
    </font>
    <font>
      <b/>
      <sz val="22"/>
      <color theme="1"/>
      <name val="Verdana"/>
      <family val="2"/>
    </font>
    <font>
      <b/>
      <sz val="36"/>
      <color theme="1"/>
      <name val="Verdana"/>
      <family val="2"/>
    </font>
    <font>
      <sz val="10"/>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8"/>
      <color theme="1"/>
      <name val="Arial"/>
      <family val="2"/>
    </font>
    <font>
      <b/>
      <i/>
      <sz val="10"/>
      <name val="Arial"/>
      <family val="2"/>
    </font>
    <font>
      <sz val="8"/>
      <name val="Calibri"/>
      <family val="2"/>
      <scheme val="minor"/>
    </font>
    <font>
      <b/>
      <sz val="24"/>
      <color indexed="8"/>
      <name val="Verdana"/>
      <family val="2"/>
    </font>
    <font>
      <b/>
      <sz val="14"/>
      <color theme="1"/>
      <name val="Verdana"/>
      <family val="2"/>
    </font>
    <font>
      <sz val="14"/>
      <color theme="1"/>
      <name val="Verdana"/>
      <family val="2"/>
    </font>
    <font>
      <u/>
      <sz val="10"/>
      <name val="Arial"/>
      <family val="2"/>
    </font>
    <font>
      <u/>
      <sz val="10"/>
      <color rgb="FF000000"/>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9" fontId="28" fillId="0" borderId="0" applyFont="0" applyFill="0" applyBorder="0" applyAlignment="0" applyProtection="0"/>
  </cellStyleXfs>
  <cellXfs count="632">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4"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1" fillId="6" borderId="1" xfId="0" applyFont="1" applyFill="1" applyBorder="1" applyAlignment="1">
      <alignment horizontal="center" vertical="center" wrapText="1"/>
    </xf>
    <xf numFmtId="0" fontId="25" fillId="7" borderId="39" xfId="0" applyFont="1" applyFill="1" applyBorder="1" applyAlignment="1">
      <alignment horizontal="center" vertical="center" wrapText="1"/>
    </xf>
    <xf numFmtId="0" fontId="25" fillId="7" borderId="40"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12" borderId="42" xfId="0" applyFont="1" applyFill="1" applyBorder="1" applyAlignment="1">
      <alignment horizontal="center" vertical="center" wrapText="1"/>
    </xf>
    <xf numFmtId="0" fontId="25" fillId="7"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7" borderId="46" xfId="0" applyFont="1" applyFill="1" applyBorder="1" applyAlignment="1">
      <alignment horizontal="center" vertical="center" wrapText="1"/>
    </xf>
    <xf numFmtId="0" fontId="25" fillId="6" borderId="47" xfId="0" applyFont="1" applyFill="1" applyBorder="1" applyAlignment="1">
      <alignment horizontal="center" vertical="center" wrapText="1"/>
    </xf>
    <xf numFmtId="0" fontId="25" fillId="7" borderId="42" xfId="0" applyFont="1" applyFill="1" applyBorder="1" applyAlignment="1">
      <alignment horizontal="center" vertical="center" wrapText="1"/>
    </xf>
    <xf numFmtId="0" fontId="25" fillId="12" borderId="45"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2" fillId="3" borderId="1" xfId="1" applyFill="1" applyBorder="1" applyAlignment="1" applyProtection="1">
      <alignment horizontal="center"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6" fillId="0" borderId="0" xfId="2" applyFont="1" applyFill="1" applyAlignment="1">
      <alignment horizontal="center"/>
    </xf>
    <xf numFmtId="0" fontId="14"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0" fontId="9" fillId="0" borderId="0" xfId="0" applyFont="1" applyAlignment="1" applyProtection="1">
      <alignment horizontal="center" vertical="center"/>
      <protection locked="0"/>
    </xf>
    <xf numFmtId="0" fontId="10" fillId="19" borderId="16"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4" fillId="19" borderId="12" xfId="0" applyFont="1" applyFill="1" applyBorder="1" applyAlignment="1">
      <alignment horizontal="center" vertical="center" wrapText="1"/>
    </xf>
    <xf numFmtId="0" fontId="15" fillId="19" borderId="12"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6"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4" fillId="20" borderId="15"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10"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50" xfId="0" applyFont="1" applyFill="1" applyBorder="1" applyAlignment="1">
      <alignment horizontal="center" vertical="center" wrapText="1"/>
    </xf>
    <xf numFmtId="0" fontId="7" fillId="11" borderId="51" xfId="0" applyFont="1" applyFill="1" applyBorder="1" applyAlignment="1">
      <alignment horizontal="center" vertical="center" wrapText="1"/>
    </xf>
    <xf numFmtId="0" fontId="15" fillId="0" borderId="53" xfId="0" applyFont="1" applyBorder="1" applyAlignment="1">
      <alignment horizontal="center" vertical="center" wrapText="1"/>
    </xf>
    <xf numFmtId="0" fontId="15"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7" fillId="0" borderId="50" xfId="0" applyFont="1" applyBorder="1" applyAlignment="1">
      <alignment horizontal="center" vertical="center" wrapText="1"/>
    </xf>
    <xf numFmtId="0" fontId="6" fillId="0" borderId="5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4" xfId="0" applyBorder="1"/>
    <xf numFmtId="0" fontId="7" fillId="0" borderId="55" xfId="0" applyFont="1" applyBorder="1" applyAlignment="1">
      <alignment horizontal="center" vertical="center" wrapText="1"/>
    </xf>
    <xf numFmtId="0" fontId="6" fillId="0" borderId="56" xfId="0" applyFont="1" applyBorder="1" applyAlignment="1">
      <alignment horizontal="justify" vertical="center" wrapText="1"/>
    </xf>
    <xf numFmtId="0" fontId="0" fillId="0" borderId="57" xfId="0" applyBorder="1"/>
    <xf numFmtId="0" fontId="15" fillId="19" borderId="16" xfId="0" applyFont="1" applyFill="1" applyBorder="1" applyAlignment="1">
      <alignment horizontal="center" vertical="center" wrapText="1"/>
    </xf>
    <xf numFmtId="0" fontId="8" fillId="0" borderId="1" xfId="0" applyFont="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6" fillId="0" borderId="0" xfId="0" applyFont="1"/>
    <xf numFmtId="0" fontId="2" fillId="3" borderId="1" xfId="0"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14"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6" fillId="0" borderId="1" xfId="0" applyFont="1" applyBorder="1"/>
    <xf numFmtId="0" fontId="10" fillId="3" borderId="1" xfId="0" applyFont="1" applyFill="1" applyBorder="1" applyAlignment="1">
      <alignment horizontal="center" vertical="center" wrapText="1"/>
    </xf>
    <xf numFmtId="0" fontId="10" fillId="0" borderId="1" xfId="0" applyFont="1" applyBorder="1" applyAlignment="1">
      <alignment vertical="center" wrapText="1"/>
    </xf>
    <xf numFmtId="9" fontId="8" fillId="0" borderId="1" xfId="0" applyNumberFormat="1" applyFont="1" applyBorder="1" applyAlignment="1">
      <alignment vertical="center"/>
    </xf>
    <xf numFmtId="0" fontId="6" fillId="3" borderId="1" xfId="0" applyFont="1" applyFill="1" applyBorder="1" applyAlignment="1">
      <alignment vertical="center" wrapText="1"/>
    </xf>
    <xf numFmtId="9" fontId="2" fillId="0" borderId="1" xfId="2"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3" borderId="2" xfId="1" applyFill="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14" fontId="10" fillId="3" borderId="0" xfId="0" applyNumberFormat="1" applyFont="1" applyFill="1" applyAlignment="1">
      <alignment horizontal="center" vertical="center"/>
    </xf>
    <xf numFmtId="0" fontId="0" fillId="0" borderId="0" xfId="0" applyAlignment="1">
      <alignment vertical="center"/>
    </xf>
    <xf numFmtId="0" fontId="38" fillId="0" borderId="0" xfId="0" applyFont="1"/>
    <xf numFmtId="0" fontId="17" fillId="21" borderId="16" xfId="0" applyFont="1" applyFill="1" applyBorder="1" applyAlignment="1">
      <alignment horizontal="center" vertical="center" wrapText="1"/>
    </xf>
    <xf numFmtId="0" fontId="35" fillId="21" borderId="12" xfId="0" applyFont="1" applyFill="1" applyBorder="1" applyAlignment="1">
      <alignment horizontal="center" vertical="center" wrapText="1"/>
    </xf>
    <xf numFmtId="0" fontId="17" fillId="21" borderId="12" xfId="0" applyFont="1" applyFill="1" applyBorder="1" applyAlignment="1">
      <alignment horizontal="center" vertical="center" wrapText="1"/>
    </xf>
    <xf numFmtId="0" fontId="25" fillId="0" borderId="17" xfId="0" applyFont="1" applyBorder="1" applyAlignment="1">
      <alignment horizontal="center" vertical="center" wrapText="1"/>
    </xf>
    <xf numFmtId="0" fontId="40" fillId="0" borderId="17" xfId="0" applyFont="1" applyBorder="1" applyAlignment="1">
      <alignment horizontal="center" vertical="center" wrapText="1"/>
    </xf>
    <xf numFmtId="0" fontId="37" fillId="0" borderId="17" xfId="0" applyFont="1" applyBorder="1" applyAlignment="1">
      <alignment horizontal="center" vertical="center" wrapText="1"/>
    </xf>
    <xf numFmtId="0" fontId="40" fillId="0" borderId="17" xfId="0" applyFont="1" applyBorder="1" applyAlignment="1">
      <alignment horizontal="justify" vertical="center" wrapText="1"/>
    </xf>
    <xf numFmtId="9" fontId="37" fillId="0" borderId="17" xfId="0" applyNumberFormat="1" applyFont="1" applyBorder="1" applyAlignment="1">
      <alignment horizontal="center" vertical="center" wrapText="1"/>
    </xf>
    <xf numFmtId="9" fontId="40" fillId="0" borderId="17" xfId="0" applyNumberFormat="1" applyFont="1" applyBorder="1" applyAlignment="1">
      <alignment horizontal="center" vertical="center" wrapText="1"/>
    </xf>
    <xf numFmtId="0" fontId="42" fillId="0" borderId="0" xfId="0" applyFont="1"/>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42" fillId="0" borderId="0" xfId="0" applyFont="1" applyAlignment="1">
      <alignment vertical="center"/>
    </xf>
    <xf numFmtId="0" fontId="42" fillId="8" borderId="62" xfId="0" applyFont="1" applyFill="1" applyBorder="1" applyAlignment="1">
      <alignment horizontal="center"/>
    </xf>
    <xf numFmtId="0" fontId="42" fillId="8" borderId="63" xfId="0" applyFont="1" applyFill="1" applyBorder="1" applyAlignment="1">
      <alignment horizontal="center"/>
    </xf>
    <xf numFmtId="0" fontId="42" fillId="8" borderId="64" xfId="0" applyFont="1" applyFill="1" applyBorder="1" applyAlignment="1">
      <alignment horizontal="center"/>
    </xf>
    <xf numFmtId="0" fontId="38" fillId="0" borderId="50" xfId="0" applyFont="1" applyBorder="1" applyAlignment="1">
      <alignment horizontal="center"/>
    </xf>
    <xf numFmtId="0" fontId="38" fillId="0" borderId="51" xfId="0" applyFont="1" applyBorder="1" applyAlignment="1">
      <alignment horizontal="center"/>
    </xf>
    <xf numFmtId="0" fontId="38" fillId="0" borderId="52" xfId="0" applyFont="1" applyBorder="1" applyAlignment="1">
      <alignment horizontal="center"/>
    </xf>
    <xf numFmtId="0" fontId="38" fillId="0" borderId="53" xfId="0" applyFont="1" applyBorder="1" applyAlignment="1">
      <alignment horizontal="center"/>
    </xf>
    <xf numFmtId="0" fontId="38" fillId="0" borderId="1" xfId="0" applyFont="1" applyBorder="1" applyAlignment="1">
      <alignment horizontal="center"/>
    </xf>
    <xf numFmtId="0" fontId="38" fillId="0" borderId="54" xfId="0" applyFont="1" applyBorder="1" applyAlignment="1">
      <alignment horizontal="center"/>
    </xf>
    <xf numFmtId="0" fontId="38" fillId="0" borderId="55" xfId="0" applyFont="1" applyBorder="1" applyAlignment="1">
      <alignment horizontal="center"/>
    </xf>
    <xf numFmtId="0" fontId="38" fillId="0" borderId="56" xfId="0" applyFont="1" applyBorder="1" applyAlignment="1">
      <alignment horizontal="center"/>
    </xf>
    <xf numFmtId="0" fontId="38" fillId="0" borderId="57" xfId="0" applyFont="1" applyBorder="1" applyAlignment="1">
      <alignment horizontal="center"/>
    </xf>
    <xf numFmtId="0" fontId="38" fillId="0" borderId="65" xfId="0" applyFont="1" applyBorder="1" applyAlignment="1">
      <alignment horizontal="center"/>
    </xf>
    <xf numFmtId="0" fontId="38" fillId="0" borderId="61" xfId="0" applyFont="1" applyBorder="1" applyAlignment="1">
      <alignment horizontal="center"/>
    </xf>
    <xf numFmtId="0" fontId="1" fillId="0" borderId="0" xfId="0" applyFont="1" applyAlignment="1">
      <alignment horizontal="center" vertical="center"/>
    </xf>
    <xf numFmtId="0" fontId="13" fillId="14" borderId="1" xfId="0" applyFont="1" applyFill="1" applyBorder="1" applyAlignment="1">
      <alignment horizontal="center" vertical="center" wrapText="1"/>
    </xf>
    <xf numFmtId="9" fontId="8" fillId="0" borderId="3" xfId="0" applyNumberFormat="1" applyFont="1" applyBorder="1" applyAlignment="1">
      <alignment horizontal="center" vertical="center"/>
    </xf>
    <xf numFmtId="9" fontId="2" fillId="0" borderId="3" xfId="2"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 fillId="0" borderId="3" xfId="0" applyFont="1" applyBorder="1" applyAlignment="1" applyProtection="1">
      <alignment horizontal="justify" vertical="center" wrapText="1"/>
      <protection locked="0"/>
    </xf>
    <xf numFmtId="0" fontId="2" fillId="0" borderId="3" xfId="0" applyFont="1" applyBorder="1" applyAlignment="1" applyProtection="1">
      <alignment vertical="center" wrapText="1"/>
      <protection locked="0"/>
    </xf>
    <xf numFmtId="0" fontId="2" fillId="14" borderId="1" xfId="0" applyFont="1" applyFill="1" applyBorder="1" applyAlignment="1">
      <alignment horizontal="justify" vertical="center" wrapText="1"/>
    </xf>
    <xf numFmtId="0" fontId="10" fillId="14"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17" fillId="0" borderId="53" xfId="0" applyFont="1" applyBorder="1" applyAlignment="1">
      <alignment horizontal="center" vertical="center"/>
    </xf>
    <xf numFmtId="0" fontId="14" fillId="0" borderId="54" xfId="0" applyFont="1"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14" fontId="2" fillId="0" borderId="0" xfId="0" applyNumberFormat="1" applyFont="1" applyAlignment="1">
      <alignment vertical="center" wrapText="1"/>
    </xf>
    <xf numFmtId="0" fontId="7" fillId="13" borderId="33" xfId="0" applyFont="1" applyFill="1" applyBorder="1" applyAlignment="1">
      <alignment horizontal="center" vertical="center" wrapText="1"/>
    </xf>
    <xf numFmtId="0" fontId="6" fillId="0" borderId="0" xfId="0" applyFont="1" applyAlignment="1">
      <alignment vertical="center"/>
    </xf>
    <xf numFmtId="14" fontId="8" fillId="0" borderId="1" xfId="0" applyNumberFormat="1" applyFont="1" applyBorder="1" applyAlignment="1">
      <alignment horizontal="center" vertical="center"/>
    </xf>
    <xf numFmtId="0" fontId="6" fillId="0" borderId="53" xfId="0" applyFont="1" applyBorder="1" applyAlignment="1">
      <alignment horizontal="center" vertical="center"/>
    </xf>
    <xf numFmtId="0" fontId="17" fillId="0" borderId="1" xfId="0" applyFont="1" applyBorder="1" applyAlignment="1">
      <alignment horizontal="center" vertical="center"/>
    </xf>
    <xf numFmtId="0" fontId="14" fillId="0" borderId="0" xfId="0" applyFont="1" applyAlignment="1">
      <alignment horizontal="center" vertical="center" wrapText="1"/>
    </xf>
    <xf numFmtId="0" fontId="25"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 fillId="14" borderId="1" xfId="0" applyFont="1" applyFill="1" applyBorder="1" applyAlignment="1">
      <alignment horizontal="center" vertical="center" wrapText="1"/>
    </xf>
    <xf numFmtId="0" fontId="31" fillId="14" borderId="3" xfId="0" applyFont="1" applyFill="1" applyBorder="1" applyAlignment="1">
      <alignment horizontal="center" vertical="center" wrapText="1"/>
    </xf>
    <xf numFmtId="0" fontId="31" fillId="14" borderId="1" xfId="0" applyFont="1" applyFill="1" applyBorder="1" applyAlignment="1">
      <alignment horizontal="center" vertical="center" wrapText="1"/>
    </xf>
    <xf numFmtId="0" fontId="42" fillId="8" borderId="1" xfId="0" applyFont="1" applyFill="1" applyBorder="1" applyAlignment="1">
      <alignment horizontal="center" vertical="center"/>
    </xf>
    <xf numFmtId="0" fontId="38" fillId="0" borderId="0" xfId="0" applyFont="1" applyAlignment="1">
      <alignment horizontal="center" vertical="center"/>
    </xf>
    <xf numFmtId="0" fontId="31" fillId="22" borderId="1" xfId="0" applyFont="1" applyFill="1" applyBorder="1" applyAlignment="1">
      <alignment horizontal="center" vertical="center" wrapText="1"/>
    </xf>
    <xf numFmtId="0" fontId="47" fillId="0" borderId="0" xfId="0" applyFont="1"/>
    <xf numFmtId="0" fontId="50" fillId="0" borderId="0" xfId="0" applyFont="1" applyAlignment="1">
      <alignment horizontal="center"/>
    </xf>
    <xf numFmtId="0" fontId="8" fillId="0" borderId="0" xfId="0" applyFont="1" applyAlignment="1">
      <alignment horizontal="center"/>
    </xf>
    <xf numFmtId="9" fontId="8" fillId="0" borderId="0" xfId="2" applyFont="1" applyFill="1"/>
    <xf numFmtId="9" fontId="8" fillId="0" borderId="0" xfId="2" applyFont="1" applyFill="1" applyAlignment="1">
      <alignment horizontal="center"/>
    </xf>
    <xf numFmtId="14" fontId="10" fillId="3" borderId="6" xfId="0" applyNumberFormat="1" applyFont="1" applyFill="1" applyBorder="1" applyAlignment="1">
      <alignment horizontal="center" vertical="center"/>
    </xf>
    <xf numFmtId="9" fontId="2" fillId="0" borderId="1" xfId="2" applyFont="1" applyFill="1" applyBorder="1" applyAlignment="1" applyProtection="1">
      <alignment horizontal="center" vertical="center" wrapText="1"/>
    </xf>
    <xf numFmtId="0" fontId="8"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54" fillId="0" borderId="1" xfId="0" applyFont="1" applyBorder="1" applyAlignment="1" applyProtection="1">
      <alignment horizontal="justify" vertical="center" wrapText="1"/>
      <protection locked="0"/>
    </xf>
    <xf numFmtId="0" fontId="8"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8" fillId="0" borderId="1" xfId="0" applyFont="1" applyBorder="1" applyAlignment="1">
      <alignment horizontal="left" vertical="center"/>
    </xf>
    <xf numFmtId="9" fontId="14" fillId="0" borderId="1" xfId="0" applyNumberFormat="1" applyFont="1" applyBorder="1" applyAlignment="1">
      <alignment horizontal="center" vertical="center"/>
    </xf>
    <xf numFmtId="9" fontId="2" fillId="0" borderId="1" xfId="2" applyFont="1" applyFill="1" applyBorder="1" applyAlignment="1" applyProtection="1">
      <alignment vertical="center" wrapText="1"/>
      <protection locked="0"/>
    </xf>
    <xf numFmtId="0" fontId="2" fillId="0" borderId="58" xfId="0" applyFont="1" applyBorder="1" applyAlignment="1">
      <alignment horizontal="center" vertical="center" wrapText="1"/>
    </xf>
    <xf numFmtId="0" fontId="17"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43" fillId="3" borderId="3" xfId="0" applyFont="1" applyFill="1" applyBorder="1" applyAlignment="1">
      <alignment horizontal="center" vertical="center" wrapText="1"/>
    </xf>
    <xf numFmtId="14" fontId="43" fillId="3" borderId="59" xfId="0" applyNumberFormat="1" applyFont="1" applyFill="1" applyBorder="1" applyAlignment="1">
      <alignment horizontal="center" vertical="center" wrapText="1"/>
    </xf>
    <xf numFmtId="0" fontId="25" fillId="0" borderId="1" xfId="0" applyFont="1" applyBorder="1" applyAlignment="1">
      <alignment horizontal="center" vertical="center" wrapText="1"/>
    </xf>
    <xf numFmtId="0" fontId="43" fillId="3" borderId="1" xfId="0" applyFont="1" applyFill="1" applyBorder="1" applyAlignment="1">
      <alignment horizontal="center" vertical="center" wrapText="1"/>
    </xf>
    <xf numFmtId="14" fontId="43" fillId="3" borderId="1" xfId="0" applyNumberFormat="1" applyFont="1" applyFill="1" applyBorder="1" applyAlignment="1">
      <alignment horizontal="center" vertical="center" wrapText="1"/>
    </xf>
    <xf numFmtId="0" fontId="7" fillId="13" borderId="72" xfId="0" applyFont="1" applyFill="1" applyBorder="1" applyAlignment="1">
      <alignment horizontal="center" vertical="center" wrapText="1"/>
    </xf>
    <xf numFmtId="0" fontId="14" fillId="12" borderId="43" xfId="0" applyFont="1" applyFill="1" applyBorder="1" applyAlignment="1">
      <alignment horizontal="center" vertical="center" wrapText="1"/>
    </xf>
    <xf numFmtId="0" fontId="14" fillId="7" borderId="43" xfId="0" applyFont="1" applyFill="1" applyBorder="1" applyAlignment="1">
      <alignment horizontal="center" vertical="center" wrapText="1"/>
    </xf>
    <xf numFmtId="0" fontId="14" fillId="6" borderId="44"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7" borderId="46" xfId="0" applyFont="1" applyFill="1" applyBorder="1" applyAlignment="1">
      <alignment horizontal="center" vertical="center" wrapText="1"/>
    </xf>
    <xf numFmtId="0" fontId="14" fillId="6" borderId="47" xfId="0" applyFont="1" applyFill="1" applyBorder="1" applyAlignment="1">
      <alignment horizontal="center" vertical="center" wrapText="1"/>
    </xf>
    <xf numFmtId="0" fontId="25" fillId="0" borderId="1" xfId="0" applyFont="1" applyBorder="1" applyAlignment="1">
      <alignment horizontal="center" vertical="center"/>
    </xf>
    <xf numFmtId="14" fontId="25" fillId="0" borderId="1" xfId="0" applyNumberFormat="1" applyFont="1" applyBorder="1" applyAlignment="1">
      <alignment horizontal="center" vertical="center"/>
    </xf>
    <xf numFmtId="0" fontId="14" fillId="0" borderId="6" xfId="0" applyFont="1" applyBorder="1" applyAlignment="1">
      <alignment horizontal="center" vertical="center"/>
    </xf>
    <xf numFmtId="0" fontId="13" fillId="0" borderId="2" xfId="0" applyFont="1" applyBorder="1" applyAlignment="1">
      <alignment horizontal="center" vertical="center" wrapText="1"/>
    </xf>
    <xf numFmtId="0" fontId="14" fillId="0" borderId="0" xfId="0" applyFont="1" applyAlignment="1">
      <alignment horizontal="center" vertical="center"/>
    </xf>
    <xf numFmtId="0" fontId="2" fillId="3" borderId="1" xfId="0" applyFont="1" applyFill="1" applyBorder="1" applyAlignment="1" applyProtection="1">
      <alignment horizontal="justify" vertical="center" wrapText="1"/>
      <protection locked="0"/>
    </xf>
    <xf numFmtId="14" fontId="2" fillId="0" borderId="54" xfId="0" applyNumberFormat="1" applyFont="1" applyBorder="1" applyAlignment="1">
      <alignment horizontal="center" vertical="center" wrapText="1"/>
    </xf>
    <xf numFmtId="0" fontId="17" fillId="7" borderId="39" xfId="0" applyFont="1" applyFill="1" applyBorder="1" applyAlignment="1">
      <alignment horizontal="center" vertical="center" wrapText="1"/>
    </xf>
    <xf numFmtId="0" fontId="17" fillId="7" borderId="40" xfId="0" applyFont="1" applyFill="1" applyBorder="1" applyAlignment="1">
      <alignment horizontal="center" vertical="center" wrapText="1"/>
    </xf>
    <xf numFmtId="0" fontId="17" fillId="6" borderId="41" xfId="0" applyFont="1" applyFill="1" applyBorder="1" applyAlignment="1">
      <alignment horizontal="center" vertical="center" wrapText="1"/>
    </xf>
    <xf numFmtId="0" fontId="17" fillId="7" borderId="42" xfId="0" applyFont="1" applyFill="1" applyBorder="1" applyAlignment="1">
      <alignment horizontal="center" vertical="center" wrapText="1"/>
    </xf>
    <xf numFmtId="0" fontId="17" fillId="7" borderId="43" xfId="0" applyFont="1" applyFill="1" applyBorder="1" applyAlignment="1">
      <alignment horizontal="center" vertical="center" wrapText="1"/>
    </xf>
    <xf numFmtId="0" fontId="17" fillId="6" borderId="44" xfId="0" applyFont="1" applyFill="1" applyBorder="1" applyAlignment="1">
      <alignment horizontal="center" vertical="center" wrapText="1"/>
    </xf>
    <xf numFmtId="0" fontId="17" fillId="12" borderId="42" xfId="0" applyFont="1" applyFill="1" applyBorder="1" applyAlignment="1">
      <alignment horizontal="center" vertical="center" wrapText="1"/>
    </xf>
    <xf numFmtId="0" fontId="17" fillId="12" borderId="45" xfId="0" applyFont="1" applyFill="1" applyBorder="1" applyAlignment="1">
      <alignment horizontal="center" vertical="center" wrapText="1"/>
    </xf>
    <xf numFmtId="0" fontId="17" fillId="7"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4" fillId="3" borderId="6" xfId="0" applyFont="1" applyFill="1" applyBorder="1" applyAlignment="1">
      <alignment horizontal="center" vertical="center"/>
    </xf>
    <xf numFmtId="0" fontId="6" fillId="3" borderId="0" xfId="0" applyFont="1" applyFill="1"/>
    <xf numFmtId="0" fontId="6" fillId="3" borderId="0" xfId="0" applyFont="1" applyFill="1" applyAlignment="1">
      <alignment horizontal="center"/>
    </xf>
    <xf numFmtId="9" fontId="6" fillId="3" borderId="0" xfId="2" applyFont="1" applyFill="1"/>
    <xf numFmtId="9" fontId="6" fillId="3" borderId="0" xfId="2" applyFont="1" applyFill="1" applyAlignment="1">
      <alignment horizontal="center"/>
    </xf>
    <xf numFmtId="0" fontId="8" fillId="3" borderId="0" xfId="0" applyFont="1" applyFill="1"/>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1" fillId="3" borderId="16" xfId="0" applyFont="1" applyFill="1" applyBorder="1" applyAlignment="1" applyProtection="1">
      <alignment horizontal="center" vertical="center"/>
      <protection locked="0"/>
    </xf>
    <xf numFmtId="0" fontId="14" fillId="3" borderId="0" xfId="0" applyFont="1" applyFill="1" applyAlignment="1">
      <alignment horizontal="right" vertical="center"/>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vertical="center"/>
      <protection locked="0"/>
    </xf>
    <xf numFmtId="0" fontId="8" fillId="3" borderId="0" xfId="0" applyFont="1" applyFill="1" applyAlignment="1">
      <alignment horizontal="center"/>
    </xf>
    <xf numFmtId="0" fontId="2" fillId="3" borderId="0" xfId="0" applyFont="1" applyFill="1" applyAlignment="1" applyProtection="1">
      <alignment horizontal="justify" vertical="center" wrapText="1"/>
      <protection locked="0"/>
    </xf>
    <xf numFmtId="9" fontId="2" fillId="3" borderId="0" xfId="2" applyFont="1" applyFill="1" applyBorder="1" applyAlignment="1" applyProtection="1">
      <alignment horizontal="justify" vertical="center" wrapText="1"/>
      <protection locked="0"/>
    </xf>
    <xf numFmtId="0" fontId="11" fillId="3" borderId="0" xfId="0" applyFont="1" applyFill="1" applyAlignment="1">
      <alignment horizontal="left" vertical="center" wrapText="1"/>
    </xf>
    <xf numFmtId="0" fontId="9" fillId="3" borderId="0" xfId="0" applyFont="1" applyFill="1" applyAlignment="1" applyProtection="1">
      <alignment horizontal="center" vertical="center"/>
      <protection locked="0"/>
    </xf>
    <xf numFmtId="0" fontId="2" fillId="3" borderId="0" xfId="0" applyFont="1" applyFill="1" applyAlignment="1">
      <alignment horizontal="justify" vertical="center" wrapText="1"/>
    </xf>
    <xf numFmtId="0" fontId="2" fillId="3" borderId="0" xfId="0" applyFont="1" applyFill="1" applyAlignment="1">
      <alignment horizontal="center"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8" fillId="3" borderId="0" xfId="0" applyFont="1" applyFill="1" applyAlignment="1">
      <alignment horizontal="left" vertical="center"/>
    </xf>
    <xf numFmtId="0" fontId="11" fillId="3" borderId="0" xfId="0" applyFont="1" applyFill="1" applyAlignment="1">
      <alignment vertical="center"/>
    </xf>
    <xf numFmtId="9" fontId="11" fillId="3" borderId="0" xfId="2" applyFont="1" applyFill="1" applyBorder="1" applyAlignment="1">
      <alignment vertical="center"/>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52" fillId="16" borderId="1" xfId="0" applyFont="1" applyFill="1" applyBorder="1" applyAlignment="1">
      <alignment horizontal="center" vertical="center" wrapText="1"/>
    </xf>
    <xf numFmtId="0" fontId="53" fillId="14"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2" fillId="4"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9" fontId="2" fillId="3" borderId="1" xfId="2" applyFont="1" applyFill="1" applyBorder="1" applyAlignment="1" applyProtection="1">
      <alignment horizontal="center" vertical="center" wrapText="1"/>
      <protection locked="0"/>
    </xf>
    <xf numFmtId="0" fontId="8" fillId="3" borderId="1" xfId="0" applyFont="1" applyFill="1" applyBorder="1" applyAlignment="1">
      <alignment horizontal="justify" vertical="center" wrapText="1"/>
    </xf>
    <xf numFmtId="9" fontId="12" fillId="3"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xf>
    <xf numFmtId="0" fontId="2" fillId="0" borderId="1" xfId="0" applyFont="1" applyBorder="1" applyAlignment="1">
      <alignment horizontal="left" vertical="center"/>
    </xf>
    <xf numFmtId="0" fontId="6" fillId="0" borderId="1" xfId="0" applyFont="1" applyBorder="1" applyAlignment="1">
      <alignment horizontal="center" vertical="center"/>
    </xf>
    <xf numFmtId="0" fontId="2" fillId="0" borderId="1" xfId="0" applyFont="1" applyBorder="1" applyAlignment="1" applyProtection="1">
      <alignment vertical="center"/>
      <protection locked="0"/>
    </xf>
    <xf numFmtId="0" fontId="8" fillId="0" borderId="1" xfId="0" applyFont="1" applyBorder="1" applyAlignment="1">
      <alignment horizontal="justify" vertical="center"/>
    </xf>
    <xf numFmtId="0" fontId="2" fillId="22" borderId="1" xfId="0" applyFont="1" applyFill="1" applyBorder="1" applyAlignment="1">
      <alignment horizontal="center" vertical="center" wrapText="1"/>
    </xf>
    <xf numFmtId="9" fontId="6" fillId="0" borderId="0" xfId="2" applyFont="1" applyFill="1" applyAlignment="1">
      <alignment vertical="center"/>
    </xf>
    <xf numFmtId="9" fontId="6" fillId="0" borderId="0" xfId="2" applyFont="1" applyFill="1" applyAlignment="1">
      <alignment horizontal="center" vertical="center"/>
    </xf>
    <xf numFmtId="0" fontId="2" fillId="3" borderId="6" xfId="0" applyFont="1" applyFill="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8" fillId="0" borderId="2" xfId="0" applyFont="1" applyBorder="1" applyAlignment="1">
      <alignment horizontal="center" vertical="center" wrapText="1"/>
    </xf>
    <xf numFmtId="0" fontId="31" fillId="0" borderId="0" xfId="0" applyFont="1" applyAlignment="1">
      <alignment horizontal="center" vertical="center"/>
    </xf>
    <xf numFmtId="0" fontId="31" fillId="0" borderId="1" xfId="0" applyFont="1" applyBorder="1" applyAlignment="1">
      <alignment horizontal="center" vertical="center"/>
    </xf>
    <xf numFmtId="0" fontId="49" fillId="0" borderId="0" xfId="0" applyFont="1" applyAlignment="1">
      <alignment vertical="center"/>
    </xf>
    <xf numFmtId="0" fontId="6" fillId="0" borderId="73" xfId="0" applyFont="1" applyBorder="1" applyAlignment="1">
      <alignment horizontal="center" vertical="center"/>
    </xf>
    <xf numFmtId="14" fontId="8" fillId="0" borderId="2" xfId="0" applyNumberFormat="1" applyFont="1" applyBorder="1" applyAlignment="1">
      <alignment horizontal="center" vertical="center"/>
    </xf>
    <xf numFmtId="14" fontId="2" fillId="0" borderId="2" xfId="0" applyNumberFormat="1" applyFont="1" applyBorder="1" applyAlignment="1">
      <alignment horizontal="center" vertical="center" wrapText="1"/>
    </xf>
    <xf numFmtId="14" fontId="2" fillId="0" borderId="74" xfId="0" applyNumberFormat="1" applyFont="1" applyBorder="1" applyAlignment="1">
      <alignment horizontal="center" vertical="center" wrapText="1"/>
    </xf>
    <xf numFmtId="0" fontId="31" fillId="0" borderId="3" xfId="0" applyFont="1" applyBorder="1" applyAlignment="1">
      <alignment horizontal="justify" vertical="center" wrapText="1"/>
    </xf>
    <xf numFmtId="0" fontId="10" fillId="0" borderId="2" xfId="0" applyFont="1" applyBorder="1" applyAlignment="1">
      <alignment vertical="center" wrapText="1"/>
    </xf>
    <xf numFmtId="0" fontId="7" fillId="0" borderId="0" xfId="0" applyFont="1" applyAlignment="1">
      <alignment horizontal="justify" vertical="center" wrapText="1"/>
    </xf>
    <xf numFmtId="0" fontId="6" fillId="0" borderId="2" xfId="0" applyFont="1" applyBorder="1" applyAlignment="1">
      <alignment horizontal="center"/>
    </xf>
    <xf numFmtId="0" fontId="6" fillId="0" borderId="58" xfId="0" applyFont="1" applyBorder="1" applyAlignment="1">
      <alignment horizontal="center"/>
    </xf>
    <xf numFmtId="0" fontId="6" fillId="0" borderId="3" xfId="0" applyFont="1" applyBorder="1" applyAlignment="1">
      <alignment horizontal="center"/>
    </xf>
    <xf numFmtId="0" fontId="56" fillId="0" borderId="2" xfId="0" applyFont="1" applyBorder="1" applyAlignment="1">
      <alignment horizontal="center"/>
    </xf>
    <xf numFmtId="0" fontId="56" fillId="0" borderId="58" xfId="0" applyFont="1" applyBorder="1" applyAlignment="1">
      <alignment horizontal="center"/>
    </xf>
    <xf numFmtId="0" fontId="56" fillId="0" borderId="3" xfId="0" applyFont="1" applyBorder="1" applyAlignment="1">
      <alignment horizontal="center"/>
    </xf>
    <xf numFmtId="0" fontId="10" fillId="22" borderId="1"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14" fillId="24" borderId="1" xfId="0" applyFont="1" applyFill="1" applyBorder="1" applyAlignment="1">
      <alignment horizontal="center" vertical="center" wrapText="1"/>
    </xf>
    <xf numFmtId="164" fontId="2" fillId="22" borderId="1" xfId="0" applyNumberFormat="1" applyFont="1" applyFill="1" applyBorder="1" applyAlignment="1">
      <alignment horizontal="center" vertical="center" wrapText="1"/>
    </xf>
    <xf numFmtId="0" fontId="16" fillId="2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xf>
    <xf numFmtId="0" fontId="25" fillId="0" borderId="4" xfId="0" applyFont="1" applyBorder="1" applyAlignment="1">
      <alignment horizontal="left" vertical="center" wrapText="1"/>
    </xf>
    <xf numFmtId="0" fontId="25" fillId="0" borderId="66" xfId="0" applyFont="1" applyBorder="1" applyAlignment="1">
      <alignment horizontal="left" vertical="center"/>
    </xf>
    <xf numFmtId="0" fontId="25" fillId="0" borderId="5" xfId="0" applyFont="1" applyBorder="1" applyAlignment="1">
      <alignment horizontal="left" vertical="center"/>
    </xf>
    <xf numFmtId="0" fontId="11" fillId="3" borderId="18" xfId="0" applyFont="1" applyFill="1" applyBorder="1" applyAlignment="1" applyProtection="1">
      <alignment horizontal="right" vertical="center"/>
      <protection locked="0"/>
    </xf>
    <xf numFmtId="0" fontId="11" fillId="3" borderId="0" xfId="0" applyFont="1" applyFill="1" applyAlignment="1" applyProtection="1">
      <alignment horizontal="right" vertical="center"/>
      <protection locked="0"/>
    </xf>
    <xf numFmtId="0" fontId="43" fillId="0" borderId="1" xfId="0" applyFont="1" applyBorder="1" applyAlignment="1">
      <alignment horizontal="justify" vertical="center" wrapText="1"/>
    </xf>
    <xf numFmtId="0" fontId="43" fillId="0" borderId="4" xfId="0" applyFont="1" applyBorder="1" applyAlignment="1">
      <alignment horizontal="left" vertical="center" wrapText="1"/>
    </xf>
    <xf numFmtId="0" fontId="43" fillId="0" borderId="66" xfId="0" applyFont="1" applyBorder="1" applyAlignment="1">
      <alignment horizontal="left" vertical="center" wrapText="1"/>
    </xf>
    <xf numFmtId="0" fontId="43" fillId="0" borderId="5" xfId="0" applyFont="1" applyBorder="1" applyAlignment="1">
      <alignment horizontal="left" vertical="center" wrapText="1"/>
    </xf>
    <xf numFmtId="0" fontId="43" fillId="0" borderId="1" xfId="0" applyFont="1" applyBorder="1" applyAlignment="1">
      <alignment horizontal="left" vertical="center" wrapText="1"/>
    </xf>
    <xf numFmtId="0" fontId="14" fillId="2" borderId="4" xfId="0" applyFont="1" applyFill="1" applyBorder="1" applyAlignment="1">
      <alignment horizontal="center" vertical="center"/>
    </xf>
    <xf numFmtId="0" fontId="14" fillId="2" borderId="66" xfId="0" applyFont="1" applyFill="1" applyBorder="1" applyAlignment="1">
      <alignment horizontal="center" vertical="center"/>
    </xf>
    <xf numFmtId="0" fontId="14" fillId="2" borderId="5"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0" fontId="8"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9" fontId="12"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54" fillId="0" borderId="1" xfId="0" applyFont="1" applyBorder="1" applyAlignment="1" applyProtection="1">
      <alignment horizontal="justify" vertical="center" wrapText="1"/>
      <protection locked="0"/>
    </xf>
    <xf numFmtId="0" fontId="57" fillId="0" borderId="1" xfId="0" applyFont="1" applyBorder="1" applyAlignment="1" applyProtection="1">
      <alignment horizontal="center" vertical="center" wrapText="1"/>
      <protection locked="0"/>
    </xf>
    <xf numFmtId="0" fontId="8" fillId="6"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5"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3" borderId="1" xfId="0" applyFont="1" applyFill="1" applyBorder="1" applyAlignment="1">
      <alignment horizontal="center" vertical="center"/>
    </xf>
    <xf numFmtId="0" fontId="8" fillId="0" borderId="1" xfId="0" applyFont="1" applyBorder="1" applyAlignment="1" applyProtection="1">
      <alignment horizontal="justify" vertical="center" wrapText="1"/>
      <protection locked="0"/>
    </xf>
    <xf numFmtId="0" fontId="2" fillId="0" borderId="1" xfId="0" applyFont="1" applyBorder="1" applyAlignment="1">
      <alignment horizontal="left"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4" borderId="1" xfId="0" applyFont="1" applyFill="1" applyBorder="1" applyAlignment="1">
      <alignment horizontal="center" vertical="center" wrapText="1"/>
    </xf>
    <xf numFmtId="0" fontId="6" fillId="0" borderId="1" xfId="0" applyFont="1" applyBorder="1" applyAlignment="1">
      <alignment horizontal="center"/>
    </xf>
    <xf numFmtId="9" fontId="14" fillId="0" borderId="1" xfId="0" applyNumberFormat="1" applyFont="1" applyBorder="1" applyAlignment="1">
      <alignment horizontal="center" vertical="center"/>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justify" vertical="center" wrapText="1"/>
      <protection locked="0"/>
    </xf>
    <xf numFmtId="9" fontId="51" fillId="0" borderId="1" xfId="0" applyNumberFormat="1" applyFont="1" applyBorder="1" applyAlignment="1">
      <alignment horizontal="center" vertical="center"/>
    </xf>
    <xf numFmtId="0" fontId="13" fillId="10"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2" fillId="15"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53" fillId="14" borderId="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7" fillId="23" borderId="1" xfId="0" applyFont="1" applyFill="1" applyBorder="1" applyAlignment="1">
      <alignment horizontal="center" vertical="center"/>
    </xf>
    <xf numFmtId="9" fontId="22" fillId="15" borderId="1" xfId="2"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5" xfId="0" applyFont="1" applyBorder="1" applyAlignment="1">
      <alignment horizontal="center" vertical="center" wrapText="1"/>
    </xf>
    <xf numFmtId="0" fontId="7" fillId="3" borderId="0" xfId="0" applyFont="1" applyFill="1" applyAlignment="1">
      <alignment horizontal="center" vertical="center" wrapText="1"/>
    </xf>
    <xf numFmtId="0" fontId="9" fillId="3" borderId="0" xfId="0" applyFont="1" applyFill="1" applyAlignment="1" applyProtection="1">
      <alignment horizontal="justify" vertical="center"/>
      <protection locked="0"/>
    </xf>
    <xf numFmtId="0" fontId="2" fillId="18"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1" fillId="3" borderId="20" xfId="0" applyFont="1" applyFill="1" applyBorder="1" applyAlignment="1" applyProtection="1">
      <alignment horizontal="right" vertical="center"/>
      <protection locked="0"/>
    </xf>
    <xf numFmtId="0" fontId="14" fillId="3" borderId="0" xfId="0" applyFont="1" applyFill="1" applyAlignment="1">
      <alignment horizontal="right" vertical="center" wrapText="1"/>
    </xf>
    <xf numFmtId="0" fontId="12" fillId="16"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14" fillId="3" borderId="18" xfId="0" applyFont="1" applyFill="1" applyBorder="1" applyAlignment="1">
      <alignment horizontal="right" vertical="center"/>
    </xf>
    <xf numFmtId="0" fontId="14" fillId="3" borderId="0" xfId="0" applyFont="1" applyFill="1" applyAlignment="1">
      <alignment horizontal="right" vertical="center"/>
    </xf>
    <xf numFmtId="0" fontId="14" fillId="3" borderId="6" xfId="0" applyFont="1" applyFill="1" applyBorder="1" applyAlignment="1">
      <alignment horizontal="center" vertical="center"/>
    </xf>
    <xf numFmtId="0" fontId="14" fillId="3" borderId="6" xfId="0" applyFont="1" applyFill="1" applyBorder="1" applyAlignment="1">
      <alignment horizontal="left" vertical="center" wrapText="1"/>
    </xf>
    <xf numFmtId="0" fontId="17" fillId="16"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72" xfId="0" applyFont="1" applyFill="1" applyBorder="1" applyAlignment="1">
      <alignment horizontal="center" vertical="center" wrapText="1"/>
    </xf>
    <xf numFmtId="0" fontId="24" fillId="0" borderId="1" xfId="0" applyFont="1" applyBorder="1" applyAlignment="1">
      <alignment horizontal="center" vertical="center" wrapText="1"/>
    </xf>
    <xf numFmtId="0" fontId="6" fillId="0" borderId="0" xfId="0" applyFont="1" applyAlignment="1">
      <alignment horizontal="left"/>
    </xf>
    <xf numFmtId="0" fontId="18" fillId="0" borderId="0" xfId="0" applyFont="1" applyAlignment="1">
      <alignment horizontal="center"/>
    </xf>
    <xf numFmtId="0" fontId="7" fillId="13" borderId="70" xfId="0" applyFont="1" applyFill="1" applyBorder="1" applyAlignment="1">
      <alignment horizontal="center" vertical="center" wrapText="1"/>
    </xf>
    <xf numFmtId="0" fontId="7" fillId="13" borderId="71"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8" xfId="0" applyFont="1" applyFill="1" applyBorder="1" applyAlignment="1">
      <alignment horizontal="center" vertical="center" wrapText="1"/>
    </xf>
    <xf numFmtId="0" fontId="7" fillId="13" borderId="0" xfId="0" applyFont="1" applyFill="1" applyAlignment="1">
      <alignment horizontal="center" vertical="center" wrapText="1"/>
    </xf>
    <xf numFmtId="0" fontId="7" fillId="13" borderId="34"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59" xfId="0" applyFont="1" applyFill="1" applyBorder="1" applyAlignment="1">
      <alignment horizontal="center" vertical="center" wrapText="1"/>
    </xf>
    <xf numFmtId="0" fontId="7" fillId="9" borderId="60"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3" xfId="0"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58" xfId="0" applyNumberFormat="1" applyFont="1" applyBorder="1" applyAlignment="1">
      <alignment horizontal="center" vertical="center"/>
    </xf>
    <xf numFmtId="9" fontId="8" fillId="0" borderId="3" xfId="0" applyNumberFormat="1" applyFont="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8"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58" xfId="0" applyFont="1" applyBorder="1" applyAlignment="1">
      <alignment horizontal="center" vertical="center"/>
    </xf>
    <xf numFmtId="0" fontId="6" fillId="0" borderId="3" xfId="0" applyFont="1" applyBorder="1" applyAlignment="1">
      <alignment horizontal="center" vertical="center"/>
    </xf>
    <xf numFmtId="0" fontId="2" fillId="3" borderId="2"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3" borderId="58"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8" fillId="3" borderId="2"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3" borderId="2" xfId="1" applyFill="1" applyBorder="1" applyAlignment="1" applyProtection="1">
      <alignment horizontal="center" vertical="center" wrapText="1"/>
      <protection locked="0"/>
    </xf>
    <xf numFmtId="0" fontId="2" fillId="3" borderId="58" xfId="1" applyFill="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3" xfId="0" applyFont="1" applyBorder="1" applyAlignment="1">
      <alignment horizontal="center" vertical="center" wrapText="1"/>
    </xf>
    <xf numFmtId="0" fontId="8" fillId="0" borderId="4" xfId="0" applyFont="1" applyBorder="1" applyAlignment="1">
      <alignment horizontal="left" vertical="center" wrapText="1"/>
    </xf>
    <xf numFmtId="0" fontId="8" fillId="0" borderId="66"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8"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13" fillId="14" borderId="7"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59" xfId="0" applyFont="1" applyFill="1" applyBorder="1" applyAlignment="1">
      <alignment horizontal="center" vertical="center" wrapText="1"/>
    </xf>
    <xf numFmtId="0" fontId="13" fillId="14" borderId="60"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2" fillId="3" borderId="2" xfId="0" applyFont="1" applyFill="1" applyBorder="1" applyAlignment="1" applyProtection="1">
      <alignment horizontal="justify" vertical="center" wrapText="1"/>
      <protection locked="0"/>
    </xf>
    <xf numFmtId="0" fontId="2" fillId="3" borderId="58"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9"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60" xfId="0" applyFont="1" applyBorder="1" applyAlignment="1">
      <alignment horizontal="center" vertical="center" wrapText="1"/>
    </xf>
    <xf numFmtId="0" fontId="59" fillId="0" borderId="7" xfId="0" applyFont="1" applyBorder="1" applyAlignment="1">
      <alignment horizontal="center" vertical="center" wrapText="1"/>
    </xf>
    <xf numFmtId="0" fontId="59" fillId="0" borderId="8"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59"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60" xfId="0" applyFont="1" applyBorder="1" applyAlignment="1">
      <alignment horizontal="center" vertical="center" wrapText="1"/>
    </xf>
    <xf numFmtId="14" fontId="12" fillId="0" borderId="6" xfId="0" applyNumberFormat="1" applyFont="1" applyBorder="1" applyAlignment="1">
      <alignment horizontal="center" vertical="center"/>
    </xf>
    <xf numFmtId="0" fontId="12" fillId="0" borderId="6" xfId="0" applyFont="1" applyBorder="1" applyAlignment="1">
      <alignment horizontal="center" vertical="center"/>
    </xf>
    <xf numFmtId="0" fontId="10" fillId="0" borderId="0" xfId="0" applyFont="1" applyAlignment="1">
      <alignment horizontal="center" vertical="center" wrapText="1"/>
    </xf>
    <xf numFmtId="0" fontId="13" fillId="14" borderId="1" xfId="0" applyFont="1" applyFill="1" applyBorder="1" applyAlignment="1">
      <alignment horizontal="center" vertical="center"/>
    </xf>
    <xf numFmtId="164" fontId="31" fillId="22"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60" fillId="0" borderId="7"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59"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60" xfId="0" applyFont="1" applyBorder="1" applyAlignment="1">
      <alignment horizontal="center" vertical="center" wrapText="1"/>
    </xf>
    <xf numFmtId="0" fontId="12" fillId="14" borderId="7"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9" xfId="0" applyFont="1" applyFill="1" applyBorder="1" applyAlignment="1">
      <alignment horizontal="center" vertical="center" wrapText="1"/>
    </xf>
    <xf numFmtId="0" fontId="12" fillId="14" borderId="59" xfId="0" applyFont="1" applyFill="1" applyBorder="1" applyAlignment="1">
      <alignment horizontal="center" vertical="center" wrapText="1"/>
    </xf>
    <xf numFmtId="0" fontId="12" fillId="14" borderId="6" xfId="0" applyFont="1" applyFill="1" applyBorder="1" applyAlignment="1">
      <alignment horizontal="center" vertical="center" wrapText="1"/>
    </xf>
    <xf numFmtId="0" fontId="12" fillId="14" borderId="60"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31" fillId="2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31" fillId="22" borderId="7" xfId="0" applyFont="1" applyFill="1" applyBorder="1" applyAlignment="1">
      <alignment horizontal="center" vertical="center" wrapText="1"/>
    </xf>
    <xf numFmtId="0" fontId="31" fillId="22" borderId="8" xfId="0" applyFont="1" applyFill="1" applyBorder="1" applyAlignment="1">
      <alignment horizontal="center" vertical="center" wrapText="1"/>
    </xf>
    <xf numFmtId="0" fontId="31" fillId="22" borderId="9" xfId="0" applyFont="1" applyFill="1" applyBorder="1" applyAlignment="1">
      <alignment horizontal="center" vertical="center" wrapText="1"/>
    </xf>
    <xf numFmtId="0" fontId="31" fillId="22" borderId="59" xfId="0" applyFont="1" applyFill="1" applyBorder="1" applyAlignment="1">
      <alignment horizontal="center" vertical="center" wrapText="1"/>
    </xf>
    <xf numFmtId="0" fontId="31" fillId="22" borderId="6" xfId="0" applyFont="1" applyFill="1" applyBorder="1" applyAlignment="1">
      <alignment horizontal="center" vertical="center" wrapText="1"/>
    </xf>
    <xf numFmtId="0" fontId="31" fillId="22" borderId="60" xfId="0" applyFont="1" applyFill="1" applyBorder="1" applyAlignment="1">
      <alignment horizontal="center" vertical="center" wrapText="1"/>
    </xf>
    <xf numFmtId="0" fontId="13" fillId="22" borderId="1" xfId="0" applyFont="1" applyFill="1" applyBorder="1" applyAlignment="1">
      <alignment horizontal="center" vertical="center" wrapText="1"/>
    </xf>
    <xf numFmtId="0" fontId="9" fillId="0" borderId="0" xfId="0" applyFont="1" applyAlignment="1" applyProtection="1">
      <alignment horizontal="justify" vertical="center"/>
      <protection locked="0"/>
    </xf>
    <xf numFmtId="0" fontId="13" fillId="14" borderId="8" xfId="0" applyFont="1" applyFill="1" applyBorder="1" applyAlignment="1">
      <alignment horizontal="center" vertical="center" wrapText="1"/>
    </xf>
    <xf numFmtId="0" fontId="13" fillId="14" borderId="6"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4" fillId="0" borderId="4" xfId="0" applyFont="1" applyBorder="1" applyAlignment="1">
      <alignment horizontal="center" vertical="center"/>
    </xf>
    <xf numFmtId="0" fontId="14" fillId="0" borderId="66" xfId="0" applyFont="1" applyBorder="1" applyAlignment="1">
      <alignment horizontal="center" vertical="center"/>
    </xf>
    <xf numFmtId="0" fontId="14" fillId="0" borderId="5" xfId="0" applyFont="1" applyBorder="1" applyAlignment="1">
      <alignment horizontal="center" vertical="center"/>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44" fillId="0" borderId="0" xfId="0" applyFont="1" applyAlignment="1">
      <alignment horizontal="center"/>
    </xf>
    <xf numFmtId="0" fontId="14" fillId="0" borderId="1" xfId="0" applyFont="1" applyBorder="1" applyAlignment="1">
      <alignment horizontal="center" vertical="center"/>
    </xf>
    <xf numFmtId="0" fontId="14" fillId="8" borderId="6"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8" xfId="0" applyFont="1" applyBorder="1" applyAlignment="1">
      <alignment horizontal="center" vertical="center"/>
    </xf>
    <xf numFmtId="0" fontId="1" fillId="0" borderId="3" xfId="0" applyFont="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4" xfId="0" applyFont="1" applyBorder="1" applyAlignment="1">
      <alignment horizontal="center" vertical="center" wrapText="1"/>
    </xf>
    <xf numFmtId="0" fontId="14"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21" fillId="11" borderId="16" xfId="0" applyFont="1" applyFill="1" applyBorder="1" applyAlignment="1">
      <alignment horizontal="center" vertical="center" wrapText="1"/>
    </xf>
    <xf numFmtId="0" fontId="31" fillId="0" borderId="16" xfId="0" applyFont="1" applyBorder="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6" fillId="0" borderId="1" xfId="0" applyFont="1" applyBorder="1" applyAlignment="1">
      <alignment horizontal="center" vertical="center" wrapText="1"/>
    </xf>
    <xf numFmtId="0" fontId="16" fillId="0" borderId="54"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11" borderId="51" xfId="0" applyFont="1" applyFill="1" applyBorder="1" applyAlignment="1">
      <alignment horizontal="center" vertical="center" wrapText="1"/>
    </xf>
    <xf numFmtId="0" fontId="7" fillId="11" borderId="52"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56"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6" fillId="0" borderId="51"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5" fillId="0" borderId="22" xfId="0" applyFont="1" applyBorder="1" applyAlignment="1">
      <alignment vertical="center" wrapText="1"/>
    </xf>
    <xf numFmtId="0" fontId="35" fillId="0" borderId="49" xfId="0" applyFont="1" applyBorder="1" applyAlignment="1">
      <alignment vertical="center" wrapText="1"/>
    </xf>
    <xf numFmtId="0" fontId="35" fillId="0" borderId="17" xfId="0" applyFont="1" applyBorder="1" applyAlignment="1">
      <alignment vertical="center" wrapText="1"/>
    </xf>
    <xf numFmtId="0" fontId="17" fillId="0" borderId="0" xfId="0" applyFont="1" applyAlignment="1">
      <alignment horizontal="center"/>
    </xf>
    <xf numFmtId="0" fontId="21" fillId="0" borderId="13" xfId="0" applyFont="1" applyBorder="1" applyAlignment="1">
      <alignment horizontal="left" vertical="center" wrapText="1" indent="2"/>
    </xf>
    <xf numFmtId="0" fontId="21" fillId="0" borderId="15" xfId="0" applyFont="1" applyBorder="1" applyAlignment="1">
      <alignment horizontal="left" vertical="center" wrapText="1" indent="2"/>
    </xf>
    <xf numFmtId="0" fontId="17" fillId="0" borderId="13" xfId="0" applyFont="1" applyBorder="1" applyAlignment="1">
      <alignment horizontal="left" vertical="center" wrapText="1"/>
    </xf>
    <xf numFmtId="0" fontId="17" fillId="0" borderId="15" xfId="0" applyFont="1" applyBorder="1" applyAlignment="1">
      <alignment horizontal="left" vertical="center" wrapText="1"/>
    </xf>
    <xf numFmtId="0" fontId="35" fillId="0" borderId="21" xfId="0" applyFont="1" applyBorder="1" applyAlignment="1">
      <alignment vertical="center" wrapText="1"/>
    </xf>
    <xf numFmtId="0" fontId="35" fillId="0" borderId="19" xfId="0" applyFont="1" applyBorder="1" applyAlignment="1">
      <alignment vertical="center" wrapText="1"/>
    </xf>
    <xf numFmtId="0" fontId="35" fillId="0" borderId="23" xfId="0" applyFont="1" applyBorder="1" applyAlignment="1">
      <alignment vertical="center" wrapText="1"/>
    </xf>
    <xf numFmtId="0" fontId="35" fillId="0" borderId="18" xfId="0" applyFont="1" applyBorder="1" applyAlignment="1">
      <alignment vertical="center" wrapText="1"/>
    </xf>
    <xf numFmtId="0" fontId="35" fillId="0" borderId="0" xfId="0" applyFont="1" applyAlignment="1">
      <alignment vertical="center" wrapText="1"/>
    </xf>
    <xf numFmtId="0" fontId="35" fillId="0" borderId="20" xfId="0" applyFont="1" applyBorder="1" applyAlignment="1">
      <alignment vertical="center" wrapText="1"/>
    </xf>
    <xf numFmtId="0" fontId="17" fillId="0" borderId="13" xfId="0" applyFont="1" applyBorder="1" applyAlignment="1">
      <alignment horizontal="left" vertical="center" wrapText="1" indent="2"/>
    </xf>
    <xf numFmtId="0" fontId="17" fillId="0" borderId="15" xfId="0" applyFont="1" applyBorder="1" applyAlignment="1">
      <alignment horizontal="left" vertical="center" wrapText="1" indent="2"/>
    </xf>
    <xf numFmtId="0" fontId="25" fillId="0" borderId="13" xfId="0" applyFont="1" applyBorder="1" applyAlignment="1">
      <alignment horizontal="justify" vertical="center" wrapText="1"/>
    </xf>
    <xf numFmtId="0" fontId="25" fillId="0" borderId="15" xfId="0" applyFont="1" applyBorder="1" applyAlignment="1">
      <alignment horizontal="justify" vertical="center" wrapText="1"/>
    </xf>
    <xf numFmtId="0" fontId="17" fillId="0" borderId="14" xfId="0" applyFont="1" applyBorder="1" applyAlignment="1">
      <alignment horizontal="left" vertical="center" wrapText="1" indent="2"/>
    </xf>
    <xf numFmtId="0" fontId="43" fillId="14" borderId="1" xfId="0" applyFont="1" applyFill="1" applyBorder="1" applyAlignment="1">
      <alignment horizontal="center" vertical="center" wrapText="1"/>
    </xf>
    <xf numFmtId="0" fontId="42" fillId="0" borderId="0" xfId="0" applyFont="1" applyAlignment="1">
      <alignment horizontal="left"/>
    </xf>
    <xf numFmtId="0" fontId="7" fillId="13" borderId="37"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14" fillId="19" borderId="16" xfId="0" applyFont="1" applyFill="1" applyBorder="1" applyAlignment="1">
      <alignment horizontal="center" vertical="center" wrapText="1"/>
    </xf>
    <xf numFmtId="0" fontId="15" fillId="19" borderId="16"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Fill="1" applyBorder="1" applyAlignment="1">
      <alignment horizontal="center" vertical="center" wrapText="1"/>
    </xf>
    <xf numFmtId="0" fontId="31" fillId="0" borderId="3" xfId="0" applyFont="1" applyFill="1" applyBorder="1" applyAlignment="1">
      <alignment horizontal="justify" vertical="center" wrapText="1"/>
    </xf>
  </cellXfs>
  <cellStyles count="3">
    <cellStyle name="Normal" xfId="0" builtinId="0"/>
    <cellStyle name="Normal 2" xfId="1" xr:uid="{00000000-0005-0000-0000-000001000000}"/>
    <cellStyle name="Porcentaje" xfId="2" builtinId="5"/>
  </cellStyles>
  <dxfs count="2057">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FFCC"/>
        </patternFill>
      </fill>
    </dxf>
    <dxf>
      <font>
        <color theme="1"/>
      </font>
      <fill>
        <patternFill>
          <bgColor rgb="FFFFFF99"/>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ill>
        <patternFill>
          <bgColor rgb="FFFF0000"/>
        </patternFill>
      </fill>
    </dxf>
    <dxf>
      <fill>
        <patternFill>
          <bgColor rgb="FF00B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ill>
        <patternFill>
          <bgColor rgb="FF92D050"/>
        </patternFill>
      </fill>
    </dxf>
    <dxf>
      <font>
        <color theme="1"/>
      </font>
      <fill>
        <patternFill>
          <bgColor rgb="FFFFC000"/>
        </patternFill>
      </fill>
    </dxf>
    <dxf>
      <fill>
        <patternFill>
          <bgColor rgb="FFFFC000"/>
        </patternFill>
      </fill>
    </dxf>
    <dxf>
      <fill>
        <patternFill>
          <bgColor rgb="FF92D05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rgb="FFFFFF99"/>
        </patternFill>
      </fill>
    </dxf>
    <dxf>
      <fill>
        <patternFill>
          <bgColor theme="1"/>
        </patternFill>
      </fill>
    </dxf>
    <dxf>
      <fill>
        <patternFill>
          <bgColor rgb="FFFFFF99"/>
        </patternFill>
      </fill>
    </dxf>
    <dxf>
      <font>
        <color theme="1"/>
      </font>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CC"/>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C000"/>
        </patternFill>
      </fill>
    </dxf>
    <dxf>
      <font>
        <color rgb="FF9C0006"/>
      </font>
      <fill>
        <patternFill>
          <bgColor rgb="FFFFC7CE"/>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C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00B050"/>
        </patternFill>
      </fill>
    </dxf>
    <dxf>
      <fill>
        <patternFill>
          <bgColor rgb="FFFFC000"/>
        </patternFill>
      </fill>
    </dxf>
    <dxf>
      <font>
        <color theme="1"/>
      </font>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ont>
        <color theme="1"/>
      </font>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C00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00B050"/>
        </patternFill>
      </fill>
    </dxf>
    <dxf>
      <font>
        <color theme="1"/>
      </font>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ill>
        <patternFill>
          <bgColor rgb="FFFFFF99"/>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auto="1"/>
      </font>
      <fill>
        <patternFill>
          <bgColor rgb="FFFF0000"/>
        </patternFill>
      </fill>
    </dxf>
    <dxf>
      <font>
        <color theme="1"/>
      </font>
      <fill>
        <patternFill>
          <bgColor rgb="FFFFC000"/>
        </patternFill>
      </fill>
    </dxf>
    <dxf>
      <fill>
        <patternFill>
          <bgColor rgb="FFFFC000"/>
        </patternFill>
      </fill>
    </dxf>
    <dxf>
      <fill>
        <patternFill>
          <bgColor theme="1"/>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theme="1"/>
      </font>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ill>
        <patternFill>
          <bgColor rgb="FFFFC000"/>
        </patternFill>
      </fill>
    </dxf>
    <dxf>
      <fill>
        <patternFill>
          <bgColor rgb="FFFFFFCC"/>
        </patternFill>
      </fill>
    </dxf>
    <dxf>
      <font>
        <color theme="1"/>
      </font>
      <fill>
        <patternFill>
          <bgColor rgb="FFFFC000"/>
        </patternFill>
      </fill>
    </dxf>
    <dxf>
      <fill>
        <patternFill>
          <bgColor theme="1"/>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92D050"/>
        </patternFill>
      </fill>
    </dxf>
    <dxf>
      <fill>
        <patternFill>
          <bgColor rgb="FFFFFFCC"/>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92D050"/>
        </patternFill>
      </fill>
    </dxf>
    <dxf>
      <fill>
        <patternFill>
          <bgColor theme="1"/>
        </patternFill>
      </fill>
    </dxf>
    <dxf>
      <font>
        <color theme="1"/>
      </font>
      <fill>
        <patternFill>
          <bgColor rgb="FFFFFF99"/>
        </patternFill>
      </fill>
    </dxf>
    <dxf>
      <fill>
        <patternFill>
          <bgColor rgb="FFFFFFCC"/>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C000"/>
        </patternFill>
      </fill>
    </dxf>
    <dxf>
      <font>
        <color theme="1"/>
      </font>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theme="1"/>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ont>
        <color rgb="FF9C0006"/>
      </font>
      <fill>
        <patternFill>
          <bgColor rgb="FFFFC7CE"/>
        </patternFill>
      </fill>
    </dxf>
    <dxf>
      <fill>
        <patternFill>
          <bgColor rgb="FFFFC000"/>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00B050"/>
        </patternFill>
      </fill>
    </dxf>
    <dxf>
      <fill>
        <patternFill>
          <bgColor rgb="FFFF0000"/>
        </patternFill>
      </fill>
    </dxf>
    <dxf>
      <fill>
        <patternFill>
          <bgColor rgb="FF92D05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00B05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92D050"/>
        </patternFill>
      </fill>
    </dxf>
    <dxf>
      <fill>
        <patternFill>
          <bgColor rgb="FFFFFFCC"/>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ill>
        <patternFill>
          <bgColor rgb="FFFFFFCC"/>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ont>
        <color theme="1"/>
      </font>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theme="1"/>
      </font>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theme="1"/>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00B050"/>
        </patternFill>
      </fill>
    </dxf>
    <dxf>
      <fill>
        <patternFill>
          <bgColor rgb="FFFFFF99"/>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00B05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66"/>
      <color rgb="FFFFE599"/>
      <color rgb="FFFFFF00"/>
      <color rgb="FFFFFF99"/>
      <color rgb="FF92D050"/>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76200</xdr:colOff>
      <xdr:row>0</xdr:row>
      <xdr:rowOff>50800</xdr:rowOff>
    </xdr:from>
    <xdr:to>
      <xdr:col>3</xdr:col>
      <xdr:colOff>190500</xdr:colOff>
      <xdr:row>0</xdr:row>
      <xdr:rowOff>1143000</xdr:rowOff>
    </xdr:to>
    <xdr:pic>
      <xdr:nvPicPr>
        <xdr:cNvPr id="3" name="Imagen 2" descr="Logo MinCIT_Mesa de trabajo 1">
          <a:extLst>
            <a:ext uri="{FF2B5EF4-FFF2-40B4-BE49-F238E27FC236}">
              <a16:creationId xmlns:a16="http://schemas.microsoft.com/office/drawing/2014/main" id="{1D7BCCEB-0BF0-4A2C-96D4-A338F77D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8900" y="50800"/>
          <a:ext cx="2387600" cy="109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556380</xdr:colOff>
      <xdr:row>0</xdr:row>
      <xdr:rowOff>31750</xdr:rowOff>
    </xdr:from>
    <xdr:to>
      <xdr:col>2</xdr:col>
      <xdr:colOff>492238</xdr:colOff>
      <xdr:row>0</xdr:row>
      <xdr:rowOff>804333</xdr:rowOff>
    </xdr:to>
    <xdr:pic>
      <xdr:nvPicPr>
        <xdr:cNvPr id="2" name="Imagen 1" descr="Logo MinCIT_Mesa de trabajo 1">
          <a:extLst>
            <a:ext uri="{FF2B5EF4-FFF2-40B4-BE49-F238E27FC236}">
              <a16:creationId xmlns:a16="http://schemas.microsoft.com/office/drawing/2014/main" id="{268A736E-79A9-4654-92A0-969CC4C38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380" y="31750"/>
          <a:ext cx="1660941" cy="77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9</xdr:col>
      <xdr:colOff>0</xdr:colOff>
      <xdr:row>79</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79</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79</xdr:row>
      <xdr:rowOff>0</xdr:rowOff>
    </xdr:from>
    <xdr:to>
      <xdr:col>10</xdr:col>
      <xdr:colOff>0</xdr:colOff>
      <xdr:row>84</xdr:row>
      <xdr:rowOff>239710</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79</xdr:row>
      <xdr:rowOff>0</xdr:rowOff>
    </xdr:from>
    <xdr:to>
      <xdr:col>10</xdr:col>
      <xdr:colOff>0</xdr:colOff>
      <xdr:row>84</xdr:row>
      <xdr:rowOff>239710</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79</xdr:row>
      <xdr:rowOff>0</xdr:rowOff>
    </xdr:from>
    <xdr:to>
      <xdr:col>10</xdr:col>
      <xdr:colOff>0</xdr:colOff>
      <xdr:row>82</xdr:row>
      <xdr:rowOff>204787</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10</xdr:col>
      <xdr:colOff>0</xdr:colOff>
      <xdr:row>79</xdr:row>
      <xdr:rowOff>0</xdr:rowOff>
    </xdr:from>
    <xdr:to>
      <xdr:col>10</xdr:col>
      <xdr:colOff>0</xdr:colOff>
      <xdr:row>82</xdr:row>
      <xdr:rowOff>204787</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316502</xdr:colOff>
      <xdr:row>1</xdr:row>
      <xdr:rowOff>47625</xdr:rowOff>
    </xdr:from>
    <xdr:to>
      <xdr:col>3</xdr:col>
      <xdr:colOff>920808</xdr:colOff>
      <xdr:row>2</xdr:row>
      <xdr:rowOff>952500</xdr:rowOff>
    </xdr:to>
    <xdr:pic>
      <xdr:nvPicPr>
        <xdr:cNvPr id="3" name="Imagen 2">
          <a:extLst>
            <a:ext uri="{FF2B5EF4-FFF2-40B4-BE49-F238E27FC236}">
              <a16:creationId xmlns:a16="http://schemas.microsoft.com/office/drawing/2014/main" id="{8729268D-F5E9-068E-19AC-F5EDDB0A7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752" y="95250"/>
          <a:ext cx="2985556" cy="13811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404323</xdr:colOff>
      <xdr:row>0</xdr:row>
      <xdr:rowOff>9071</xdr:rowOff>
    </xdr:from>
    <xdr:to>
      <xdr:col>3</xdr:col>
      <xdr:colOff>235543</xdr:colOff>
      <xdr:row>1</xdr:row>
      <xdr:rowOff>-1</xdr:rowOff>
    </xdr:to>
    <xdr:pic>
      <xdr:nvPicPr>
        <xdr:cNvPr id="2" name="Imagen 1">
          <a:extLst>
            <a:ext uri="{FF2B5EF4-FFF2-40B4-BE49-F238E27FC236}">
              <a16:creationId xmlns:a16="http://schemas.microsoft.com/office/drawing/2014/main" id="{7A60C221-5E89-441D-9A25-7678FA0E75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466" y="9071"/>
          <a:ext cx="1237291" cy="74385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H80"/>
  <sheetViews>
    <sheetView topLeftCell="E56" zoomScale="50" zoomScaleNormal="50" workbookViewId="0">
      <selection activeCell="R56" sqref="R56:R57"/>
    </sheetView>
  </sheetViews>
  <sheetFormatPr baseColWidth="10" defaultColWidth="11.453125" defaultRowHeight="14" x14ac:dyDescent="0.3"/>
  <cols>
    <col min="1" max="1" width="7.7265625" style="10" customWidth="1"/>
    <col min="2" max="2" width="10.54296875" style="10" bestFit="1" customWidth="1"/>
    <col min="3" max="3" width="32.54296875" style="10" customWidth="1"/>
    <col min="4" max="4" width="23.26953125" style="10" customWidth="1"/>
    <col min="5" max="5" width="32.7265625" style="10" customWidth="1"/>
    <col min="6" max="6" width="20.54296875" style="55" customWidth="1"/>
    <col min="7" max="7" width="52.08984375" style="10" customWidth="1"/>
    <col min="8" max="8" width="8.81640625" style="10" customWidth="1"/>
    <col min="9" max="9" width="55.7265625" style="10" customWidth="1"/>
    <col min="10" max="10" width="32.54296875" style="55" customWidth="1"/>
    <col min="11" max="11" width="47.1796875" style="10" customWidth="1"/>
    <col min="12" max="12" width="28.54296875" style="55" customWidth="1"/>
    <col min="13" max="13" width="18.81640625" style="64" customWidth="1"/>
    <col min="14" max="14" width="16.26953125" style="55" customWidth="1"/>
    <col min="15" max="15" width="15.1796875" style="65" customWidth="1"/>
    <col min="16" max="16" width="43.81640625" style="10" customWidth="1"/>
    <col min="17" max="17" width="16.54296875" style="55" customWidth="1"/>
    <col min="18" max="18" width="68.1796875" style="10" customWidth="1"/>
    <col min="19" max="19" width="19.1796875" style="10" customWidth="1"/>
    <col min="20" max="20" width="33.453125" style="10" customWidth="1"/>
    <col min="21" max="21" width="26" style="10" customWidth="1"/>
    <col min="22" max="22" width="8.54296875" style="10" customWidth="1"/>
    <col min="23" max="23" width="5.1796875" style="64" customWidth="1"/>
    <col min="24" max="24" width="10.81640625" style="10" customWidth="1"/>
    <col min="25" max="25" width="5.1796875" style="64" customWidth="1"/>
    <col min="26" max="26" width="17" style="10" customWidth="1"/>
    <col min="27" max="27" width="68.7265625" style="10" customWidth="1"/>
    <col min="28" max="28" width="15.81640625" style="55" customWidth="1"/>
    <col min="29" max="29" width="59.81640625" style="10" customWidth="1"/>
    <col min="30" max="30" width="28" style="10" customWidth="1"/>
    <col min="31" max="31" width="15.26953125" style="55" customWidth="1"/>
    <col min="32" max="32" width="18.81640625" style="10" hidden="1" customWidth="1"/>
    <col min="33" max="33" width="15.54296875" style="10" customWidth="1"/>
    <col min="34" max="34" width="16.1796875" style="10" hidden="1" customWidth="1"/>
    <col min="35" max="35" width="17" style="10" customWidth="1"/>
    <col min="36" max="36" width="29.6328125" style="10" customWidth="1"/>
    <col min="37" max="37" width="17.81640625" style="55" hidden="1" customWidth="1"/>
    <col min="38" max="38" width="49" style="10" hidden="1" customWidth="1"/>
    <col min="39" max="39" width="11.453125" style="10"/>
    <col min="40" max="40" width="19.453125" style="10" customWidth="1"/>
    <col min="41" max="41" width="13.26953125" style="10" customWidth="1"/>
    <col min="42" max="42" width="13.54296875" style="10" customWidth="1"/>
    <col min="43" max="43" width="16.7265625" style="10" customWidth="1"/>
    <col min="44" max="45" width="11.453125" style="10"/>
    <col min="46" max="46" width="21.26953125" style="10" customWidth="1"/>
    <col min="47" max="48" width="11.453125" style="10"/>
    <col min="49" max="49" width="16" style="10" customWidth="1"/>
    <col min="50" max="54" width="11.453125" style="10"/>
    <col min="55" max="55" width="14.90625" style="10" customWidth="1"/>
    <col min="56" max="57" width="11.453125" style="10"/>
    <col min="58" max="58" width="15.54296875" style="10" customWidth="1"/>
    <col min="59" max="59" width="24.453125" style="10" customWidth="1"/>
    <col min="60" max="60" width="34.6328125" style="10" customWidth="1"/>
    <col min="61" max="16384" width="11.453125" style="10"/>
  </cols>
  <sheetData>
    <row r="1" spans="1:60" ht="90.5" customHeight="1" x14ac:dyDescent="0.3">
      <c r="A1" s="373"/>
      <c r="B1" s="373"/>
      <c r="C1" s="373"/>
      <c r="D1" s="373"/>
      <c r="E1" s="393" t="s">
        <v>416</v>
      </c>
      <c r="F1" s="394"/>
      <c r="G1" s="394"/>
      <c r="H1" s="394"/>
      <c r="I1" s="394"/>
      <c r="J1" s="394"/>
      <c r="K1" s="394"/>
      <c r="L1" s="395"/>
      <c r="M1" s="396" t="s">
        <v>417</v>
      </c>
      <c r="N1" s="397"/>
      <c r="O1" s="397"/>
      <c r="P1" s="398"/>
      <c r="Q1" s="256"/>
      <c r="R1" s="255"/>
      <c r="S1" s="255"/>
      <c r="T1" s="255"/>
      <c r="U1" s="255"/>
      <c r="V1" s="255"/>
      <c r="W1" s="257"/>
      <c r="X1" s="255"/>
      <c r="Y1" s="257"/>
      <c r="Z1" s="255"/>
      <c r="AA1" s="255"/>
      <c r="AB1" s="256"/>
      <c r="AC1" s="255"/>
      <c r="AD1" s="255"/>
      <c r="AE1" s="256"/>
      <c r="AF1" s="399"/>
      <c r="AG1" s="399"/>
      <c r="AH1" s="255"/>
      <c r="AI1" s="255"/>
      <c r="AJ1" s="255"/>
      <c r="AK1" s="256"/>
      <c r="AL1" s="255"/>
    </row>
    <row r="2" spans="1:60" ht="14.5" thickBot="1" x14ac:dyDescent="0.35">
      <c r="A2" s="255"/>
      <c r="B2" s="255"/>
      <c r="C2" s="255"/>
      <c r="D2" s="255"/>
      <c r="E2" s="255"/>
      <c r="F2" s="256"/>
      <c r="G2" s="255"/>
      <c r="H2" s="255"/>
      <c r="I2" s="255"/>
      <c r="J2" s="256"/>
      <c r="K2" s="255"/>
      <c r="L2" s="256"/>
      <c r="M2" s="257"/>
      <c r="N2" s="256"/>
      <c r="O2" s="258"/>
      <c r="P2" s="255"/>
      <c r="Q2" s="256"/>
      <c r="R2" s="255"/>
      <c r="S2" s="255"/>
      <c r="T2" s="255"/>
      <c r="U2" s="255"/>
      <c r="V2" s="255"/>
      <c r="W2" s="257"/>
      <c r="X2" s="255"/>
      <c r="Y2" s="257"/>
      <c r="Z2" s="255"/>
      <c r="AA2" s="255"/>
      <c r="AB2" s="256"/>
      <c r="AC2" s="255"/>
      <c r="AD2" s="255"/>
      <c r="AE2" s="256"/>
      <c r="AF2" s="255"/>
      <c r="AG2" s="255"/>
      <c r="AH2" s="255"/>
      <c r="AI2" s="255"/>
      <c r="AJ2" s="255"/>
      <c r="AK2" s="256"/>
      <c r="AL2" s="255"/>
    </row>
    <row r="3" spans="1:60" s="3" customFormat="1" ht="21.5" customHeight="1" thickBot="1" x14ac:dyDescent="0.3">
      <c r="A3" s="259"/>
      <c r="B3" s="259"/>
      <c r="C3" s="406" t="s">
        <v>418</v>
      </c>
      <c r="D3" s="337" t="s">
        <v>419</v>
      </c>
      <c r="E3" s="337"/>
      <c r="F3" s="262"/>
      <c r="G3" s="407" t="s">
        <v>420</v>
      </c>
      <c r="H3" s="408"/>
      <c r="I3" s="409" t="s">
        <v>777</v>
      </c>
      <c r="J3" s="409"/>
      <c r="K3" s="409"/>
      <c r="L3" s="264"/>
      <c r="M3" s="265"/>
      <c r="N3" s="264"/>
      <c r="O3" s="266"/>
      <c r="P3" s="267"/>
      <c r="Q3" s="264"/>
      <c r="R3" s="267"/>
      <c r="S3" s="259"/>
      <c r="T3" s="267"/>
      <c r="U3" s="267"/>
      <c r="V3" s="283"/>
      <c r="W3" s="284"/>
      <c r="X3" s="269"/>
      <c r="Y3" s="285"/>
      <c r="Z3" s="269"/>
      <c r="AA3" s="269"/>
      <c r="AB3" s="274"/>
      <c r="AC3" s="269"/>
      <c r="AD3" s="269"/>
      <c r="AE3" s="270"/>
      <c r="AF3" s="267"/>
      <c r="AG3" s="267"/>
      <c r="AH3" s="267"/>
      <c r="AI3" s="267"/>
      <c r="AJ3" s="269"/>
      <c r="AK3" s="59"/>
      <c r="AL3" s="59"/>
    </row>
    <row r="4" spans="1:60" s="3" customFormat="1" ht="21.5" hidden="1" customHeight="1" x14ac:dyDescent="0.25">
      <c r="A4" s="259"/>
      <c r="B4" s="259"/>
      <c r="C4" s="406"/>
      <c r="D4" s="261"/>
      <c r="E4" s="261"/>
      <c r="F4" s="268"/>
      <c r="G4" s="408" t="s">
        <v>421</v>
      </c>
      <c r="H4" s="408"/>
      <c r="I4" s="410"/>
      <c r="J4" s="410"/>
      <c r="K4" s="410"/>
      <c r="L4" s="410"/>
      <c r="M4" s="410"/>
      <c r="N4" s="410"/>
      <c r="O4" s="410"/>
      <c r="P4" s="410"/>
      <c r="Q4" s="264"/>
      <c r="R4" s="267"/>
      <c r="S4" s="259"/>
      <c r="T4" s="267"/>
      <c r="U4" s="267"/>
      <c r="V4" s="283"/>
      <c r="W4" s="284"/>
      <c r="X4" s="286"/>
      <c r="Y4" s="287"/>
      <c r="Z4" s="286"/>
      <c r="AA4" s="286"/>
      <c r="AB4" s="274"/>
      <c r="AC4" s="286"/>
      <c r="AD4" s="286"/>
      <c r="AE4" s="274"/>
      <c r="AF4" s="286"/>
      <c r="AG4" s="259"/>
      <c r="AH4" s="267"/>
      <c r="AI4" s="267"/>
      <c r="AJ4" s="286"/>
      <c r="AK4" s="59"/>
      <c r="AL4" s="59"/>
    </row>
    <row r="5" spans="1:60" s="3" customFormat="1" ht="21.5" customHeight="1" thickBot="1" x14ac:dyDescent="0.3">
      <c r="A5" s="259"/>
      <c r="B5" s="259"/>
      <c r="C5" s="406"/>
      <c r="D5" s="261"/>
      <c r="E5" s="261"/>
      <c r="F5" s="268"/>
      <c r="G5" s="269"/>
      <c r="H5" s="263"/>
      <c r="I5" s="270"/>
      <c r="J5" s="270"/>
      <c r="K5" s="267"/>
      <c r="L5" s="264"/>
      <c r="M5" s="265"/>
      <c r="N5" s="264"/>
      <c r="O5" s="266"/>
      <c r="P5" s="267"/>
      <c r="Q5" s="264"/>
      <c r="R5" s="267"/>
      <c r="S5" s="259"/>
      <c r="T5" s="267"/>
      <c r="U5" s="267"/>
      <c r="V5" s="283"/>
      <c r="W5" s="284"/>
      <c r="X5" s="286"/>
      <c r="Y5" s="287"/>
      <c r="Z5" s="286"/>
      <c r="AA5" s="286"/>
      <c r="AB5" s="274"/>
      <c r="AC5" s="286"/>
      <c r="AD5" s="286"/>
      <c r="AE5" s="270"/>
      <c r="AF5" s="267"/>
      <c r="AG5" s="267"/>
      <c r="AH5" s="267"/>
      <c r="AI5" s="267"/>
      <c r="AJ5" s="286"/>
      <c r="AK5" s="59"/>
      <c r="AL5" s="59"/>
    </row>
    <row r="6" spans="1:60" s="3" customFormat="1" ht="13.5" thickBot="1" x14ac:dyDescent="0.3">
      <c r="A6" s="259"/>
      <c r="B6" s="259"/>
      <c r="C6" s="406"/>
      <c r="D6" s="337" t="s">
        <v>422</v>
      </c>
      <c r="E6" s="337"/>
      <c r="F6" s="262"/>
      <c r="G6" s="269"/>
      <c r="H6" s="58"/>
      <c r="I6" s="271"/>
      <c r="J6" s="264"/>
      <c r="K6" s="271"/>
      <c r="L6" s="264"/>
      <c r="M6" s="272"/>
      <c r="N6" s="264"/>
      <c r="O6" s="266"/>
      <c r="P6" s="271"/>
      <c r="Q6" s="264"/>
      <c r="R6" s="271"/>
      <c r="S6" s="259"/>
      <c r="T6" s="271"/>
      <c r="U6" s="271"/>
      <c r="V6" s="283"/>
      <c r="W6" s="284"/>
      <c r="X6" s="269"/>
      <c r="Y6" s="285"/>
      <c r="Z6" s="269"/>
      <c r="AA6" s="269"/>
      <c r="AB6" s="274"/>
      <c r="AC6" s="269"/>
      <c r="AD6" s="269"/>
      <c r="AE6" s="274"/>
      <c r="AF6" s="269"/>
      <c r="AG6" s="269"/>
      <c r="AH6" s="269"/>
      <c r="AI6" s="269"/>
      <c r="AJ6" s="269"/>
      <c r="AK6" s="276"/>
      <c r="AL6" s="276"/>
    </row>
    <row r="7" spans="1:60" s="3" customFormat="1" ht="13.5" thickBot="1" x14ac:dyDescent="0.3">
      <c r="A7" s="259"/>
      <c r="B7" s="259"/>
      <c r="C7" s="260"/>
      <c r="D7" s="261"/>
      <c r="E7" s="261"/>
      <c r="F7" s="268"/>
      <c r="G7" s="269"/>
      <c r="H7" s="58"/>
      <c r="I7" s="271"/>
      <c r="J7" s="264"/>
      <c r="K7" s="271"/>
      <c r="L7" s="264"/>
      <c r="M7" s="272"/>
      <c r="N7" s="264"/>
      <c r="O7" s="266"/>
      <c r="P7" s="271"/>
      <c r="Q7" s="264"/>
      <c r="R7" s="271"/>
      <c r="S7" s="259"/>
      <c r="T7" s="271"/>
      <c r="U7" s="271"/>
      <c r="V7" s="283"/>
      <c r="W7" s="284"/>
      <c r="X7" s="269"/>
      <c r="Y7" s="285"/>
      <c r="Z7" s="269"/>
      <c r="AA7" s="269"/>
      <c r="AB7" s="274"/>
      <c r="AC7" s="269"/>
      <c r="AD7" s="269"/>
      <c r="AE7" s="274"/>
      <c r="AF7" s="269"/>
      <c r="AG7" s="269"/>
      <c r="AH7" s="269"/>
      <c r="AI7" s="269"/>
      <c r="AJ7" s="269"/>
      <c r="AK7" s="276"/>
      <c r="AL7" s="276"/>
    </row>
    <row r="8" spans="1:60" s="3" customFormat="1" ht="13.5" thickBot="1" x14ac:dyDescent="0.3">
      <c r="A8" s="259"/>
      <c r="B8" s="259"/>
      <c r="C8" s="260"/>
      <c r="D8" s="337" t="s">
        <v>423</v>
      </c>
      <c r="E8" s="403"/>
      <c r="F8" s="262" t="s">
        <v>424</v>
      </c>
      <c r="G8" s="336" t="s">
        <v>425</v>
      </c>
      <c r="H8" s="337"/>
      <c r="I8" s="304" t="s">
        <v>796</v>
      </c>
      <c r="J8" s="264"/>
      <c r="K8" s="271"/>
      <c r="L8" s="264"/>
      <c r="M8" s="272"/>
      <c r="N8" s="264"/>
      <c r="O8" s="266"/>
      <c r="P8" s="271"/>
      <c r="Q8" s="264"/>
      <c r="R8" s="271"/>
      <c r="S8" s="259"/>
      <c r="T8" s="271"/>
      <c r="U8" s="271"/>
      <c r="V8" s="283"/>
      <c r="W8" s="284"/>
      <c r="X8" s="269"/>
      <c r="Y8" s="285"/>
      <c r="Z8" s="269"/>
      <c r="AA8" s="269"/>
      <c r="AB8" s="274"/>
      <c r="AC8" s="269"/>
      <c r="AD8" s="269"/>
      <c r="AE8" s="274"/>
      <c r="AF8" s="269"/>
      <c r="AG8" s="269"/>
      <c r="AH8" s="269"/>
      <c r="AI8" s="269"/>
      <c r="AJ8" s="269"/>
      <c r="AK8" s="276"/>
      <c r="AL8" s="276"/>
    </row>
    <row r="9" spans="1:60" s="3" customFormat="1" ht="15.75" customHeight="1" x14ac:dyDescent="0.25">
      <c r="A9" s="259"/>
      <c r="B9" s="259"/>
      <c r="C9" s="273"/>
      <c r="D9" s="269"/>
      <c r="E9" s="269"/>
      <c r="F9" s="274"/>
      <c r="G9" s="269"/>
      <c r="H9" s="269"/>
      <c r="I9" s="58"/>
      <c r="J9" s="260"/>
      <c r="K9" s="275"/>
      <c r="L9" s="276"/>
      <c r="M9" s="277"/>
      <c r="N9" s="276"/>
      <c r="O9" s="278"/>
      <c r="P9" s="275"/>
      <c r="Q9" s="276"/>
      <c r="R9" s="275"/>
      <c r="S9" s="275"/>
      <c r="T9" s="275"/>
      <c r="U9" s="275"/>
      <c r="V9" s="276"/>
      <c r="W9" s="278"/>
      <c r="X9" s="269"/>
      <c r="Y9" s="285"/>
      <c r="Z9" s="269"/>
      <c r="AA9" s="269"/>
      <c r="AB9" s="274"/>
      <c r="AC9" s="269"/>
      <c r="AD9" s="269"/>
      <c r="AE9" s="276"/>
      <c r="AF9" s="275"/>
      <c r="AG9" s="275"/>
      <c r="AH9" s="275"/>
      <c r="AI9" s="275"/>
      <c r="AJ9" s="269"/>
      <c r="AK9" s="276"/>
      <c r="AL9" s="276"/>
    </row>
    <row r="10" spans="1:60" s="39" customFormat="1" ht="21.5" customHeight="1" x14ac:dyDescent="0.35">
      <c r="A10" s="57"/>
      <c r="B10" s="57"/>
      <c r="C10" s="279" t="s">
        <v>22</v>
      </c>
      <c r="D10" s="279"/>
      <c r="E10" s="279"/>
      <c r="F10" s="211">
        <v>45838</v>
      </c>
      <c r="G10" s="404" t="s">
        <v>23</v>
      </c>
      <c r="H10" s="404"/>
      <c r="I10" s="254">
        <v>15</v>
      </c>
      <c r="J10" s="59"/>
      <c r="K10" s="280"/>
      <c r="L10" s="276"/>
      <c r="M10" s="281"/>
      <c r="N10" s="276"/>
      <c r="O10" s="278"/>
      <c r="P10" s="280"/>
      <c r="Q10" s="276"/>
      <c r="R10" s="280"/>
      <c r="S10" s="275"/>
      <c r="T10" s="275"/>
      <c r="U10" s="276"/>
      <c r="V10" s="400"/>
      <c r="W10" s="400"/>
      <c r="X10" s="400"/>
      <c r="Y10" s="400"/>
      <c r="Z10" s="400"/>
      <c r="AA10" s="400"/>
      <c r="AB10" s="400"/>
      <c r="AC10" s="400"/>
      <c r="AD10" s="400"/>
      <c r="AE10" s="400"/>
      <c r="AF10" s="400"/>
      <c r="AG10" s="400"/>
      <c r="AH10" s="400"/>
      <c r="AI10" s="400"/>
      <c r="AJ10" s="276"/>
      <c r="AK10" s="276"/>
      <c r="AL10" s="276"/>
    </row>
    <row r="11" spans="1:60" s="3" customFormat="1" ht="13" x14ac:dyDescent="0.25">
      <c r="A11" s="259"/>
      <c r="B11" s="259"/>
      <c r="C11" s="279"/>
      <c r="D11" s="282"/>
      <c r="E11" s="276"/>
      <c r="F11" s="276"/>
      <c r="G11" s="276"/>
      <c r="H11" s="276"/>
      <c r="I11" s="276"/>
      <c r="J11" s="276"/>
      <c r="K11" s="276"/>
      <c r="L11" s="276"/>
      <c r="M11" s="278"/>
      <c r="N11" s="276"/>
      <c r="O11" s="278"/>
      <c r="P11" s="276"/>
      <c r="Q11" s="276"/>
      <c r="R11" s="276"/>
      <c r="S11" s="276"/>
      <c r="T11" s="276"/>
      <c r="U11" s="276"/>
      <c r="V11" s="276"/>
      <c r="W11" s="278"/>
      <c r="X11" s="276"/>
      <c r="Y11" s="278"/>
      <c r="Z11" s="276"/>
      <c r="AA11" s="276"/>
      <c r="AB11" s="276"/>
      <c r="AC11" s="276"/>
      <c r="AD11" s="276"/>
      <c r="AE11" s="276"/>
      <c r="AF11" s="276"/>
      <c r="AG11" s="276"/>
      <c r="AH11" s="276"/>
      <c r="AI11" s="276"/>
      <c r="AJ11" s="276"/>
      <c r="AK11" s="276"/>
      <c r="AL11" s="276"/>
    </row>
    <row r="12" spans="1:60" ht="43" customHeight="1" x14ac:dyDescent="0.3">
      <c r="A12" s="405" t="s">
        <v>24</v>
      </c>
      <c r="B12" s="405"/>
      <c r="C12" s="405"/>
      <c r="D12" s="405"/>
      <c r="E12" s="405"/>
      <c r="F12" s="405"/>
      <c r="G12" s="405"/>
      <c r="H12" s="405"/>
      <c r="I12" s="405"/>
      <c r="J12" s="405"/>
      <c r="K12" s="405"/>
      <c r="L12" s="381" t="s">
        <v>176</v>
      </c>
      <c r="M12" s="381"/>
      <c r="N12" s="381"/>
      <c r="O12" s="381"/>
      <c r="P12" s="381"/>
      <c r="Q12" s="381"/>
      <c r="R12" s="382" t="s">
        <v>426</v>
      </c>
      <c r="S12" s="382"/>
      <c r="T12" s="382"/>
      <c r="U12" s="382"/>
      <c r="V12" s="382"/>
      <c r="W12" s="382"/>
      <c r="X12" s="382"/>
      <c r="Y12" s="382"/>
      <c r="Z12" s="382"/>
      <c r="AA12" s="382"/>
      <c r="AB12" s="382"/>
      <c r="AC12" s="382"/>
      <c r="AD12" s="382"/>
      <c r="AE12" s="383" t="s">
        <v>175</v>
      </c>
      <c r="AF12" s="383"/>
      <c r="AG12" s="383"/>
      <c r="AH12" s="383"/>
      <c r="AI12" s="383"/>
      <c r="AJ12" s="383"/>
      <c r="AK12" s="401" t="s">
        <v>427</v>
      </c>
      <c r="AL12" s="402" t="s">
        <v>428</v>
      </c>
      <c r="AM12" s="323" t="s">
        <v>778</v>
      </c>
      <c r="AN12" s="324"/>
      <c r="AO12" s="324"/>
      <c r="AP12" s="324"/>
      <c r="AQ12" s="324"/>
      <c r="AR12" s="324"/>
      <c r="AS12" s="324"/>
      <c r="AT12" s="324"/>
      <c r="AU12" s="324"/>
      <c r="AV12" s="324"/>
      <c r="AW12" s="324"/>
      <c r="AX12" s="324"/>
      <c r="AY12" s="324"/>
      <c r="AZ12" s="324"/>
      <c r="BA12" s="324"/>
      <c r="BB12" s="324"/>
      <c r="BC12" s="324"/>
      <c r="BD12" s="324"/>
      <c r="BE12" s="324"/>
      <c r="BF12" s="324"/>
      <c r="BG12" s="324"/>
      <c r="BH12" s="325" t="s">
        <v>779</v>
      </c>
    </row>
    <row r="13" spans="1:60" ht="29.25" customHeight="1" x14ac:dyDescent="0.3">
      <c r="A13" s="411" t="s">
        <v>429</v>
      </c>
      <c r="B13" s="411"/>
      <c r="C13" s="412" t="s">
        <v>430</v>
      </c>
      <c r="D13" s="390" t="s">
        <v>202</v>
      </c>
      <c r="E13" s="390" t="s">
        <v>201</v>
      </c>
      <c r="F13" s="390" t="s">
        <v>431</v>
      </c>
      <c r="G13" s="390" t="s">
        <v>432</v>
      </c>
      <c r="H13" s="391" t="s">
        <v>433</v>
      </c>
      <c r="I13" s="390" t="s">
        <v>434</v>
      </c>
      <c r="J13" s="390" t="s">
        <v>435</v>
      </c>
      <c r="K13" s="390" t="s">
        <v>436</v>
      </c>
      <c r="L13" s="389" t="s">
        <v>27</v>
      </c>
      <c r="M13" s="392" t="s">
        <v>182</v>
      </c>
      <c r="N13" s="389" t="s">
        <v>26</v>
      </c>
      <c r="O13" s="392" t="s">
        <v>157</v>
      </c>
      <c r="P13" s="389" t="s">
        <v>437</v>
      </c>
      <c r="Q13" s="378" t="s">
        <v>211</v>
      </c>
      <c r="R13" s="379" t="s">
        <v>438</v>
      </c>
      <c r="S13" s="380" t="s">
        <v>398</v>
      </c>
      <c r="T13" s="380"/>
      <c r="U13" s="379" t="s">
        <v>439</v>
      </c>
      <c r="V13" s="379" t="s">
        <v>440</v>
      </c>
      <c r="W13" s="379"/>
      <c r="X13" s="379" t="s">
        <v>441</v>
      </c>
      <c r="Y13" s="379"/>
      <c r="Z13" s="379" t="s">
        <v>442</v>
      </c>
      <c r="AA13" s="379"/>
      <c r="AB13" s="379" t="s">
        <v>173</v>
      </c>
      <c r="AC13" s="379"/>
      <c r="AD13" s="379" t="s">
        <v>443</v>
      </c>
      <c r="AE13" s="386" t="s">
        <v>27</v>
      </c>
      <c r="AF13" s="385" t="s">
        <v>182</v>
      </c>
      <c r="AG13" s="386" t="s">
        <v>26</v>
      </c>
      <c r="AH13" s="385" t="s">
        <v>157</v>
      </c>
      <c r="AI13" s="387" t="s">
        <v>319</v>
      </c>
      <c r="AJ13" s="388" t="s">
        <v>212</v>
      </c>
      <c r="AK13" s="401"/>
      <c r="AL13" s="402"/>
      <c r="AM13" s="326" t="s">
        <v>183</v>
      </c>
      <c r="AN13" s="324" t="s">
        <v>780</v>
      </c>
      <c r="AO13" s="324" t="s">
        <v>781</v>
      </c>
      <c r="AP13" s="324"/>
      <c r="AQ13" s="324"/>
      <c r="AR13" s="327" t="s">
        <v>782</v>
      </c>
      <c r="AS13" s="324"/>
      <c r="AT13" s="324"/>
      <c r="AU13" s="324" t="s">
        <v>783</v>
      </c>
      <c r="AV13" s="324"/>
      <c r="AW13" s="324"/>
      <c r="AX13" s="324" t="s">
        <v>784</v>
      </c>
      <c r="AY13" s="324"/>
      <c r="AZ13" s="324"/>
      <c r="BA13" s="324" t="s">
        <v>785</v>
      </c>
      <c r="BB13" s="324"/>
      <c r="BC13" s="324"/>
      <c r="BD13" s="324" t="s">
        <v>786</v>
      </c>
      <c r="BE13" s="324"/>
      <c r="BF13" s="324"/>
      <c r="BG13" s="324" t="s">
        <v>321</v>
      </c>
      <c r="BH13" s="325"/>
    </row>
    <row r="14" spans="1:60" s="36" customFormat="1" ht="60" x14ac:dyDescent="0.35">
      <c r="A14" s="288" t="s">
        <v>444</v>
      </c>
      <c r="B14" s="288" t="s">
        <v>445</v>
      </c>
      <c r="C14" s="412"/>
      <c r="D14" s="390"/>
      <c r="E14" s="390"/>
      <c r="F14" s="390"/>
      <c r="G14" s="390"/>
      <c r="H14" s="391"/>
      <c r="I14" s="390"/>
      <c r="J14" s="390"/>
      <c r="K14" s="390"/>
      <c r="L14" s="389"/>
      <c r="M14" s="392"/>
      <c r="N14" s="389"/>
      <c r="O14" s="392"/>
      <c r="P14" s="389"/>
      <c r="Q14" s="378"/>
      <c r="R14" s="379"/>
      <c r="S14" s="289" t="s">
        <v>29</v>
      </c>
      <c r="T14" s="289" t="s">
        <v>446</v>
      </c>
      <c r="U14" s="379"/>
      <c r="V14" s="384" t="s">
        <v>30</v>
      </c>
      <c r="W14" s="384"/>
      <c r="X14" s="384" t="s">
        <v>31</v>
      </c>
      <c r="Y14" s="384"/>
      <c r="Z14" s="289" t="s">
        <v>170</v>
      </c>
      <c r="AA14" s="289" t="s">
        <v>447</v>
      </c>
      <c r="AB14" s="289" t="s">
        <v>448</v>
      </c>
      <c r="AC14" s="289" t="s">
        <v>449</v>
      </c>
      <c r="AD14" s="379"/>
      <c r="AE14" s="386"/>
      <c r="AF14" s="385"/>
      <c r="AG14" s="386"/>
      <c r="AH14" s="385"/>
      <c r="AI14" s="387"/>
      <c r="AJ14" s="388"/>
      <c r="AK14" s="401"/>
      <c r="AL14" s="402"/>
      <c r="AM14" s="326" t="s">
        <v>183</v>
      </c>
      <c r="AN14" s="324"/>
      <c r="AO14" s="301" t="s">
        <v>1</v>
      </c>
      <c r="AP14" s="301" t="s">
        <v>2</v>
      </c>
      <c r="AQ14" s="301" t="s">
        <v>322</v>
      </c>
      <c r="AR14" s="301" t="s">
        <v>1</v>
      </c>
      <c r="AS14" s="301" t="s">
        <v>2</v>
      </c>
      <c r="AT14" s="301" t="s">
        <v>322</v>
      </c>
      <c r="AU14" s="301" t="s">
        <v>1</v>
      </c>
      <c r="AV14" s="301" t="s">
        <v>2</v>
      </c>
      <c r="AW14" s="301" t="s">
        <v>322</v>
      </c>
      <c r="AX14" s="301" t="s">
        <v>1</v>
      </c>
      <c r="AY14" s="301" t="s">
        <v>2</v>
      </c>
      <c r="AZ14" s="301" t="s">
        <v>322</v>
      </c>
      <c r="BA14" s="301" t="s">
        <v>1</v>
      </c>
      <c r="BB14" s="301" t="s">
        <v>2</v>
      </c>
      <c r="BC14" s="301" t="s">
        <v>322</v>
      </c>
      <c r="BD14" s="301" t="s">
        <v>1</v>
      </c>
      <c r="BE14" s="301" t="s">
        <v>2</v>
      </c>
      <c r="BF14" s="301" t="s">
        <v>322</v>
      </c>
      <c r="BG14" s="324"/>
      <c r="BH14" s="325"/>
    </row>
    <row r="15" spans="1:60" ht="77.25" customHeight="1" x14ac:dyDescent="0.3">
      <c r="A15" s="350" t="s">
        <v>424</v>
      </c>
      <c r="B15" s="351"/>
      <c r="C15" s="370" t="s">
        <v>450</v>
      </c>
      <c r="D15" s="328" t="s">
        <v>451</v>
      </c>
      <c r="E15" s="328" t="s">
        <v>452</v>
      </c>
      <c r="F15" s="35" t="s">
        <v>3</v>
      </c>
      <c r="G15" s="305" t="s">
        <v>453</v>
      </c>
      <c r="H15" s="328" t="s">
        <v>454</v>
      </c>
      <c r="I15" s="363" t="s">
        <v>455</v>
      </c>
      <c r="J15" s="328" t="s">
        <v>25</v>
      </c>
      <c r="K15" s="347" t="s">
        <v>456</v>
      </c>
      <c r="L15" s="328" t="s">
        <v>243</v>
      </c>
      <c r="M15" s="330">
        <f>VLOOKUP(L15,'[2]Datos Validacion'!$C$6:$D$10,2,0)</f>
        <v>0.4</v>
      </c>
      <c r="N15" s="331" t="s">
        <v>249</v>
      </c>
      <c r="O15" s="332">
        <f>VLOOKUP(N15,'[2]Datos Validacion'!$E$6:$F$15,2,0)</f>
        <v>0.8</v>
      </c>
      <c r="P15" s="347" t="s">
        <v>151</v>
      </c>
      <c r="Q15" s="348" t="s">
        <v>214</v>
      </c>
      <c r="R15" s="242" t="s">
        <v>457</v>
      </c>
      <c r="S15" s="34" t="s">
        <v>257</v>
      </c>
      <c r="T15" s="118" t="s">
        <v>452</v>
      </c>
      <c r="U15" s="34" t="s">
        <v>259</v>
      </c>
      <c r="V15" s="34" t="s">
        <v>261</v>
      </c>
      <c r="W15" s="131">
        <f>VLOOKUP(V15,'[2]Datos Validacion'!$K$6:$L$8,2,0)</f>
        <v>0.25</v>
      </c>
      <c r="X15" s="213" t="s">
        <v>265</v>
      </c>
      <c r="Y15" s="131">
        <f>VLOOKUP(X15,'[2]Datos Validacion'!$M$6:$N$7,2,0)</f>
        <v>0.15</v>
      </c>
      <c r="Z15" s="34" t="s">
        <v>266</v>
      </c>
      <c r="AA15" s="123" t="s">
        <v>458</v>
      </c>
      <c r="AB15" s="34" t="s">
        <v>268</v>
      </c>
      <c r="AC15" s="118" t="s">
        <v>459</v>
      </c>
      <c r="AD15" s="214">
        <f t="shared" ref="AD15:AD60" si="0">+W15+Y15</f>
        <v>0.4</v>
      </c>
      <c r="AE15" s="43" t="str">
        <f t="shared" ref="AE15:AE60" si="1">IF(AF15&lt;=20%,"MUY BAJA",IF(AF15&lt;=40%,"BAJA",IF(AF15&lt;=60%,"MEDIA",IF(AF15&lt;=80%,"ALTA","MUY ALTA"))))</f>
        <v>BAJA</v>
      </c>
      <c r="AF15" s="43">
        <f>IF(OR(V15="prevenir",V15="detectar"),(M15-(M15*AD15)), M15)</f>
        <v>0.24</v>
      </c>
      <c r="AG15" s="349" t="str">
        <f>IF(AH15&lt;=20%,"LEVE",IF(AH15&lt;=40%,"MENOR",IF(AH15&lt;=60%,"MODERADO",IF(AH15&lt;=80%,"MAYOR","CATASTROFICO"))))</f>
        <v>MAYOR</v>
      </c>
      <c r="AH15" s="349">
        <f>IF(V15="corregir",(O15-(O15*AD15)), O15)</f>
        <v>0.8</v>
      </c>
      <c r="AI15" s="348" t="s">
        <v>252</v>
      </c>
      <c r="AJ15" s="328" t="s">
        <v>178</v>
      </c>
      <c r="AK15" s="359" t="s">
        <v>460</v>
      </c>
      <c r="AL15" s="346"/>
      <c r="AM15" s="317"/>
      <c r="AN15" s="317"/>
      <c r="AO15" s="317"/>
      <c r="AP15" s="317"/>
      <c r="AQ15" s="317"/>
      <c r="AR15" s="317"/>
      <c r="AS15" s="317"/>
      <c r="AT15" s="317"/>
      <c r="AU15" s="317"/>
      <c r="AV15" s="317"/>
      <c r="AW15" s="317"/>
      <c r="AX15" s="317"/>
      <c r="AY15" s="317"/>
      <c r="AZ15" s="317"/>
      <c r="BA15" s="317"/>
      <c r="BB15" s="317"/>
      <c r="BC15" s="317"/>
      <c r="BD15" s="317"/>
      <c r="BE15" s="317"/>
      <c r="BF15" s="317"/>
      <c r="BG15" s="317"/>
      <c r="BH15" s="317"/>
    </row>
    <row r="16" spans="1:60" ht="40.5" customHeight="1" x14ac:dyDescent="0.3">
      <c r="A16" s="350"/>
      <c r="B16" s="351"/>
      <c r="C16" s="370"/>
      <c r="D16" s="328"/>
      <c r="E16" s="328"/>
      <c r="F16" s="35" t="s">
        <v>7</v>
      </c>
      <c r="G16" s="305" t="s">
        <v>461</v>
      </c>
      <c r="H16" s="328"/>
      <c r="I16" s="363"/>
      <c r="J16" s="328"/>
      <c r="K16" s="347"/>
      <c r="L16" s="328"/>
      <c r="M16" s="330"/>
      <c r="N16" s="331"/>
      <c r="O16" s="332"/>
      <c r="P16" s="347"/>
      <c r="Q16" s="348"/>
      <c r="R16" s="376" t="s">
        <v>462</v>
      </c>
      <c r="S16" s="351" t="s">
        <v>257</v>
      </c>
      <c r="T16" s="347" t="s">
        <v>452</v>
      </c>
      <c r="U16" s="351" t="s">
        <v>259</v>
      </c>
      <c r="V16" s="351" t="s">
        <v>261</v>
      </c>
      <c r="W16" s="330">
        <f>VLOOKUP(V16,'[2]Datos Validacion'!$K$6:$L$8,2,0)</f>
        <v>0.25</v>
      </c>
      <c r="X16" s="329" t="s">
        <v>265</v>
      </c>
      <c r="Y16" s="330">
        <f>VLOOKUP(X16,'[2]Datos Validacion'!$M$6:$N$7,2,0)</f>
        <v>0.15</v>
      </c>
      <c r="Z16" s="351" t="s">
        <v>266</v>
      </c>
      <c r="AA16" s="363" t="s">
        <v>463</v>
      </c>
      <c r="AB16" s="351" t="s">
        <v>268</v>
      </c>
      <c r="AC16" s="347" t="s">
        <v>464</v>
      </c>
      <c r="AD16" s="354">
        <f t="shared" si="0"/>
        <v>0.4</v>
      </c>
      <c r="AE16" s="349" t="str">
        <f t="shared" si="1"/>
        <v>MUY BAJA</v>
      </c>
      <c r="AF16" s="377">
        <f>+AF15-(AF15*AD16)</f>
        <v>0.14399999999999999</v>
      </c>
      <c r="AG16" s="349"/>
      <c r="AH16" s="349"/>
      <c r="AI16" s="348"/>
      <c r="AJ16" s="328"/>
      <c r="AK16" s="359"/>
      <c r="AL16" s="346"/>
      <c r="AM16" s="318"/>
      <c r="AN16" s="318"/>
      <c r="AO16" s="318"/>
      <c r="AP16" s="318"/>
      <c r="AQ16" s="318"/>
      <c r="AR16" s="318"/>
      <c r="AS16" s="318"/>
      <c r="AT16" s="318"/>
      <c r="AU16" s="318"/>
      <c r="AV16" s="318"/>
      <c r="AW16" s="318"/>
      <c r="AX16" s="318"/>
      <c r="AY16" s="318"/>
      <c r="AZ16" s="318"/>
      <c r="BA16" s="318"/>
      <c r="BB16" s="318"/>
      <c r="BC16" s="318"/>
      <c r="BD16" s="318"/>
      <c r="BE16" s="318"/>
      <c r="BF16" s="318"/>
      <c r="BG16" s="318"/>
      <c r="BH16" s="318"/>
    </row>
    <row r="17" spans="1:60" ht="51" customHeight="1" x14ac:dyDescent="0.3">
      <c r="A17" s="350"/>
      <c r="B17" s="351"/>
      <c r="C17" s="370"/>
      <c r="D17" s="328"/>
      <c r="E17" s="328"/>
      <c r="F17" s="35" t="s">
        <v>3</v>
      </c>
      <c r="G17" s="305" t="s">
        <v>465</v>
      </c>
      <c r="H17" s="328"/>
      <c r="I17" s="363"/>
      <c r="J17" s="328"/>
      <c r="K17" s="347"/>
      <c r="L17" s="328"/>
      <c r="M17" s="330"/>
      <c r="N17" s="331"/>
      <c r="O17" s="332"/>
      <c r="P17" s="347"/>
      <c r="Q17" s="348"/>
      <c r="R17" s="376"/>
      <c r="S17" s="351"/>
      <c r="T17" s="347"/>
      <c r="U17" s="351"/>
      <c r="V17" s="351"/>
      <c r="W17" s="330"/>
      <c r="X17" s="329"/>
      <c r="Y17" s="330"/>
      <c r="Z17" s="351"/>
      <c r="AA17" s="363"/>
      <c r="AB17" s="351"/>
      <c r="AC17" s="347"/>
      <c r="AD17" s="354"/>
      <c r="AE17" s="349"/>
      <c r="AF17" s="377"/>
      <c r="AG17" s="349"/>
      <c r="AH17" s="349"/>
      <c r="AI17" s="348"/>
      <c r="AJ17" s="328"/>
      <c r="AK17" s="359"/>
      <c r="AL17" s="346"/>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row>
    <row r="18" spans="1:60" ht="136.5" customHeight="1" x14ac:dyDescent="0.3">
      <c r="A18" s="350" t="s">
        <v>424</v>
      </c>
      <c r="B18" s="351"/>
      <c r="C18" s="352" t="s">
        <v>466</v>
      </c>
      <c r="D18" s="329" t="s">
        <v>467</v>
      </c>
      <c r="E18" s="329" t="s">
        <v>468</v>
      </c>
      <c r="F18" s="35" t="s">
        <v>3</v>
      </c>
      <c r="G18" s="217" t="s">
        <v>469</v>
      </c>
      <c r="H18" s="328" t="s">
        <v>470</v>
      </c>
      <c r="I18" s="376" t="s">
        <v>471</v>
      </c>
      <c r="J18" s="328" t="s">
        <v>25</v>
      </c>
      <c r="K18" s="328" t="s">
        <v>472</v>
      </c>
      <c r="L18" s="328" t="s">
        <v>244</v>
      </c>
      <c r="M18" s="330">
        <f>VLOOKUP(L18,'[2]Datos Validacion'!$C$6:$D$10,2,0)</f>
        <v>0.6</v>
      </c>
      <c r="N18" s="331" t="s">
        <v>249</v>
      </c>
      <c r="O18" s="332">
        <f>VLOOKUP(N18,'[2]Datos Validacion'!$E$6:$F$15,2,0)</f>
        <v>0.8</v>
      </c>
      <c r="P18" s="347" t="s">
        <v>151</v>
      </c>
      <c r="Q18" s="348" t="s">
        <v>214</v>
      </c>
      <c r="R18" s="216" t="s">
        <v>473</v>
      </c>
      <c r="S18" s="34" t="s">
        <v>257</v>
      </c>
      <c r="T18" s="213" t="s">
        <v>474</v>
      </c>
      <c r="U18" s="34" t="s">
        <v>259</v>
      </c>
      <c r="V18" s="34" t="s">
        <v>261</v>
      </c>
      <c r="W18" s="131">
        <f>VLOOKUP(V18,'[2]Datos Validacion'!$K$6:$L$8,2,0)</f>
        <v>0.25</v>
      </c>
      <c r="X18" s="213" t="s">
        <v>265</v>
      </c>
      <c r="Y18" s="131">
        <f>VLOOKUP(X18,'[2]Datos Validacion'!$M$6:$N$7,2,0)</f>
        <v>0.15</v>
      </c>
      <c r="Z18" s="34" t="s">
        <v>266</v>
      </c>
      <c r="AA18" s="355" t="s">
        <v>475</v>
      </c>
      <c r="AB18" s="34" t="s">
        <v>268</v>
      </c>
      <c r="AC18" s="218" t="s">
        <v>476</v>
      </c>
      <c r="AD18" s="214">
        <f t="shared" si="0"/>
        <v>0.4</v>
      </c>
      <c r="AE18" s="43" t="str">
        <f t="shared" si="1"/>
        <v>BAJA</v>
      </c>
      <c r="AF18" s="43">
        <f>IF(OR(V18="prevenir",V18="detectar"),(M18-(M18*AD18)), M18)</f>
        <v>0.36</v>
      </c>
      <c r="AG18" s="349" t="str">
        <f>IF(AH18&lt;=20%,"LEVE",IF(AH18&lt;=40%,"MENOR",IF(AH18&lt;=60%,"MODERADO",IF(AH18&lt;=80%,"MAYOR","CATASTROFICO"))))</f>
        <v>MAYOR</v>
      </c>
      <c r="AH18" s="349">
        <f>IF(V18="corregir",(O18-(O18*AD18)), O18)</f>
        <v>0.8</v>
      </c>
      <c r="AI18" s="348" t="s">
        <v>252</v>
      </c>
      <c r="AJ18" s="328" t="s">
        <v>178</v>
      </c>
      <c r="AK18" s="359" t="s">
        <v>477</v>
      </c>
      <c r="AL18" s="346"/>
      <c r="AM18" s="317"/>
      <c r="AN18" s="317"/>
      <c r="AO18" s="317"/>
      <c r="AP18" s="317"/>
      <c r="AQ18" s="317"/>
      <c r="AR18" s="317"/>
      <c r="AS18" s="317"/>
      <c r="AT18" s="317"/>
      <c r="AU18" s="317"/>
      <c r="AV18" s="317"/>
      <c r="AW18" s="317"/>
      <c r="AX18" s="317"/>
      <c r="AY18" s="317"/>
      <c r="AZ18" s="317"/>
      <c r="BA18" s="317"/>
      <c r="BB18" s="317"/>
      <c r="BC18" s="317"/>
      <c r="BD18" s="317"/>
      <c r="BE18" s="317"/>
      <c r="BF18" s="317"/>
      <c r="BG18" s="317"/>
      <c r="BH18" s="317"/>
    </row>
    <row r="19" spans="1:60" ht="108.75" customHeight="1" x14ac:dyDescent="0.3">
      <c r="A19" s="350"/>
      <c r="B19" s="351"/>
      <c r="C19" s="352"/>
      <c r="D19" s="329"/>
      <c r="E19" s="329"/>
      <c r="F19" s="35" t="s">
        <v>3</v>
      </c>
      <c r="G19" s="217" t="s">
        <v>478</v>
      </c>
      <c r="H19" s="328"/>
      <c r="I19" s="376"/>
      <c r="J19" s="328"/>
      <c r="K19" s="328"/>
      <c r="L19" s="328"/>
      <c r="M19" s="330"/>
      <c r="N19" s="331"/>
      <c r="O19" s="332"/>
      <c r="P19" s="347"/>
      <c r="Q19" s="348"/>
      <c r="R19" s="216" t="s">
        <v>479</v>
      </c>
      <c r="S19" s="34" t="s">
        <v>257</v>
      </c>
      <c r="T19" s="213" t="s">
        <v>480</v>
      </c>
      <c r="U19" s="34" t="s">
        <v>259</v>
      </c>
      <c r="V19" s="34" t="s">
        <v>261</v>
      </c>
      <c r="W19" s="131">
        <f>VLOOKUP(V19,'[2]Datos Validacion'!$K$6:$L$8,2,0)</f>
        <v>0.25</v>
      </c>
      <c r="X19" s="213" t="s">
        <v>265</v>
      </c>
      <c r="Y19" s="131">
        <f>VLOOKUP(X19,'[2]Datos Validacion'!$M$6:$N$7,2,0)</f>
        <v>0.15</v>
      </c>
      <c r="Z19" s="34" t="s">
        <v>266</v>
      </c>
      <c r="AA19" s="355"/>
      <c r="AB19" s="34" t="s">
        <v>268</v>
      </c>
      <c r="AC19" s="218" t="s">
        <v>476</v>
      </c>
      <c r="AD19" s="214">
        <f t="shared" si="0"/>
        <v>0.4</v>
      </c>
      <c r="AE19" s="43" t="str">
        <f t="shared" si="1"/>
        <v>BAJA</v>
      </c>
      <c r="AF19" s="43">
        <f>+AF18-(AF18*AD19)</f>
        <v>0.216</v>
      </c>
      <c r="AG19" s="349"/>
      <c r="AH19" s="349"/>
      <c r="AI19" s="348"/>
      <c r="AJ19" s="328"/>
      <c r="AK19" s="359"/>
      <c r="AL19" s="346"/>
      <c r="AM19" s="318"/>
      <c r="AN19" s="318"/>
      <c r="AO19" s="318"/>
      <c r="AP19" s="318"/>
      <c r="AQ19" s="318"/>
      <c r="AR19" s="318"/>
      <c r="AS19" s="318"/>
      <c r="AT19" s="318"/>
      <c r="AU19" s="318"/>
      <c r="AV19" s="318"/>
      <c r="AW19" s="318"/>
      <c r="AX19" s="318"/>
      <c r="AY19" s="318"/>
      <c r="AZ19" s="318"/>
      <c r="BA19" s="318"/>
      <c r="BB19" s="318"/>
      <c r="BC19" s="318"/>
      <c r="BD19" s="318"/>
      <c r="BE19" s="318"/>
      <c r="BF19" s="318"/>
      <c r="BG19" s="318"/>
      <c r="BH19" s="318"/>
    </row>
    <row r="20" spans="1:60" ht="169.5" customHeight="1" x14ac:dyDescent="0.3">
      <c r="A20" s="350"/>
      <c r="B20" s="351"/>
      <c r="C20" s="352"/>
      <c r="D20" s="329"/>
      <c r="E20" s="329"/>
      <c r="F20" s="35" t="s">
        <v>3</v>
      </c>
      <c r="G20" s="123" t="s">
        <v>481</v>
      </c>
      <c r="H20" s="328"/>
      <c r="I20" s="376"/>
      <c r="J20" s="328"/>
      <c r="K20" s="328"/>
      <c r="L20" s="328"/>
      <c r="M20" s="330"/>
      <c r="N20" s="331"/>
      <c r="O20" s="332"/>
      <c r="P20" s="347"/>
      <c r="Q20" s="348"/>
      <c r="R20" s="216" t="s">
        <v>482</v>
      </c>
      <c r="S20" s="34" t="s">
        <v>257</v>
      </c>
      <c r="T20" s="213" t="s">
        <v>480</v>
      </c>
      <c r="U20" s="34" t="s">
        <v>259</v>
      </c>
      <c r="V20" s="34" t="s">
        <v>261</v>
      </c>
      <c r="W20" s="131">
        <f>VLOOKUP(V20,'[2]Datos Validacion'!$K$6:$L$8,2,0)</f>
        <v>0.25</v>
      </c>
      <c r="X20" s="213" t="s">
        <v>265</v>
      </c>
      <c r="Y20" s="131">
        <f>VLOOKUP(X20,'[2]Datos Validacion'!$M$6:$N$7,2,0)</f>
        <v>0.15</v>
      </c>
      <c r="Z20" s="34" t="s">
        <v>266</v>
      </c>
      <c r="AA20" s="217" t="s">
        <v>483</v>
      </c>
      <c r="AB20" s="34" t="s">
        <v>268</v>
      </c>
      <c r="AC20" s="218" t="s">
        <v>484</v>
      </c>
      <c r="AD20" s="214">
        <f t="shared" si="0"/>
        <v>0.4</v>
      </c>
      <c r="AE20" s="43" t="str">
        <f t="shared" si="1"/>
        <v>MUY BAJA</v>
      </c>
      <c r="AF20" s="220">
        <f>+AF19-(AF19*AD20)</f>
        <v>0.12959999999999999</v>
      </c>
      <c r="AG20" s="349"/>
      <c r="AH20" s="349"/>
      <c r="AI20" s="348"/>
      <c r="AJ20" s="328"/>
      <c r="AK20" s="359"/>
      <c r="AL20" s="346"/>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row>
    <row r="21" spans="1:60" ht="52.5" hidden="1" customHeight="1" x14ac:dyDescent="0.3">
      <c r="A21" s="350" t="s">
        <v>424</v>
      </c>
      <c r="B21" s="351"/>
      <c r="C21" s="358" t="s">
        <v>466</v>
      </c>
      <c r="D21" s="328" t="s">
        <v>485</v>
      </c>
      <c r="E21" s="328" t="s">
        <v>486</v>
      </c>
      <c r="F21" s="35" t="s">
        <v>3</v>
      </c>
      <c r="G21" s="123" t="s">
        <v>487</v>
      </c>
      <c r="H21" s="328" t="s">
        <v>488</v>
      </c>
      <c r="I21" s="353" t="s">
        <v>489</v>
      </c>
      <c r="J21" s="328" t="s">
        <v>490</v>
      </c>
      <c r="K21" s="328" t="s">
        <v>491</v>
      </c>
      <c r="L21" s="328" t="s">
        <v>245</v>
      </c>
      <c r="M21" s="330">
        <f>VLOOKUP(L21,'[2]Datos Validacion'!$C$6:$D$10,2,0)</f>
        <v>0.8</v>
      </c>
      <c r="N21" s="331" t="s">
        <v>248</v>
      </c>
      <c r="O21" s="332">
        <f>VLOOKUP(N21,'[2]Datos Validacion'!$E$6:$F$15,2,0)</f>
        <v>0.6</v>
      </c>
      <c r="P21" s="347" t="s">
        <v>153</v>
      </c>
      <c r="Q21" s="348" t="s">
        <v>252</v>
      </c>
      <c r="R21" s="123" t="s">
        <v>492</v>
      </c>
      <c r="S21" s="34" t="s">
        <v>257</v>
      </c>
      <c r="T21" s="213" t="s">
        <v>493</v>
      </c>
      <c r="U21" s="34" t="s">
        <v>259</v>
      </c>
      <c r="V21" s="34" t="s">
        <v>261</v>
      </c>
      <c r="W21" s="131">
        <f>VLOOKUP(V21,'[2]Datos Validacion'!$K$6:$L$8,2,0)</f>
        <v>0.25</v>
      </c>
      <c r="X21" s="213" t="s">
        <v>265</v>
      </c>
      <c r="Y21" s="131">
        <f>VLOOKUP(X21,'[2]Datos Validacion'!$M$6:$N$7,2,0)</f>
        <v>0.15</v>
      </c>
      <c r="Z21" s="34" t="s">
        <v>266</v>
      </c>
      <c r="AA21" s="217" t="s">
        <v>494</v>
      </c>
      <c r="AB21" s="34" t="s">
        <v>268</v>
      </c>
      <c r="AC21" s="213" t="s">
        <v>495</v>
      </c>
      <c r="AD21" s="214">
        <f t="shared" si="0"/>
        <v>0.4</v>
      </c>
      <c r="AE21" s="43" t="str">
        <f t="shared" si="1"/>
        <v>MEDIA</v>
      </c>
      <c r="AF21" s="43">
        <f>IF(OR(V21="prevenir",V21="detectar"),(M21-(M21*AD21)), M21)</f>
        <v>0.48</v>
      </c>
      <c r="AG21" s="349" t="str">
        <f>IF(AH21&lt;=20%,"LEVE",IF(AH21&lt;=40%,"MENOR",IF(AH21&lt;=60%,"MODERADO",IF(AH21&lt;=80%,"MAYOR","CATASTROFICO"))))</f>
        <v>MODERADO</v>
      </c>
      <c r="AH21" s="349">
        <f>IF(V21="corregir",(O21-(O21*AD21)), O21)</f>
        <v>0.6</v>
      </c>
      <c r="AI21" s="348" t="s">
        <v>254</v>
      </c>
      <c r="AJ21" s="328" t="s">
        <v>178</v>
      </c>
      <c r="AK21" s="346"/>
      <c r="AL21" s="346"/>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row>
    <row r="22" spans="1:60" ht="51.75" hidden="1" customHeight="1" x14ac:dyDescent="0.3">
      <c r="A22" s="350"/>
      <c r="B22" s="351"/>
      <c r="C22" s="358"/>
      <c r="D22" s="328"/>
      <c r="E22" s="328"/>
      <c r="F22" s="35" t="s">
        <v>3</v>
      </c>
      <c r="G22" s="123" t="s">
        <v>496</v>
      </c>
      <c r="H22" s="328"/>
      <c r="I22" s="353"/>
      <c r="J22" s="328"/>
      <c r="K22" s="328"/>
      <c r="L22" s="328"/>
      <c r="M22" s="330"/>
      <c r="N22" s="331"/>
      <c r="O22" s="332"/>
      <c r="P22" s="347"/>
      <c r="Q22" s="348"/>
      <c r="R22" s="123" t="s">
        <v>497</v>
      </c>
      <c r="S22" s="34" t="s">
        <v>257</v>
      </c>
      <c r="T22" s="213" t="s">
        <v>493</v>
      </c>
      <c r="U22" s="34" t="s">
        <v>259</v>
      </c>
      <c r="V22" s="34" t="s">
        <v>262</v>
      </c>
      <c r="W22" s="131">
        <f>VLOOKUP(V22,'[2]Datos Validacion'!$K$6:$L$8,2,0)</f>
        <v>0.15</v>
      </c>
      <c r="X22" s="213" t="s">
        <v>265</v>
      </c>
      <c r="Y22" s="131">
        <f>VLOOKUP(X22,'[2]Datos Validacion'!$M$6:$N$7,2,0)</f>
        <v>0.15</v>
      </c>
      <c r="Z22" s="34" t="s">
        <v>266</v>
      </c>
      <c r="AA22" s="217" t="s">
        <v>494</v>
      </c>
      <c r="AB22" s="34" t="s">
        <v>268</v>
      </c>
      <c r="AC22" s="213" t="s">
        <v>498</v>
      </c>
      <c r="AD22" s="214">
        <f t="shared" si="0"/>
        <v>0.3</v>
      </c>
      <c r="AE22" s="43" t="str">
        <f t="shared" si="1"/>
        <v>BAJA</v>
      </c>
      <c r="AF22" s="43">
        <f>+AF21-(AF21*AD22)</f>
        <v>0.33599999999999997</v>
      </c>
      <c r="AG22" s="349"/>
      <c r="AH22" s="349"/>
      <c r="AI22" s="348"/>
      <c r="AJ22" s="328"/>
      <c r="AK22" s="346"/>
      <c r="AL22" s="346"/>
      <c r="AM22" s="318"/>
      <c r="AN22" s="318"/>
      <c r="AO22" s="318"/>
      <c r="AP22" s="318"/>
      <c r="AQ22" s="318"/>
      <c r="AR22" s="318"/>
      <c r="AS22" s="318"/>
      <c r="AT22" s="318"/>
      <c r="AU22" s="318"/>
      <c r="AV22" s="318"/>
      <c r="AW22" s="318"/>
      <c r="AX22" s="318"/>
      <c r="AY22" s="318"/>
      <c r="AZ22" s="318"/>
      <c r="BA22" s="318"/>
      <c r="BB22" s="318"/>
      <c r="BC22" s="318"/>
      <c r="BD22" s="318"/>
      <c r="BE22" s="318"/>
      <c r="BF22" s="318"/>
      <c r="BG22" s="318"/>
      <c r="BH22" s="318"/>
    </row>
    <row r="23" spans="1:60" ht="54.75" hidden="1" customHeight="1" x14ac:dyDescent="0.3">
      <c r="A23" s="350"/>
      <c r="B23" s="351"/>
      <c r="C23" s="358"/>
      <c r="D23" s="328"/>
      <c r="E23" s="328"/>
      <c r="F23" s="35" t="s">
        <v>6</v>
      </c>
      <c r="G23" s="123" t="s">
        <v>499</v>
      </c>
      <c r="H23" s="328"/>
      <c r="I23" s="353"/>
      <c r="J23" s="328"/>
      <c r="K23" s="328"/>
      <c r="L23" s="328"/>
      <c r="M23" s="330"/>
      <c r="N23" s="331"/>
      <c r="O23" s="332"/>
      <c r="P23" s="347"/>
      <c r="Q23" s="348"/>
      <c r="R23" s="123" t="s">
        <v>500</v>
      </c>
      <c r="S23" s="34" t="s">
        <v>257</v>
      </c>
      <c r="T23" s="213" t="s">
        <v>493</v>
      </c>
      <c r="U23" s="34" t="s">
        <v>259</v>
      </c>
      <c r="V23" s="34" t="s">
        <v>262</v>
      </c>
      <c r="W23" s="131">
        <f>VLOOKUP(V23,'[2]Datos Validacion'!$K$6:$L$8,2,0)</f>
        <v>0.15</v>
      </c>
      <c r="X23" s="213" t="s">
        <v>265</v>
      </c>
      <c r="Y23" s="131">
        <f>VLOOKUP(X23,'[2]Datos Validacion'!$M$6:$N$7,2,0)</f>
        <v>0.15</v>
      </c>
      <c r="Z23" s="34" t="s">
        <v>266</v>
      </c>
      <c r="AA23" s="217" t="s">
        <v>494</v>
      </c>
      <c r="AB23" s="34" t="s">
        <v>268</v>
      </c>
      <c r="AC23" s="213" t="s">
        <v>501</v>
      </c>
      <c r="AD23" s="214">
        <f t="shared" si="0"/>
        <v>0.3</v>
      </c>
      <c r="AE23" s="43" t="str">
        <f t="shared" si="1"/>
        <v>BAJA</v>
      </c>
      <c r="AF23" s="220">
        <f>+AF22-(AF22*AD23)</f>
        <v>0.23519999999999996</v>
      </c>
      <c r="AG23" s="349"/>
      <c r="AH23" s="349"/>
      <c r="AI23" s="348"/>
      <c r="AJ23" s="328"/>
      <c r="AK23" s="346"/>
      <c r="AL23" s="346"/>
      <c r="AM23" s="319"/>
      <c r="AN23" s="319"/>
      <c r="AO23" s="319"/>
      <c r="AP23" s="319"/>
      <c r="AQ23" s="319"/>
      <c r="AR23" s="319"/>
      <c r="AS23" s="319"/>
      <c r="AT23" s="319"/>
      <c r="AU23" s="319"/>
      <c r="AV23" s="319"/>
      <c r="AW23" s="319"/>
      <c r="AX23" s="319"/>
      <c r="AY23" s="319"/>
      <c r="AZ23" s="319"/>
      <c r="BA23" s="319"/>
      <c r="BB23" s="319"/>
      <c r="BC23" s="319"/>
      <c r="BD23" s="319"/>
      <c r="BE23" s="319"/>
      <c r="BF23" s="319"/>
      <c r="BG23" s="319"/>
      <c r="BH23" s="319"/>
    </row>
    <row r="24" spans="1:60" ht="46" customHeight="1" x14ac:dyDescent="0.3">
      <c r="A24" s="350" t="s">
        <v>424</v>
      </c>
      <c r="B24" s="351"/>
      <c r="C24" s="352" t="s">
        <v>502</v>
      </c>
      <c r="D24" s="328" t="s">
        <v>503</v>
      </c>
      <c r="E24" s="328" t="s">
        <v>504</v>
      </c>
      <c r="F24" s="328" t="s">
        <v>3</v>
      </c>
      <c r="G24" s="355" t="s">
        <v>505</v>
      </c>
      <c r="H24" s="328" t="s">
        <v>506</v>
      </c>
      <c r="I24" s="353" t="s">
        <v>507</v>
      </c>
      <c r="J24" s="328" t="s">
        <v>25</v>
      </c>
      <c r="K24" s="328" t="s">
        <v>508</v>
      </c>
      <c r="L24" s="328" t="s">
        <v>243</v>
      </c>
      <c r="M24" s="330">
        <f>VLOOKUP(L24,'[2]Datos Validacion'!$C$6:$D$10,2,0)</f>
        <v>0.4</v>
      </c>
      <c r="N24" s="331" t="s">
        <v>249</v>
      </c>
      <c r="O24" s="332">
        <f>VLOOKUP(N24,'[2]Datos Validacion'!$E$6:$F$15,2,0)</f>
        <v>0.8</v>
      </c>
      <c r="P24" s="347" t="s">
        <v>151</v>
      </c>
      <c r="Q24" s="348" t="s">
        <v>252</v>
      </c>
      <c r="R24" s="216" t="s">
        <v>509</v>
      </c>
      <c r="S24" s="34" t="s">
        <v>257</v>
      </c>
      <c r="T24" s="213" t="s">
        <v>510</v>
      </c>
      <c r="U24" s="34" t="s">
        <v>259</v>
      </c>
      <c r="V24" s="34" t="s">
        <v>261</v>
      </c>
      <c r="W24" s="131">
        <f>VLOOKUP(V24,'[2]Datos Validacion'!$K$6:$L$8,2,0)</f>
        <v>0.25</v>
      </c>
      <c r="X24" s="213" t="s">
        <v>265</v>
      </c>
      <c r="Y24" s="131">
        <f>VLOOKUP(X24,'[2]Datos Validacion'!$M$6:$N$7,2,0)</f>
        <v>0.15</v>
      </c>
      <c r="Z24" s="34" t="s">
        <v>266</v>
      </c>
      <c r="AA24" s="217" t="s">
        <v>511</v>
      </c>
      <c r="AB24" s="34" t="s">
        <v>268</v>
      </c>
      <c r="AC24" s="215" t="s">
        <v>512</v>
      </c>
      <c r="AD24" s="214">
        <f t="shared" si="0"/>
        <v>0.4</v>
      </c>
      <c r="AE24" s="43" t="str">
        <f t="shared" si="1"/>
        <v>BAJA</v>
      </c>
      <c r="AF24" s="43">
        <f>IF(OR(V24="prevenir",V24="detectar"),(M24-(M24*AD24)), M24)</f>
        <v>0.24</v>
      </c>
      <c r="AG24" s="349" t="str">
        <f>IF(AH24&lt;=20%,"LEVE",IF(AH24&lt;=40%,"MENOR",IF(AH24&lt;=60%,"MODERADO",IF(AH24&lt;=80%,"MAYOR","CATASTROFICO"))))</f>
        <v>MAYOR</v>
      </c>
      <c r="AH24" s="349">
        <f>IF(V24="corregir",(O24-(O24*AD24)), O24)</f>
        <v>0.8</v>
      </c>
      <c r="AI24" s="348" t="s">
        <v>252</v>
      </c>
      <c r="AJ24" s="328" t="s">
        <v>178</v>
      </c>
      <c r="AK24" s="359" t="s">
        <v>513</v>
      </c>
      <c r="AL24" s="346"/>
      <c r="AM24" s="317"/>
      <c r="AN24" s="317"/>
      <c r="AO24" s="317"/>
      <c r="AP24" s="317"/>
      <c r="AQ24" s="317"/>
      <c r="AR24" s="317"/>
      <c r="AS24" s="317"/>
      <c r="AT24" s="317"/>
      <c r="AU24" s="317"/>
      <c r="AV24" s="317"/>
      <c r="AW24" s="317"/>
      <c r="AX24" s="317"/>
      <c r="AY24" s="317"/>
      <c r="AZ24" s="317"/>
      <c r="BA24" s="317"/>
      <c r="BB24" s="317"/>
      <c r="BC24" s="317"/>
      <c r="BD24" s="317"/>
      <c r="BE24" s="317"/>
      <c r="BF24" s="317"/>
      <c r="BG24" s="317"/>
      <c r="BH24" s="317"/>
    </row>
    <row r="25" spans="1:60" ht="46" customHeight="1" x14ac:dyDescent="0.3">
      <c r="A25" s="350"/>
      <c r="B25" s="351"/>
      <c r="C25" s="352"/>
      <c r="D25" s="328"/>
      <c r="E25" s="328"/>
      <c r="F25" s="328"/>
      <c r="G25" s="355"/>
      <c r="H25" s="328"/>
      <c r="I25" s="353"/>
      <c r="J25" s="328"/>
      <c r="K25" s="328"/>
      <c r="L25" s="328"/>
      <c r="M25" s="330"/>
      <c r="N25" s="331"/>
      <c r="O25" s="332"/>
      <c r="P25" s="347"/>
      <c r="Q25" s="348"/>
      <c r="R25" s="216" t="s">
        <v>514</v>
      </c>
      <c r="S25" s="34" t="s">
        <v>257</v>
      </c>
      <c r="T25" s="213" t="s">
        <v>515</v>
      </c>
      <c r="U25" s="34" t="s">
        <v>259</v>
      </c>
      <c r="V25" s="34" t="s">
        <v>261</v>
      </c>
      <c r="W25" s="131">
        <f>VLOOKUP(V25,'[2]Datos Validacion'!$K$6:$L$8,2,0)</f>
        <v>0.25</v>
      </c>
      <c r="X25" s="213" t="s">
        <v>265</v>
      </c>
      <c r="Y25" s="131">
        <f>VLOOKUP(X25,'[2]Datos Validacion'!$M$6:$N$7,2,0)</f>
        <v>0.15</v>
      </c>
      <c r="Z25" s="34" t="s">
        <v>266</v>
      </c>
      <c r="AA25" s="217" t="s">
        <v>511</v>
      </c>
      <c r="AB25" s="34" t="s">
        <v>268</v>
      </c>
      <c r="AC25" s="219" t="s">
        <v>516</v>
      </c>
      <c r="AD25" s="214">
        <f t="shared" si="0"/>
        <v>0.4</v>
      </c>
      <c r="AE25" s="43" t="str">
        <f t="shared" si="1"/>
        <v>MUY BAJA</v>
      </c>
      <c r="AF25" s="43">
        <f>+AF24-(AF24*AD25)</f>
        <v>0.14399999999999999</v>
      </c>
      <c r="AG25" s="349"/>
      <c r="AH25" s="349"/>
      <c r="AI25" s="348"/>
      <c r="AJ25" s="328"/>
      <c r="AK25" s="375"/>
      <c r="AL25" s="346"/>
      <c r="AM25" s="318"/>
      <c r="AN25" s="318"/>
      <c r="AO25" s="318"/>
      <c r="AP25" s="318"/>
      <c r="AQ25" s="318"/>
      <c r="AR25" s="318"/>
      <c r="AS25" s="318"/>
      <c r="AT25" s="318"/>
      <c r="AU25" s="318"/>
      <c r="AV25" s="318"/>
      <c r="AW25" s="318"/>
      <c r="AX25" s="318"/>
      <c r="AY25" s="318"/>
      <c r="AZ25" s="318"/>
      <c r="BA25" s="318"/>
      <c r="BB25" s="318"/>
      <c r="BC25" s="318"/>
      <c r="BD25" s="318"/>
      <c r="BE25" s="318"/>
      <c r="BF25" s="318"/>
      <c r="BG25" s="318"/>
      <c r="BH25" s="318"/>
    </row>
    <row r="26" spans="1:60" ht="46" customHeight="1" x14ac:dyDescent="0.3">
      <c r="A26" s="350"/>
      <c r="B26" s="351"/>
      <c r="C26" s="352"/>
      <c r="D26" s="328"/>
      <c r="E26" s="328"/>
      <c r="F26" s="328"/>
      <c r="G26" s="355"/>
      <c r="H26" s="328"/>
      <c r="I26" s="353"/>
      <c r="J26" s="328"/>
      <c r="K26" s="328"/>
      <c r="L26" s="328"/>
      <c r="M26" s="330"/>
      <c r="N26" s="331"/>
      <c r="O26" s="332"/>
      <c r="P26" s="347"/>
      <c r="Q26" s="348"/>
      <c r="R26" s="216" t="s">
        <v>517</v>
      </c>
      <c r="S26" s="34" t="s">
        <v>257</v>
      </c>
      <c r="T26" s="213" t="s">
        <v>518</v>
      </c>
      <c r="U26" s="34" t="s">
        <v>259</v>
      </c>
      <c r="V26" s="34" t="s">
        <v>261</v>
      </c>
      <c r="W26" s="131">
        <f>VLOOKUP(V26,'[2]Datos Validacion'!$K$6:$L$8,2,0)</f>
        <v>0.25</v>
      </c>
      <c r="X26" s="213" t="s">
        <v>265</v>
      </c>
      <c r="Y26" s="131">
        <f>VLOOKUP(X26,'[2]Datos Validacion'!$M$6:$N$7,2,0)</f>
        <v>0.15</v>
      </c>
      <c r="Z26" s="34" t="s">
        <v>266</v>
      </c>
      <c r="AA26" s="217" t="s">
        <v>519</v>
      </c>
      <c r="AB26" s="34" t="s">
        <v>268</v>
      </c>
      <c r="AC26" s="215" t="s">
        <v>520</v>
      </c>
      <c r="AD26" s="214">
        <f t="shared" si="0"/>
        <v>0.4</v>
      </c>
      <c r="AE26" s="43" t="str">
        <f t="shared" si="1"/>
        <v>MUY BAJA</v>
      </c>
      <c r="AF26" s="43">
        <f>+AF25-(AF25*AD26)</f>
        <v>8.6399999999999991E-2</v>
      </c>
      <c r="AG26" s="349"/>
      <c r="AH26" s="349"/>
      <c r="AI26" s="348"/>
      <c r="AJ26" s="328"/>
      <c r="AK26" s="375"/>
      <c r="AL26" s="346"/>
      <c r="AM26" s="318"/>
      <c r="AN26" s="318"/>
      <c r="AO26" s="318"/>
      <c r="AP26" s="318"/>
      <c r="AQ26" s="318"/>
      <c r="AR26" s="318"/>
      <c r="AS26" s="318"/>
      <c r="AT26" s="318"/>
      <c r="AU26" s="318"/>
      <c r="AV26" s="318"/>
      <c r="AW26" s="318"/>
      <c r="AX26" s="318"/>
      <c r="AY26" s="318"/>
      <c r="AZ26" s="318"/>
      <c r="BA26" s="318"/>
      <c r="BB26" s="318"/>
      <c r="BC26" s="318"/>
      <c r="BD26" s="318"/>
      <c r="BE26" s="318"/>
      <c r="BF26" s="318"/>
      <c r="BG26" s="318"/>
      <c r="BH26" s="318"/>
    </row>
    <row r="27" spans="1:60" ht="46" customHeight="1" x14ac:dyDescent="0.3">
      <c r="A27" s="350"/>
      <c r="B27" s="351"/>
      <c r="C27" s="352"/>
      <c r="D27" s="328"/>
      <c r="E27" s="328"/>
      <c r="F27" s="328" t="s">
        <v>3</v>
      </c>
      <c r="G27" s="355" t="s">
        <v>521</v>
      </c>
      <c r="H27" s="328"/>
      <c r="I27" s="353"/>
      <c r="J27" s="328"/>
      <c r="K27" s="328"/>
      <c r="L27" s="328"/>
      <c r="M27" s="330"/>
      <c r="N27" s="331"/>
      <c r="O27" s="332"/>
      <c r="P27" s="347"/>
      <c r="Q27" s="348"/>
      <c r="R27" s="216" t="s">
        <v>522</v>
      </c>
      <c r="S27" s="34" t="s">
        <v>257</v>
      </c>
      <c r="T27" s="213" t="s">
        <v>523</v>
      </c>
      <c r="U27" s="34" t="s">
        <v>259</v>
      </c>
      <c r="V27" s="34" t="s">
        <v>261</v>
      </c>
      <c r="W27" s="131">
        <f>VLOOKUP(V27,'[2]Datos Validacion'!$K$6:$L$8,2,0)</f>
        <v>0.25</v>
      </c>
      <c r="X27" s="213" t="s">
        <v>265</v>
      </c>
      <c r="Y27" s="131">
        <f>VLOOKUP(X27,'[2]Datos Validacion'!$M$6:$N$7,2,0)</f>
        <v>0.15</v>
      </c>
      <c r="Z27" s="34" t="s">
        <v>266</v>
      </c>
      <c r="AA27" s="217" t="s">
        <v>511</v>
      </c>
      <c r="AB27" s="34" t="s">
        <v>268</v>
      </c>
      <c r="AC27" s="219" t="s">
        <v>524</v>
      </c>
      <c r="AD27" s="214">
        <f t="shared" si="0"/>
        <v>0.4</v>
      </c>
      <c r="AE27" s="43" t="str">
        <f t="shared" si="1"/>
        <v>MUY BAJA</v>
      </c>
      <c r="AF27" s="43">
        <f>+AF26-(AF26*AD27)</f>
        <v>5.183999999999999E-2</v>
      </c>
      <c r="AG27" s="349"/>
      <c r="AH27" s="349"/>
      <c r="AI27" s="348"/>
      <c r="AJ27" s="328"/>
      <c r="AK27" s="375"/>
      <c r="AL27" s="346"/>
      <c r="AM27" s="318"/>
      <c r="AN27" s="318"/>
      <c r="AO27" s="318"/>
      <c r="AP27" s="318"/>
      <c r="AQ27" s="318"/>
      <c r="AR27" s="318"/>
      <c r="AS27" s="318"/>
      <c r="AT27" s="318"/>
      <c r="AU27" s="318"/>
      <c r="AV27" s="318"/>
      <c r="AW27" s="318"/>
      <c r="AX27" s="318"/>
      <c r="AY27" s="318"/>
      <c r="AZ27" s="318"/>
      <c r="BA27" s="318"/>
      <c r="BB27" s="318"/>
      <c r="BC27" s="318"/>
      <c r="BD27" s="318"/>
      <c r="BE27" s="318"/>
      <c r="BF27" s="318"/>
      <c r="BG27" s="318"/>
      <c r="BH27" s="318"/>
    </row>
    <row r="28" spans="1:60" ht="46" customHeight="1" x14ac:dyDescent="0.3">
      <c r="A28" s="350"/>
      <c r="B28" s="351"/>
      <c r="C28" s="352"/>
      <c r="D28" s="328"/>
      <c r="E28" s="328"/>
      <c r="F28" s="328"/>
      <c r="G28" s="355"/>
      <c r="H28" s="328"/>
      <c r="I28" s="353"/>
      <c r="J28" s="328"/>
      <c r="K28" s="328"/>
      <c r="L28" s="328"/>
      <c r="M28" s="330"/>
      <c r="N28" s="331"/>
      <c r="O28" s="332"/>
      <c r="P28" s="347"/>
      <c r="Q28" s="348"/>
      <c r="R28" s="216" t="s">
        <v>525</v>
      </c>
      <c r="S28" s="34" t="s">
        <v>257</v>
      </c>
      <c r="T28" s="213" t="s">
        <v>518</v>
      </c>
      <c r="U28" s="34" t="s">
        <v>259</v>
      </c>
      <c r="V28" s="34" t="s">
        <v>261</v>
      </c>
      <c r="W28" s="131">
        <f>VLOOKUP(V28,'[2]Datos Validacion'!$K$6:$L$8,2,0)</f>
        <v>0.25</v>
      </c>
      <c r="X28" s="213" t="s">
        <v>265</v>
      </c>
      <c r="Y28" s="131">
        <f>VLOOKUP(X28,'[2]Datos Validacion'!$M$6:$N$7,2,0)</f>
        <v>0.15</v>
      </c>
      <c r="Z28" s="34" t="s">
        <v>266</v>
      </c>
      <c r="AA28" s="217" t="s">
        <v>511</v>
      </c>
      <c r="AB28" s="34" t="s">
        <v>268</v>
      </c>
      <c r="AC28" s="219" t="s">
        <v>526</v>
      </c>
      <c r="AD28" s="214">
        <f t="shared" si="0"/>
        <v>0.4</v>
      </c>
      <c r="AE28" s="43" t="str">
        <f t="shared" si="1"/>
        <v>MUY BAJA</v>
      </c>
      <c r="AF28" s="43">
        <f>+AF27-(AF27*AD28)</f>
        <v>3.1103999999999993E-2</v>
      </c>
      <c r="AG28" s="349"/>
      <c r="AH28" s="349"/>
      <c r="AI28" s="348"/>
      <c r="AJ28" s="328"/>
      <c r="AK28" s="375"/>
      <c r="AL28" s="346"/>
      <c r="AM28" s="318"/>
      <c r="AN28" s="318"/>
      <c r="AO28" s="318"/>
      <c r="AP28" s="318"/>
      <c r="AQ28" s="318"/>
      <c r="AR28" s="318"/>
      <c r="AS28" s="318"/>
      <c r="AT28" s="318"/>
      <c r="AU28" s="318"/>
      <c r="AV28" s="318"/>
      <c r="AW28" s="318"/>
      <c r="AX28" s="318"/>
      <c r="AY28" s="318"/>
      <c r="AZ28" s="318"/>
      <c r="BA28" s="318"/>
      <c r="BB28" s="318"/>
      <c r="BC28" s="318"/>
      <c r="BD28" s="318"/>
      <c r="BE28" s="318"/>
      <c r="BF28" s="318"/>
      <c r="BG28" s="318"/>
      <c r="BH28" s="318"/>
    </row>
    <row r="29" spans="1:60" ht="46" customHeight="1" x14ac:dyDescent="0.3">
      <c r="A29" s="350"/>
      <c r="B29" s="351"/>
      <c r="C29" s="352"/>
      <c r="D29" s="328"/>
      <c r="E29" s="328"/>
      <c r="F29" s="328"/>
      <c r="G29" s="355"/>
      <c r="H29" s="328"/>
      <c r="I29" s="353"/>
      <c r="J29" s="328"/>
      <c r="K29" s="328"/>
      <c r="L29" s="328"/>
      <c r="M29" s="330"/>
      <c r="N29" s="331"/>
      <c r="O29" s="332"/>
      <c r="P29" s="347"/>
      <c r="Q29" s="348"/>
      <c r="R29" s="216" t="s">
        <v>527</v>
      </c>
      <c r="S29" s="34" t="s">
        <v>257</v>
      </c>
      <c r="T29" s="213" t="s">
        <v>518</v>
      </c>
      <c r="U29" s="34" t="s">
        <v>259</v>
      </c>
      <c r="V29" s="34" t="s">
        <v>261</v>
      </c>
      <c r="W29" s="131">
        <f>VLOOKUP(V29,'[2]Datos Validacion'!$K$6:$L$8,2,0)</f>
        <v>0.25</v>
      </c>
      <c r="X29" s="213" t="s">
        <v>265</v>
      </c>
      <c r="Y29" s="131">
        <f>VLOOKUP(X29,'[2]Datos Validacion'!$M$6:$N$7,2,0)</f>
        <v>0.15</v>
      </c>
      <c r="Z29" s="34" t="s">
        <v>266</v>
      </c>
      <c r="AA29" s="217" t="s">
        <v>511</v>
      </c>
      <c r="AB29" s="34" t="s">
        <v>268</v>
      </c>
      <c r="AC29" s="219" t="s">
        <v>526</v>
      </c>
      <c r="AD29" s="214">
        <f t="shared" si="0"/>
        <v>0.4</v>
      </c>
      <c r="AE29" s="43" t="str">
        <f t="shared" si="1"/>
        <v>MUY BAJA</v>
      </c>
      <c r="AF29" s="220">
        <f>+AF28-(AF28*AD29)</f>
        <v>1.8662399999999996E-2</v>
      </c>
      <c r="AG29" s="349"/>
      <c r="AH29" s="349"/>
      <c r="AI29" s="348"/>
      <c r="AJ29" s="328"/>
      <c r="AK29" s="375"/>
      <c r="AL29" s="346"/>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row>
    <row r="30" spans="1:60" ht="62" customHeight="1" x14ac:dyDescent="0.3">
      <c r="A30" s="350" t="s">
        <v>424</v>
      </c>
      <c r="B30" s="351"/>
      <c r="C30" s="352" t="s">
        <v>502</v>
      </c>
      <c r="D30" s="328" t="s">
        <v>503</v>
      </c>
      <c r="E30" s="328" t="s">
        <v>504</v>
      </c>
      <c r="F30" s="328" t="s">
        <v>3</v>
      </c>
      <c r="G30" s="355" t="s">
        <v>528</v>
      </c>
      <c r="H30" s="328" t="s">
        <v>529</v>
      </c>
      <c r="I30" s="353" t="s">
        <v>530</v>
      </c>
      <c r="J30" s="328" t="s">
        <v>25</v>
      </c>
      <c r="K30" s="328" t="s">
        <v>531</v>
      </c>
      <c r="L30" s="328" t="s">
        <v>242</v>
      </c>
      <c r="M30" s="330">
        <f>VLOOKUP(L30,'[2]Datos Validacion'!$C$6:$D$10,2,0)</f>
        <v>0.2</v>
      </c>
      <c r="N30" s="331" t="s">
        <v>249</v>
      </c>
      <c r="O30" s="332">
        <f>VLOOKUP(N30,'[2]Datos Validacion'!$E$6:$F$15,2,0)</f>
        <v>0.8</v>
      </c>
      <c r="P30" s="347" t="s">
        <v>151</v>
      </c>
      <c r="Q30" s="348" t="s">
        <v>252</v>
      </c>
      <c r="R30" s="216" t="s">
        <v>532</v>
      </c>
      <c r="S30" s="34" t="s">
        <v>257</v>
      </c>
      <c r="T30" s="34" t="s">
        <v>533</v>
      </c>
      <c r="U30" s="34" t="s">
        <v>259</v>
      </c>
      <c r="V30" s="34" t="s">
        <v>261</v>
      </c>
      <c r="W30" s="131">
        <f>VLOOKUP(V30,'[2]Datos Validacion'!$K$6:$L$8,2,0)</f>
        <v>0.25</v>
      </c>
      <c r="X30" s="213" t="s">
        <v>265</v>
      </c>
      <c r="Y30" s="131">
        <f>VLOOKUP(X30,'[2]Datos Validacion'!$M$6:$N$7,2,0)</f>
        <v>0.15</v>
      </c>
      <c r="Z30" s="34" t="s">
        <v>266</v>
      </c>
      <c r="AA30" s="217" t="s">
        <v>534</v>
      </c>
      <c r="AB30" s="34" t="s">
        <v>268</v>
      </c>
      <c r="AC30" s="215" t="s">
        <v>535</v>
      </c>
      <c r="AD30" s="214">
        <f t="shared" si="0"/>
        <v>0.4</v>
      </c>
      <c r="AE30" s="43" t="str">
        <f t="shared" si="1"/>
        <v>MUY BAJA</v>
      </c>
      <c r="AF30" s="43">
        <f>IF(OR(V30="prevenir",V30="detectar"),(M30-(M30*AD30)), M30)</f>
        <v>0.12</v>
      </c>
      <c r="AG30" s="349" t="str">
        <f>IF(AH30&lt;=20%,"LEVE",IF(AH30&lt;=40%,"MENOR",IF(AH30&lt;=60%,"MODERADO",IF(AH30&lt;=80%,"MAYOR","CATASTROFICO"))))</f>
        <v>MAYOR</v>
      </c>
      <c r="AH30" s="349">
        <f>IF(V30="corregir",(O30-(O30*AD30)), O30)</f>
        <v>0.8</v>
      </c>
      <c r="AI30" s="348" t="s">
        <v>252</v>
      </c>
      <c r="AJ30" s="328" t="s">
        <v>178</v>
      </c>
      <c r="AK30" s="328" t="s">
        <v>536</v>
      </c>
      <c r="AL30" s="346"/>
      <c r="AM30" s="317"/>
      <c r="AN30" s="317"/>
      <c r="AO30" s="317"/>
      <c r="AP30" s="317"/>
      <c r="AQ30" s="317"/>
      <c r="AR30" s="317"/>
      <c r="AS30" s="317"/>
      <c r="AT30" s="317"/>
      <c r="AU30" s="317"/>
      <c r="AV30" s="317"/>
      <c r="AW30" s="317"/>
      <c r="AX30" s="317"/>
      <c r="AY30" s="317"/>
      <c r="AZ30" s="317"/>
      <c r="BA30" s="317"/>
      <c r="BB30" s="317"/>
      <c r="BC30" s="317"/>
      <c r="BD30" s="317"/>
      <c r="BE30" s="317"/>
      <c r="BF30" s="317"/>
      <c r="BG30" s="317"/>
      <c r="BH30" s="317"/>
    </row>
    <row r="31" spans="1:60" ht="49" customHeight="1" x14ac:dyDescent="0.3">
      <c r="A31" s="350"/>
      <c r="B31" s="351"/>
      <c r="C31" s="352"/>
      <c r="D31" s="328"/>
      <c r="E31" s="328"/>
      <c r="F31" s="328"/>
      <c r="G31" s="355"/>
      <c r="H31" s="328"/>
      <c r="I31" s="353"/>
      <c r="J31" s="328"/>
      <c r="K31" s="328"/>
      <c r="L31" s="328"/>
      <c r="M31" s="330"/>
      <c r="N31" s="331"/>
      <c r="O31" s="332"/>
      <c r="P31" s="347"/>
      <c r="Q31" s="348"/>
      <c r="R31" s="356" t="s">
        <v>537</v>
      </c>
      <c r="S31" s="351" t="s">
        <v>257</v>
      </c>
      <c r="T31" s="351" t="s">
        <v>533</v>
      </c>
      <c r="U31" s="351" t="s">
        <v>259</v>
      </c>
      <c r="V31" s="351" t="s">
        <v>261</v>
      </c>
      <c r="W31" s="330">
        <f>VLOOKUP(V31,'[2]Datos Validacion'!$K$6:$L$8,2,0)</f>
        <v>0.25</v>
      </c>
      <c r="X31" s="329" t="s">
        <v>265</v>
      </c>
      <c r="Y31" s="330">
        <f>VLOOKUP(X31,'[2]Datos Validacion'!$M$6:$N$7,2,0)</f>
        <v>0.15</v>
      </c>
      <c r="Z31" s="351" t="s">
        <v>266</v>
      </c>
      <c r="AA31" s="355" t="s">
        <v>538</v>
      </c>
      <c r="AB31" s="351" t="s">
        <v>268</v>
      </c>
      <c r="AC31" s="329" t="s">
        <v>535</v>
      </c>
      <c r="AD31" s="214">
        <f t="shared" si="0"/>
        <v>0.4</v>
      </c>
      <c r="AE31" s="43" t="str">
        <f t="shared" si="1"/>
        <v>MUY BAJA</v>
      </c>
      <c r="AF31" s="374">
        <f>+AF30-(AF30*AD31)</f>
        <v>7.1999999999999995E-2</v>
      </c>
      <c r="AG31" s="349"/>
      <c r="AH31" s="349"/>
      <c r="AI31" s="348"/>
      <c r="AJ31" s="328"/>
      <c r="AK31" s="328"/>
      <c r="AL31" s="346"/>
      <c r="AM31" s="318"/>
      <c r="AN31" s="318"/>
      <c r="AO31" s="318"/>
      <c r="AP31" s="318"/>
      <c r="AQ31" s="318"/>
      <c r="AR31" s="318"/>
      <c r="AS31" s="318"/>
      <c r="AT31" s="318"/>
      <c r="AU31" s="318"/>
      <c r="AV31" s="318"/>
      <c r="AW31" s="318"/>
      <c r="AX31" s="318"/>
      <c r="AY31" s="318"/>
      <c r="AZ31" s="318"/>
      <c r="BA31" s="318"/>
      <c r="BB31" s="318"/>
      <c r="BC31" s="318"/>
      <c r="BD31" s="318"/>
      <c r="BE31" s="318"/>
      <c r="BF31" s="318"/>
      <c r="BG31" s="318"/>
      <c r="BH31" s="318"/>
    </row>
    <row r="32" spans="1:60" ht="49" customHeight="1" x14ac:dyDescent="0.3">
      <c r="A32" s="350"/>
      <c r="B32" s="351"/>
      <c r="C32" s="352"/>
      <c r="D32" s="328"/>
      <c r="E32" s="328"/>
      <c r="F32" s="328"/>
      <c r="G32" s="355"/>
      <c r="H32" s="328"/>
      <c r="I32" s="353"/>
      <c r="J32" s="328"/>
      <c r="K32" s="328"/>
      <c r="L32" s="328"/>
      <c r="M32" s="330"/>
      <c r="N32" s="331"/>
      <c r="O32" s="332"/>
      <c r="P32" s="347"/>
      <c r="Q32" s="348"/>
      <c r="R32" s="356"/>
      <c r="S32" s="351"/>
      <c r="T32" s="351"/>
      <c r="U32" s="351"/>
      <c r="V32" s="351"/>
      <c r="W32" s="330"/>
      <c r="X32" s="329"/>
      <c r="Y32" s="330"/>
      <c r="Z32" s="351"/>
      <c r="AA32" s="355"/>
      <c r="AB32" s="351"/>
      <c r="AC32" s="329"/>
      <c r="AD32" s="214">
        <f t="shared" si="0"/>
        <v>0</v>
      </c>
      <c r="AE32" s="43" t="str">
        <f t="shared" si="1"/>
        <v>MUY BAJA</v>
      </c>
      <c r="AF32" s="374"/>
      <c r="AG32" s="349"/>
      <c r="AH32" s="349"/>
      <c r="AI32" s="348"/>
      <c r="AJ32" s="328"/>
      <c r="AK32" s="328"/>
      <c r="AL32" s="346"/>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row>
    <row r="33" spans="1:60" ht="48" customHeight="1" x14ac:dyDescent="0.3">
      <c r="A33" s="350" t="s">
        <v>424</v>
      </c>
      <c r="B33" s="351"/>
      <c r="C33" s="352" t="s">
        <v>502</v>
      </c>
      <c r="D33" s="328" t="s">
        <v>541</v>
      </c>
      <c r="E33" s="328" t="s">
        <v>542</v>
      </c>
      <c r="F33" s="35" t="s">
        <v>3</v>
      </c>
      <c r="G33" s="217" t="s">
        <v>543</v>
      </c>
      <c r="H33" s="328" t="s">
        <v>544</v>
      </c>
      <c r="I33" s="353" t="s">
        <v>545</v>
      </c>
      <c r="J33" s="328" t="s">
        <v>25</v>
      </c>
      <c r="K33" s="328" t="s">
        <v>546</v>
      </c>
      <c r="L33" s="328" t="s">
        <v>242</v>
      </c>
      <c r="M33" s="330">
        <f>VLOOKUP(L33,'[2]Datos Validacion'!$C$6:$D$10,2,0)</f>
        <v>0.2</v>
      </c>
      <c r="N33" s="331" t="s">
        <v>248</v>
      </c>
      <c r="O33" s="332">
        <f>VLOOKUP(N33,'[2]Datos Validacion'!$E$6:$F$15,2,0)</f>
        <v>0.6</v>
      </c>
      <c r="P33" s="347" t="s">
        <v>153</v>
      </c>
      <c r="Q33" s="348" t="s">
        <v>254</v>
      </c>
      <c r="R33" s="363" t="s">
        <v>547</v>
      </c>
      <c r="S33" s="351" t="s">
        <v>257</v>
      </c>
      <c r="T33" s="329" t="s">
        <v>548</v>
      </c>
      <c r="U33" s="351" t="s">
        <v>259</v>
      </c>
      <c r="V33" s="351" t="s">
        <v>261</v>
      </c>
      <c r="W33" s="330">
        <f>VLOOKUP(V33,'[2]Datos Validacion'!$K$6:$L$8,2,0)</f>
        <v>0.25</v>
      </c>
      <c r="X33" s="329" t="s">
        <v>265</v>
      </c>
      <c r="Y33" s="330">
        <f>VLOOKUP(X33,'[2]Datos Validacion'!$M$6:$N$7,2,0)</f>
        <v>0.15</v>
      </c>
      <c r="Z33" s="351" t="s">
        <v>266</v>
      </c>
      <c r="AA33" s="355" t="s">
        <v>549</v>
      </c>
      <c r="AB33" s="351" t="s">
        <v>268</v>
      </c>
      <c r="AC33" s="329" t="s">
        <v>550</v>
      </c>
      <c r="AD33" s="354">
        <f t="shared" si="0"/>
        <v>0.4</v>
      </c>
      <c r="AE33" s="349" t="str">
        <f t="shared" si="1"/>
        <v>MUY BAJA</v>
      </c>
      <c r="AF33" s="349">
        <f>IF(OR(V33="prevenir",V33="detectar"),(M33-(M33*AD33)), M33)</f>
        <v>0.12</v>
      </c>
      <c r="AG33" s="349" t="str">
        <f>IF(AH33&lt;=20%,"LEVE",IF(AH33&lt;=40%,"MENOR",IF(AH33&lt;=60%,"MODERADO",IF(AH33&lt;=80%,"MAYOR","CATASTROFICO"))))</f>
        <v>MODERADO</v>
      </c>
      <c r="AH33" s="349">
        <f>IF(V33="corregir",(O33-(O33*AD33)), O33)</f>
        <v>0.6</v>
      </c>
      <c r="AI33" s="348" t="s">
        <v>254</v>
      </c>
      <c r="AJ33" s="328" t="s">
        <v>178</v>
      </c>
      <c r="AK33" s="346"/>
      <c r="AL33" s="373"/>
      <c r="AM33" s="317"/>
      <c r="AN33" s="317"/>
      <c r="AO33" s="317"/>
      <c r="AP33" s="317"/>
      <c r="AQ33" s="317"/>
      <c r="AR33" s="317"/>
      <c r="AS33" s="317"/>
      <c r="AT33" s="317"/>
      <c r="AU33" s="317"/>
      <c r="AV33" s="317"/>
      <c r="AW33" s="317"/>
      <c r="AX33" s="317"/>
      <c r="AY33" s="317"/>
      <c r="AZ33" s="317"/>
      <c r="BA33" s="317"/>
      <c r="BB33" s="317"/>
      <c r="BC33" s="317"/>
      <c r="BD33" s="317"/>
      <c r="BE33" s="317"/>
      <c r="BF33" s="317"/>
      <c r="BG33" s="317"/>
      <c r="BH33" s="317"/>
    </row>
    <row r="34" spans="1:60" ht="33.75" customHeight="1" x14ac:dyDescent="0.3">
      <c r="A34" s="350"/>
      <c r="B34" s="351"/>
      <c r="C34" s="352"/>
      <c r="D34" s="328"/>
      <c r="E34" s="328"/>
      <c r="F34" s="35" t="s">
        <v>3</v>
      </c>
      <c r="G34" s="217" t="s">
        <v>551</v>
      </c>
      <c r="H34" s="328"/>
      <c r="I34" s="353"/>
      <c r="J34" s="328"/>
      <c r="K34" s="328"/>
      <c r="L34" s="328"/>
      <c r="M34" s="330"/>
      <c r="N34" s="331"/>
      <c r="O34" s="332"/>
      <c r="P34" s="347"/>
      <c r="Q34" s="348"/>
      <c r="R34" s="363"/>
      <c r="S34" s="351"/>
      <c r="T34" s="329"/>
      <c r="U34" s="351"/>
      <c r="V34" s="351"/>
      <c r="W34" s="330"/>
      <c r="X34" s="329"/>
      <c r="Y34" s="330"/>
      <c r="Z34" s="351"/>
      <c r="AA34" s="355"/>
      <c r="AB34" s="351"/>
      <c r="AC34" s="329"/>
      <c r="AD34" s="354"/>
      <c r="AE34" s="349"/>
      <c r="AF34" s="349"/>
      <c r="AG34" s="349"/>
      <c r="AH34" s="349"/>
      <c r="AI34" s="348"/>
      <c r="AJ34" s="328"/>
      <c r="AK34" s="346"/>
      <c r="AL34" s="373"/>
      <c r="AM34" s="318"/>
      <c r="AN34" s="318"/>
      <c r="AO34" s="318"/>
      <c r="AP34" s="318"/>
      <c r="AQ34" s="318"/>
      <c r="AR34" s="318"/>
      <c r="AS34" s="318"/>
      <c r="AT34" s="318"/>
      <c r="AU34" s="318"/>
      <c r="AV34" s="318"/>
      <c r="AW34" s="318"/>
      <c r="AX34" s="318"/>
      <c r="AY34" s="318"/>
      <c r="AZ34" s="318"/>
      <c r="BA34" s="318"/>
      <c r="BB34" s="318"/>
      <c r="BC34" s="318"/>
      <c r="BD34" s="318"/>
      <c r="BE34" s="318"/>
      <c r="BF34" s="318"/>
      <c r="BG34" s="318"/>
      <c r="BH34" s="318"/>
    </row>
    <row r="35" spans="1:60" ht="47.25" customHeight="1" x14ac:dyDescent="0.3">
      <c r="A35" s="350"/>
      <c r="B35" s="351"/>
      <c r="C35" s="352"/>
      <c r="D35" s="328"/>
      <c r="E35" s="328"/>
      <c r="F35" s="35" t="s">
        <v>3</v>
      </c>
      <c r="G35" s="217" t="s">
        <v>552</v>
      </c>
      <c r="H35" s="328"/>
      <c r="I35" s="353"/>
      <c r="J35" s="328"/>
      <c r="K35" s="328"/>
      <c r="L35" s="328"/>
      <c r="M35" s="330"/>
      <c r="N35" s="331"/>
      <c r="O35" s="332"/>
      <c r="P35" s="347"/>
      <c r="Q35" s="348"/>
      <c r="R35" s="217" t="s">
        <v>553</v>
      </c>
      <c r="S35" s="34" t="s">
        <v>257</v>
      </c>
      <c r="T35" s="213" t="s">
        <v>554</v>
      </c>
      <c r="U35" s="34" t="s">
        <v>259</v>
      </c>
      <c r="V35" s="34" t="s">
        <v>261</v>
      </c>
      <c r="W35" s="131">
        <f>VLOOKUP(V35,'[2]Datos Validacion'!$K$6:$L$8,2,0)</f>
        <v>0.25</v>
      </c>
      <c r="X35" s="213" t="s">
        <v>265</v>
      </c>
      <c r="Y35" s="131">
        <f>VLOOKUP(X35,'[2]Datos Validacion'!$M$6:$N$7,2,0)</f>
        <v>0.15</v>
      </c>
      <c r="Z35" s="34" t="s">
        <v>266</v>
      </c>
      <c r="AA35" s="217" t="s">
        <v>555</v>
      </c>
      <c r="AB35" s="34" t="s">
        <v>268</v>
      </c>
      <c r="AC35" s="213" t="s">
        <v>556</v>
      </c>
      <c r="AD35" s="214">
        <f t="shared" si="0"/>
        <v>0.4</v>
      </c>
      <c r="AE35" s="43" t="str">
        <f t="shared" si="1"/>
        <v>MUY BAJA</v>
      </c>
      <c r="AF35" s="220">
        <f>+AF33-(AF33*AD35)</f>
        <v>7.1999999999999995E-2</v>
      </c>
      <c r="AG35" s="349"/>
      <c r="AH35" s="349"/>
      <c r="AI35" s="348"/>
      <c r="AJ35" s="328"/>
      <c r="AK35" s="346"/>
      <c r="AL35" s="373"/>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row>
    <row r="36" spans="1:60" ht="131.25" customHeight="1" x14ac:dyDescent="0.3">
      <c r="A36" s="350" t="s">
        <v>424</v>
      </c>
      <c r="B36" s="351"/>
      <c r="C36" s="370" t="s">
        <v>558</v>
      </c>
      <c r="D36" s="328" t="s">
        <v>559</v>
      </c>
      <c r="E36" s="328" t="s">
        <v>560</v>
      </c>
      <c r="F36" s="328" t="s">
        <v>3</v>
      </c>
      <c r="G36" s="371" t="s">
        <v>561</v>
      </c>
      <c r="H36" s="328" t="s">
        <v>562</v>
      </c>
      <c r="I36" s="371" t="s">
        <v>563</v>
      </c>
      <c r="J36" s="328" t="s">
        <v>25</v>
      </c>
      <c r="K36" s="372" t="s">
        <v>564</v>
      </c>
      <c r="L36" s="328" t="s">
        <v>243</v>
      </c>
      <c r="M36" s="330">
        <f>VLOOKUP(L36,'[2]Datos Validacion'!$C$6:$D$10,2,0)</f>
        <v>0.4</v>
      </c>
      <c r="N36" s="331" t="s">
        <v>248</v>
      </c>
      <c r="O36" s="332">
        <f>VLOOKUP(N36,'[2]Datos Validacion'!$E$6:$F$15,2,0)</f>
        <v>0.6</v>
      </c>
      <c r="P36" s="347" t="s">
        <v>153</v>
      </c>
      <c r="Q36" s="348" t="s">
        <v>254</v>
      </c>
      <c r="R36" s="291" t="s">
        <v>565</v>
      </c>
      <c r="S36" s="34" t="s">
        <v>257</v>
      </c>
      <c r="T36" s="213" t="s">
        <v>566</v>
      </c>
      <c r="U36" s="34" t="s">
        <v>259</v>
      </c>
      <c r="V36" s="34" t="s">
        <v>261</v>
      </c>
      <c r="W36" s="131">
        <f>VLOOKUP(V36,'[2]Datos Validacion'!$K$6:$L$8,2,0)</f>
        <v>0.25</v>
      </c>
      <c r="X36" s="213" t="s">
        <v>265</v>
      </c>
      <c r="Y36" s="131">
        <f>VLOOKUP(X36,'[2]Datos Validacion'!$M$6:$N$7,2,0)</f>
        <v>0.15</v>
      </c>
      <c r="Z36" s="34" t="s">
        <v>266</v>
      </c>
      <c r="AA36" s="217" t="s">
        <v>567</v>
      </c>
      <c r="AB36" s="34" t="s">
        <v>268</v>
      </c>
      <c r="AC36" s="217" t="s">
        <v>568</v>
      </c>
      <c r="AD36" s="214">
        <f t="shared" si="0"/>
        <v>0.4</v>
      </c>
      <c r="AE36" s="43" t="str">
        <f t="shared" si="1"/>
        <v>BAJA</v>
      </c>
      <c r="AF36" s="43">
        <f>IF(OR(V36="prevenir",V36="detectar"),(M36-(M36*AD36)), M36)</f>
        <v>0.24</v>
      </c>
      <c r="AG36" s="349" t="str">
        <f>IF(AH36&lt;=20%,"LEVE",IF(AH36&lt;=40%,"MENOR",IF(AH36&lt;=60%,"MODERADO",IF(AH36&lt;=80%,"MAYOR","CATASTROFICO"))))</f>
        <v>MODERADO</v>
      </c>
      <c r="AH36" s="349">
        <f>IF(V36="corregir",(O36-(O36*AD36)), O36)</f>
        <v>0.6</v>
      </c>
      <c r="AI36" s="348" t="s">
        <v>254</v>
      </c>
      <c r="AJ36" s="328" t="s">
        <v>178</v>
      </c>
      <c r="AK36" s="346"/>
      <c r="AL36" s="328" t="s">
        <v>569</v>
      </c>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row>
    <row r="37" spans="1:60" ht="129.75" customHeight="1" x14ac:dyDescent="0.3">
      <c r="A37" s="350"/>
      <c r="B37" s="351"/>
      <c r="C37" s="370"/>
      <c r="D37" s="328"/>
      <c r="E37" s="328"/>
      <c r="F37" s="328"/>
      <c r="G37" s="371"/>
      <c r="H37" s="328"/>
      <c r="I37" s="371"/>
      <c r="J37" s="328"/>
      <c r="K37" s="372"/>
      <c r="L37" s="328"/>
      <c r="M37" s="330"/>
      <c r="N37" s="331"/>
      <c r="O37" s="332"/>
      <c r="P37" s="347"/>
      <c r="Q37" s="348"/>
      <c r="R37" s="292" t="s">
        <v>570</v>
      </c>
      <c r="S37" s="70" t="s">
        <v>257</v>
      </c>
      <c r="T37" s="69" t="s">
        <v>571</v>
      </c>
      <c r="U37" s="70" t="s">
        <v>259</v>
      </c>
      <c r="V37" s="70" t="s">
        <v>262</v>
      </c>
      <c r="W37" s="293">
        <f>VLOOKUP(V37,'[3]Datos Validacion'!$K$6:$L$8,2,0)</f>
        <v>0.15</v>
      </c>
      <c r="X37" s="69" t="s">
        <v>265</v>
      </c>
      <c r="Y37" s="293">
        <f>VLOOKUP(X37,'[3]Datos Validacion'!$M$6:$N$7,2,0)</f>
        <v>0.15</v>
      </c>
      <c r="Z37" s="70" t="s">
        <v>266</v>
      </c>
      <c r="AA37" s="294" t="s">
        <v>572</v>
      </c>
      <c r="AB37" s="70" t="s">
        <v>268</v>
      </c>
      <c r="AC37" s="69" t="s">
        <v>573</v>
      </c>
      <c r="AD37" s="295">
        <f t="shared" si="0"/>
        <v>0.3</v>
      </c>
      <c r="AE37" s="43" t="str">
        <f t="shared" si="1"/>
        <v>MUY BAJA</v>
      </c>
      <c r="AF37" s="296">
        <f>+AF36-(AF36*AD37)</f>
        <v>0.16799999999999998</v>
      </c>
      <c r="AG37" s="349"/>
      <c r="AH37" s="349"/>
      <c r="AI37" s="348"/>
      <c r="AJ37" s="328"/>
      <c r="AK37" s="346"/>
      <c r="AL37" s="328"/>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row>
    <row r="38" spans="1:60" ht="91.5" customHeight="1" x14ac:dyDescent="0.3">
      <c r="A38" s="350" t="s">
        <v>424</v>
      </c>
      <c r="B38" s="351"/>
      <c r="C38" s="370" t="s">
        <v>558</v>
      </c>
      <c r="D38" s="328" t="s">
        <v>574</v>
      </c>
      <c r="E38" s="328" t="s">
        <v>575</v>
      </c>
      <c r="F38" s="35" t="s">
        <v>7</v>
      </c>
      <c r="G38" s="292" t="s">
        <v>576</v>
      </c>
      <c r="H38" s="328" t="s">
        <v>577</v>
      </c>
      <c r="I38" s="369" t="s">
        <v>578</v>
      </c>
      <c r="J38" s="328" t="s">
        <v>25</v>
      </c>
      <c r="K38" s="370" t="s">
        <v>579</v>
      </c>
      <c r="L38" s="328" t="s">
        <v>244</v>
      </c>
      <c r="M38" s="330">
        <f>VLOOKUP(L38,'[2]Datos Validacion'!$C$6:$D$10,2,0)</f>
        <v>0.6</v>
      </c>
      <c r="N38" s="331" t="s">
        <v>248</v>
      </c>
      <c r="O38" s="332">
        <f>VLOOKUP(N38,'[2]Datos Validacion'!$E$6:$F$15,2,0)</f>
        <v>0.6</v>
      </c>
      <c r="P38" s="347" t="s">
        <v>580</v>
      </c>
      <c r="Q38" s="348" t="s">
        <v>254</v>
      </c>
      <c r="R38" s="216" t="s">
        <v>581</v>
      </c>
      <c r="S38" s="34" t="s">
        <v>257</v>
      </c>
      <c r="T38" s="213" t="s">
        <v>582</v>
      </c>
      <c r="U38" s="34" t="s">
        <v>259</v>
      </c>
      <c r="V38" s="34" t="s">
        <v>261</v>
      </c>
      <c r="W38" s="131">
        <f>VLOOKUP(V38,'[2]Datos Validacion'!$K$6:$L$8,2,0)</f>
        <v>0.25</v>
      </c>
      <c r="X38" s="213" t="s">
        <v>264</v>
      </c>
      <c r="Y38" s="131">
        <f>VLOOKUP(X38,'[2]Datos Validacion'!$M$6:$N$7,2,0)</f>
        <v>0.25</v>
      </c>
      <c r="Z38" s="34" t="s">
        <v>266</v>
      </c>
      <c r="AA38" s="217" t="s">
        <v>583</v>
      </c>
      <c r="AB38" s="34" t="s">
        <v>268</v>
      </c>
      <c r="AC38" s="217" t="s">
        <v>584</v>
      </c>
      <c r="AD38" s="214">
        <f t="shared" si="0"/>
        <v>0.5</v>
      </c>
      <c r="AE38" s="43" t="str">
        <f t="shared" si="1"/>
        <v>BAJA</v>
      </c>
      <c r="AF38" s="43">
        <f>IF(OR(V38="prevenir",V38="detectar"),(M38-(M38*AD38)), M38)</f>
        <v>0.3</v>
      </c>
      <c r="AG38" s="349" t="str">
        <f>IF(AH38&lt;=20%,"LEVE",IF(AH38&lt;=40%,"MENOR",IF(AH38&lt;=60%,"MODERADO",IF(AH38&lt;=80%,"MAYOR","CATASTROFICO"))))</f>
        <v>MODERADO</v>
      </c>
      <c r="AH38" s="349">
        <f>IF(V38="corregir",(O38-(O38*AD38)), O38)</f>
        <v>0.6</v>
      </c>
      <c r="AI38" s="348" t="s">
        <v>254</v>
      </c>
      <c r="AJ38" s="328" t="s">
        <v>178</v>
      </c>
      <c r="AK38" s="346"/>
      <c r="AL38" s="346"/>
      <c r="AM38" s="317"/>
      <c r="AN38" s="317"/>
      <c r="AO38" s="317"/>
      <c r="AP38" s="317"/>
      <c r="AQ38" s="317"/>
      <c r="AR38" s="317"/>
      <c r="AS38" s="317"/>
      <c r="AT38" s="317"/>
      <c r="AU38" s="317"/>
      <c r="AV38" s="317"/>
      <c r="AW38" s="317"/>
      <c r="AX38" s="317"/>
      <c r="AY38" s="317"/>
      <c r="AZ38" s="317"/>
      <c r="BA38" s="317"/>
      <c r="BB38" s="317"/>
      <c r="BC38" s="317"/>
      <c r="BD38" s="317"/>
      <c r="BE38" s="317"/>
      <c r="BF38" s="317"/>
      <c r="BG38" s="317"/>
      <c r="BH38" s="317"/>
    </row>
    <row r="39" spans="1:60" ht="78.75" customHeight="1" x14ac:dyDescent="0.3">
      <c r="A39" s="350"/>
      <c r="B39" s="351"/>
      <c r="C39" s="370"/>
      <c r="D39" s="328"/>
      <c r="E39" s="328"/>
      <c r="F39" s="35" t="s">
        <v>7</v>
      </c>
      <c r="G39" s="217" t="s">
        <v>585</v>
      </c>
      <c r="H39" s="328"/>
      <c r="I39" s="369"/>
      <c r="J39" s="328"/>
      <c r="K39" s="370"/>
      <c r="L39" s="328"/>
      <c r="M39" s="330"/>
      <c r="N39" s="331"/>
      <c r="O39" s="332"/>
      <c r="P39" s="347"/>
      <c r="Q39" s="348"/>
      <c r="R39" s="216" t="s">
        <v>586</v>
      </c>
      <c r="S39" s="34" t="s">
        <v>257</v>
      </c>
      <c r="T39" s="213" t="s">
        <v>587</v>
      </c>
      <c r="U39" s="34" t="s">
        <v>259</v>
      </c>
      <c r="V39" s="34" t="s">
        <v>261</v>
      </c>
      <c r="W39" s="131">
        <f>VLOOKUP(V39,'[2]Datos Validacion'!$K$6:$L$8,2,0)</f>
        <v>0.25</v>
      </c>
      <c r="X39" s="213" t="s">
        <v>265</v>
      </c>
      <c r="Y39" s="131">
        <f>VLOOKUP(X39,'[2]Datos Validacion'!$M$6:$N$7,2,0)</f>
        <v>0.15</v>
      </c>
      <c r="Z39" s="34" t="s">
        <v>266</v>
      </c>
      <c r="AA39" s="217" t="s">
        <v>583</v>
      </c>
      <c r="AB39" s="34" t="s">
        <v>268</v>
      </c>
      <c r="AC39" s="217" t="s">
        <v>588</v>
      </c>
      <c r="AD39" s="214">
        <f t="shared" si="0"/>
        <v>0.4</v>
      </c>
      <c r="AE39" s="43" t="str">
        <f t="shared" si="1"/>
        <v>MUY BAJA</v>
      </c>
      <c r="AF39" s="296">
        <f>+AF38-(AF38*AD39)</f>
        <v>0.18</v>
      </c>
      <c r="AG39" s="349"/>
      <c r="AH39" s="349"/>
      <c r="AI39" s="348"/>
      <c r="AJ39" s="328"/>
      <c r="AK39" s="346"/>
      <c r="AL39" s="346"/>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row>
    <row r="40" spans="1:60" ht="49" customHeight="1" x14ac:dyDescent="0.3">
      <c r="A40" s="350" t="s">
        <v>424</v>
      </c>
      <c r="B40" s="351"/>
      <c r="C40" s="352" t="s">
        <v>589</v>
      </c>
      <c r="D40" s="328" t="s">
        <v>590</v>
      </c>
      <c r="E40" s="328" t="s">
        <v>591</v>
      </c>
      <c r="F40" s="35" t="s">
        <v>3</v>
      </c>
      <c r="G40" s="217" t="s">
        <v>592</v>
      </c>
      <c r="H40" s="328" t="s">
        <v>593</v>
      </c>
      <c r="I40" s="367" t="s">
        <v>594</v>
      </c>
      <c r="J40" s="328" t="s">
        <v>25</v>
      </c>
      <c r="K40" s="347" t="s">
        <v>595</v>
      </c>
      <c r="L40" s="328" t="s">
        <v>246</v>
      </c>
      <c r="M40" s="330">
        <f>VLOOKUP(L40,'[2]Datos Validacion'!$C$6:$D$10,2,0)</f>
        <v>1</v>
      </c>
      <c r="N40" s="331" t="s">
        <v>249</v>
      </c>
      <c r="O40" s="332">
        <f>VLOOKUP(N40,'[2]Datos Validacion'!$E$6:$F$15,2,0)</f>
        <v>0.8</v>
      </c>
      <c r="P40" s="347" t="s">
        <v>151</v>
      </c>
      <c r="Q40" s="348" t="s">
        <v>252</v>
      </c>
      <c r="R40" s="123" t="s">
        <v>596</v>
      </c>
      <c r="S40" s="34" t="s">
        <v>257</v>
      </c>
      <c r="T40" s="213" t="s">
        <v>597</v>
      </c>
      <c r="U40" s="34" t="s">
        <v>259</v>
      </c>
      <c r="V40" s="34" t="s">
        <v>262</v>
      </c>
      <c r="W40" s="221">
        <f>VLOOKUP(V40,'[2]Datos Validacion'!$K$6:$L$8,2,0)</f>
        <v>0.15</v>
      </c>
      <c r="X40" s="213" t="s">
        <v>264</v>
      </c>
      <c r="Y40" s="221">
        <f>VLOOKUP(X40,'[2]Datos Validacion'!$M$6:$N$7,2,0)</f>
        <v>0.25</v>
      </c>
      <c r="Z40" s="34" t="s">
        <v>266</v>
      </c>
      <c r="AA40" s="33" t="s">
        <v>598</v>
      </c>
      <c r="AB40" s="34" t="s">
        <v>268</v>
      </c>
      <c r="AC40" s="33" t="s">
        <v>599</v>
      </c>
      <c r="AD40" s="214">
        <f t="shared" si="0"/>
        <v>0.4</v>
      </c>
      <c r="AE40" s="43" t="str">
        <f t="shared" si="1"/>
        <v>MEDIA</v>
      </c>
      <c r="AF40" s="43">
        <f>IF(OR(V40="prevenir",V40="detectar"),(M40-(M40*AD40)), M40)</f>
        <v>0.6</v>
      </c>
      <c r="AG40" s="349" t="str">
        <f>IF(AH40&lt;=20%,"LEVE",IF(AH40&lt;=40%,"MENOR",IF(AH40&lt;=60%,"MODERADO",IF(AH40&lt;=80%,"MAYOR","CATASTROFICO"))))</f>
        <v>MAYOR</v>
      </c>
      <c r="AH40" s="349">
        <f>IF(V40="corregir",(O40-(O40*AD40)), O40)</f>
        <v>0.8</v>
      </c>
      <c r="AI40" s="348" t="s">
        <v>252</v>
      </c>
      <c r="AJ40" s="328" t="s">
        <v>178</v>
      </c>
      <c r="AK40" s="359" t="s">
        <v>600</v>
      </c>
      <c r="AL40" s="346"/>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row>
    <row r="41" spans="1:60" ht="49" customHeight="1" x14ac:dyDescent="0.3">
      <c r="A41" s="350"/>
      <c r="B41" s="351"/>
      <c r="C41" s="352"/>
      <c r="D41" s="328"/>
      <c r="E41" s="328"/>
      <c r="F41" s="35" t="s">
        <v>3</v>
      </c>
      <c r="G41" s="217" t="s">
        <v>601</v>
      </c>
      <c r="H41" s="328"/>
      <c r="I41" s="367"/>
      <c r="J41" s="328"/>
      <c r="K41" s="347"/>
      <c r="L41" s="328"/>
      <c r="M41" s="330"/>
      <c r="N41" s="331"/>
      <c r="O41" s="332"/>
      <c r="P41" s="347"/>
      <c r="Q41" s="348"/>
      <c r="R41" s="123" t="s">
        <v>602</v>
      </c>
      <c r="S41" s="34" t="s">
        <v>257</v>
      </c>
      <c r="T41" s="33" t="s">
        <v>597</v>
      </c>
      <c r="U41" s="34" t="s">
        <v>259</v>
      </c>
      <c r="V41" s="34" t="s">
        <v>262</v>
      </c>
      <c r="W41" s="221">
        <v>0.15</v>
      </c>
      <c r="X41" s="213" t="s">
        <v>264</v>
      </c>
      <c r="Y41" s="221">
        <v>0.25</v>
      </c>
      <c r="Z41" s="34" t="s">
        <v>266</v>
      </c>
      <c r="AA41" s="33" t="s">
        <v>598</v>
      </c>
      <c r="AB41" s="34" t="s">
        <v>268</v>
      </c>
      <c r="AC41" s="33" t="s">
        <v>599</v>
      </c>
      <c r="AD41" s="214">
        <f t="shared" si="0"/>
        <v>0.4</v>
      </c>
      <c r="AE41" s="43" t="str">
        <f t="shared" si="1"/>
        <v>BAJA</v>
      </c>
      <c r="AF41" s="43">
        <f>+AF40-(AF40*AD41)</f>
        <v>0.36</v>
      </c>
      <c r="AG41" s="349"/>
      <c r="AH41" s="349"/>
      <c r="AI41" s="348"/>
      <c r="AJ41" s="328"/>
      <c r="AK41" s="359"/>
      <c r="AL41" s="346"/>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row>
    <row r="42" spans="1:60" ht="49" customHeight="1" x14ac:dyDescent="0.3">
      <c r="A42" s="350"/>
      <c r="B42" s="351"/>
      <c r="C42" s="352"/>
      <c r="D42" s="328"/>
      <c r="E42" s="328"/>
      <c r="F42" s="35" t="s">
        <v>3</v>
      </c>
      <c r="G42" s="217" t="s">
        <v>603</v>
      </c>
      <c r="H42" s="328"/>
      <c r="I42" s="367"/>
      <c r="J42" s="328"/>
      <c r="K42" s="347"/>
      <c r="L42" s="328"/>
      <c r="M42" s="330"/>
      <c r="N42" s="331"/>
      <c r="O42" s="332"/>
      <c r="P42" s="347"/>
      <c r="Q42" s="348"/>
      <c r="R42" s="363" t="s">
        <v>604</v>
      </c>
      <c r="S42" s="351" t="s">
        <v>257</v>
      </c>
      <c r="T42" s="347" t="s">
        <v>605</v>
      </c>
      <c r="U42" s="351" t="s">
        <v>259</v>
      </c>
      <c r="V42" s="351" t="s">
        <v>261</v>
      </c>
      <c r="W42" s="330">
        <f>VLOOKUP(V42,'[2]Datos Validacion'!$K$6:$L$8,2,0)</f>
        <v>0.25</v>
      </c>
      <c r="X42" s="329" t="s">
        <v>264</v>
      </c>
      <c r="Y42" s="330">
        <f>VLOOKUP(X42,'[2]Datos Validacion'!$M$6:$N$7,2,0)</f>
        <v>0.25</v>
      </c>
      <c r="Z42" s="351" t="s">
        <v>266</v>
      </c>
      <c r="AA42" s="368" t="s">
        <v>606</v>
      </c>
      <c r="AB42" s="351" t="s">
        <v>268</v>
      </c>
      <c r="AC42" s="368" t="s">
        <v>607</v>
      </c>
      <c r="AD42" s="354">
        <f t="shared" si="0"/>
        <v>0.5</v>
      </c>
      <c r="AE42" s="349" t="str">
        <f t="shared" si="1"/>
        <v>MUY BAJA</v>
      </c>
      <c r="AF42" s="349">
        <f>+AF41-(AF41*AD42)</f>
        <v>0.18</v>
      </c>
      <c r="AG42" s="349"/>
      <c r="AH42" s="349"/>
      <c r="AI42" s="348"/>
      <c r="AJ42" s="328"/>
      <c r="AK42" s="359"/>
      <c r="AL42" s="346"/>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row>
    <row r="43" spans="1:60" ht="49" customHeight="1" x14ac:dyDescent="0.3">
      <c r="A43" s="350"/>
      <c r="B43" s="351"/>
      <c r="C43" s="352"/>
      <c r="D43" s="328"/>
      <c r="E43" s="328"/>
      <c r="F43" s="35" t="s">
        <v>3</v>
      </c>
      <c r="G43" s="217" t="s">
        <v>608</v>
      </c>
      <c r="H43" s="328"/>
      <c r="I43" s="367"/>
      <c r="J43" s="328"/>
      <c r="K43" s="347"/>
      <c r="L43" s="328"/>
      <c r="M43" s="330"/>
      <c r="N43" s="331"/>
      <c r="O43" s="332"/>
      <c r="P43" s="347"/>
      <c r="Q43" s="348"/>
      <c r="R43" s="363"/>
      <c r="S43" s="351"/>
      <c r="T43" s="347"/>
      <c r="U43" s="351"/>
      <c r="V43" s="351"/>
      <c r="W43" s="330"/>
      <c r="X43" s="329"/>
      <c r="Y43" s="330"/>
      <c r="Z43" s="351"/>
      <c r="AA43" s="368"/>
      <c r="AB43" s="351"/>
      <c r="AC43" s="368"/>
      <c r="AD43" s="354"/>
      <c r="AE43" s="349"/>
      <c r="AF43" s="349"/>
      <c r="AG43" s="349"/>
      <c r="AH43" s="349"/>
      <c r="AI43" s="348"/>
      <c r="AJ43" s="328"/>
      <c r="AK43" s="359"/>
      <c r="AL43" s="346"/>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row>
    <row r="44" spans="1:60" ht="49" customHeight="1" x14ac:dyDescent="0.3">
      <c r="A44" s="350"/>
      <c r="B44" s="351"/>
      <c r="C44" s="352"/>
      <c r="D44" s="328"/>
      <c r="E44" s="328"/>
      <c r="F44" s="35" t="s">
        <v>3</v>
      </c>
      <c r="G44" s="217" t="s">
        <v>609</v>
      </c>
      <c r="H44" s="328"/>
      <c r="I44" s="367"/>
      <c r="J44" s="328"/>
      <c r="K44" s="347"/>
      <c r="L44" s="328"/>
      <c r="M44" s="330"/>
      <c r="N44" s="331"/>
      <c r="O44" s="332"/>
      <c r="P44" s="347"/>
      <c r="Q44" s="348"/>
      <c r="R44" s="363"/>
      <c r="S44" s="351"/>
      <c r="T44" s="347"/>
      <c r="U44" s="351"/>
      <c r="V44" s="351"/>
      <c r="W44" s="330"/>
      <c r="X44" s="329"/>
      <c r="Y44" s="330"/>
      <c r="Z44" s="351"/>
      <c r="AA44" s="368"/>
      <c r="AB44" s="351"/>
      <c r="AC44" s="368"/>
      <c r="AD44" s="354"/>
      <c r="AE44" s="349"/>
      <c r="AF44" s="349"/>
      <c r="AG44" s="349"/>
      <c r="AH44" s="349"/>
      <c r="AI44" s="348"/>
      <c r="AJ44" s="328"/>
      <c r="AK44" s="359"/>
      <c r="AL44" s="346"/>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row>
    <row r="45" spans="1:60" ht="49" customHeight="1" x14ac:dyDescent="0.3">
      <c r="A45" s="350"/>
      <c r="B45" s="351"/>
      <c r="C45" s="352"/>
      <c r="D45" s="328"/>
      <c r="E45" s="328"/>
      <c r="F45" s="35" t="s">
        <v>3</v>
      </c>
      <c r="G45" s="217" t="s">
        <v>610</v>
      </c>
      <c r="H45" s="328"/>
      <c r="I45" s="367"/>
      <c r="J45" s="328"/>
      <c r="K45" s="347"/>
      <c r="L45" s="328"/>
      <c r="M45" s="330"/>
      <c r="N45" s="331"/>
      <c r="O45" s="332"/>
      <c r="P45" s="347"/>
      <c r="Q45" s="348"/>
      <c r="R45" s="123" t="s">
        <v>611</v>
      </c>
      <c r="S45" s="34" t="s">
        <v>257</v>
      </c>
      <c r="T45" s="118" t="s">
        <v>605</v>
      </c>
      <c r="U45" s="34" t="s">
        <v>259</v>
      </c>
      <c r="V45" s="34" t="s">
        <v>261</v>
      </c>
      <c r="W45" s="131">
        <f>VLOOKUP(V45,'[2]Datos Validacion'!$K$6:$L$8,2,0)</f>
        <v>0.25</v>
      </c>
      <c r="X45" s="213" t="s">
        <v>264</v>
      </c>
      <c r="Y45" s="131">
        <f>VLOOKUP(X45,'[2]Datos Validacion'!$M$6:$N$7,2,0)</f>
        <v>0.25</v>
      </c>
      <c r="Z45" s="34" t="s">
        <v>266</v>
      </c>
      <c r="AA45" s="123" t="s">
        <v>612</v>
      </c>
      <c r="AB45" s="34" t="s">
        <v>268</v>
      </c>
      <c r="AC45" s="297" t="s">
        <v>613</v>
      </c>
      <c r="AD45" s="214">
        <f t="shared" si="0"/>
        <v>0.5</v>
      </c>
      <c r="AE45" s="43" t="str">
        <f t="shared" si="1"/>
        <v>MUY BAJA</v>
      </c>
      <c r="AF45" s="296">
        <f>AF42-(AF42*AD45)</f>
        <v>0.09</v>
      </c>
      <c r="AG45" s="349"/>
      <c r="AH45" s="349"/>
      <c r="AI45" s="348"/>
      <c r="AJ45" s="328"/>
      <c r="AK45" s="359"/>
      <c r="AL45" s="346"/>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row>
    <row r="46" spans="1:60" ht="77.25" customHeight="1" x14ac:dyDescent="0.3">
      <c r="A46" s="350" t="s">
        <v>424</v>
      </c>
      <c r="B46" s="361"/>
      <c r="C46" s="366" t="s">
        <v>614</v>
      </c>
      <c r="D46" s="365" t="s">
        <v>615</v>
      </c>
      <c r="E46" s="365" t="s">
        <v>616</v>
      </c>
      <c r="F46" s="328" t="s">
        <v>3</v>
      </c>
      <c r="G46" s="355" t="s">
        <v>617</v>
      </c>
      <c r="H46" s="365" t="s">
        <v>618</v>
      </c>
      <c r="I46" s="353" t="s">
        <v>619</v>
      </c>
      <c r="J46" s="328" t="s">
        <v>25</v>
      </c>
      <c r="K46" s="365" t="s">
        <v>620</v>
      </c>
      <c r="L46" s="328" t="s">
        <v>244</v>
      </c>
      <c r="M46" s="330">
        <f>VLOOKUP(L46,'[2]Datos Validacion'!$C$6:$D$10,2,0)</f>
        <v>0.6</v>
      </c>
      <c r="N46" s="331" t="s">
        <v>250</v>
      </c>
      <c r="O46" s="332">
        <f>VLOOKUP(N46,'[2]Datos Validacion'!$E$6:$F$15,2,0)</f>
        <v>1</v>
      </c>
      <c r="P46" s="347" t="s">
        <v>621</v>
      </c>
      <c r="Q46" s="348" t="s">
        <v>253</v>
      </c>
      <c r="R46" s="353" t="s">
        <v>622</v>
      </c>
      <c r="S46" s="328" t="s">
        <v>257</v>
      </c>
      <c r="T46" s="328" t="s">
        <v>623</v>
      </c>
      <c r="U46" s="328" t="s">
        <v>259</v>
      </c>
      <c r="V46" s="328" t="s">
        <v>261</v>
      </c>
      <c r="W46" s="328">
        <f>VLOOKUP(V46,'[2]Datos Validacion'!$K$6:$L$8,2,0)</f>
        <v>0.25</v>
      </c>
      <c r="X46" s="328" t="s">
        <v>265</v>
      </c>
      <c r="Y46" s="328">
        <f>VLOOKUP(X46,'[2]Datos Validacion'!$M$6:$N$7,2,0)</f>
        <v>0.15</v>
      </c>
      <c r="Z46" s="328" t="s">
        <v>266</v>
      </c>
      <c r="AA46" s="328" t="s">
        <v>624</v>
      </c>
      <c r="AB46" s="328" t="s">
        <v>268</v>
      </c>
      <c r="AC46" s="328" t="s">
        <v>625</v>
      </c>
      <c r="AD46" s="354">
        <f t="shared" si="0"/>
        <v>0.4</v>
      </c>
      <c r="AE46" s="349" t="str">
        <f t="shared" si="1"/>
        <v>BAJA</v>
      </c>
      <c r="AF46" s="349">
        <f>IF(OR(V46="prevenir",V46="detectar"),(M46-(M46*AD46)), M46)</f>
        <v>0.36</v>
      </c>
      <c r="AG46" s="349" t="str">
        <f>IF(AH46&lt;=20%,"LEVE",IF(AH46&lt;=40%,"MENOR",IF(AH46&lt;=60%,"MODERADO",IF(AH46&lt;=80%,"MAYOR","CATASTROFICO"))))</f>
        <v>CATASTROFICO</v>
      </c>
      <c r="AH46" s="349">
        <f>IF(V46="corregir",(O46-(O46*AD46)), O46)</f>
        <v>1</v>
      </c>
      <c r="AI46" s="348" t="s">
        <v>253</v>
      </c>
      <c r="AJ46" s="328" t="s">
        <v>178</v>
      </c>
      <c r="AK46" s="359" t="s">
        <v>626</v>
      </c>
      <c r="AL46" s="328"/>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row>
    <row r="47" spans="1:60" ht="48.75" customHeight="1" x14ac:dyDescent="0.3">
      <c r="A47" s="350"/>
      <c r="B47" s="361"/>
      <c r="C47" s="366"/>
      <c r="D47" s="365"/>
      <c r="E47" s="365"/>
      <c r="F47" s="328"/>
      <c r="G47" s="355"/>
      <c r="H47" s="365"/>
      <c r="I47" s="353"/>
      <c r="J47" s="328"/>
      <c r="K47" s="365"/>
      <c r="L47" s="328"/>
      <c r="M47" s="330"/>
      <c r="N47" s="331"/>
      <c r="O47" s="332"/>
      <c r="P47" s="347"/>
      <c r="Q47" s="348"/>
      <c r="R47" s="353"/>
      <c r="S47" s="328"/>
      <c r="T47" s="328"/>
      <c r="U47" s="328"/>
      <c r="V47" s="328"/>
      <c r="W47" s="328"/>
      <c r="X47" s="328"/>
      <c r="Y47" s="328"/>
      <c r="Z47" s="328"/>
      <c r="AA47" s="328"/>
      <c r="AB47" s="328"/>
      <c r="AC47" s="328"/>
      <c r="AD47" s="354"/>
      <c r="AE47" s="349"/>
      <c r="AF47" s="349"/>
      <c r="AG47" s="349"/>
      <c r="AH47" s="349"/>
      <c r="AI47" s="348"/>
      <c r="AJ47" s="328"/>
      <c r="AK47" s="359"/>
      <c r="AL47" s="328"/>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row>
    <row r="48" spans="1:60" ht="115.5" customHeight="1" x14ac:dyDescent="0.3">
      <c r="A48" s="350" t="s">
        <v>424</v>
      </c>
      <c r="B48" s="361"/>
      <c r="C48" s="366" t="s">
        <v>614</v>
      </c>
      <c r="D48" s="365" t="s">
        <v>615</v>
      </c>
      <c r="E48" s="365" t="s">
        <v>616</v>
      </c>
      <c r="F48" s="328" t="s">
        <v>7</v>
      </c>
      <c r="G48" s="355" t="s">
        <v>627</v>
      </c>
      <c r="H48" s="365" t="s">
        <v>628</v>
      </c>
      <c r="I48" s="353" t="s">
        <v>629</v>
      </c>
      <c r="J48" s="328" t="s">
        <v>25</v>
      </c>
      <c r="K48" s="365" t="s">
        <v>630</v>
      </c>
      <c r="L48" s="328" t="s">
        <v>244</v>
      </c>
      <c r="M48" s="330">
        <f>VLOOKUP(L48,'[2]Datos Validacion'!$C$6:$D$10,2,0)</f>
        <v>0.6</v>
      </c>
      <c r="N48" s="331" t="s">
        <v>250</v>
      </c>
      <c r="O48" s="332">
        <f>VLOOKUP(N48,'[2]Datos Validacion'!$E$6:$F$15,2,0)</f>
        <v>1</v>
      </c>
      <c r="P48" s="360" t="s">
        <v>631</v>
      </c>
      <c r="Q48" s="348" t="s">
        <v>253</v>
      </c>
      <c r="R48" s="353" t="s">
        <v>632</v>
      </c>
      <c r="S48" s="328" t="s">
        <v>257</v>
      </c>
      <c r="T48" s="328" t="s">
        <v>633</v>
      </c>
      <c r="U48" s="328" t="s">
        <v>259</v>
      </c>
      <c r="V48" s="328" t="s">
        <v>261</v>
      </c>
      <c r="W48" s="328">
        <f>VLOOKUP(V48,'[2]Datos Validacion'!$K$6:$L$8,2,0)</f>
        <v>0.25</v>
      </c>
      <c r="X48" s="328" t="s">
        <v>265</v>
      </c>
      <c r="Y48" s="328">
        <f>VLOOKUP(X48,'[2]Datos Validacion'!$M$6:$N$7,2,0)</f>
        <v>0.15</v>
      </c>
      <c r="Z48" s="328" t="s">
        <v>266</v>
      </c>
      <c r="AA48" s="328" t="s">
        <v>634</v>
      </c>
      <c r="AB48" s="328" t="s">
        <v>268</v>
      </c>
      <c r="AC48" s="328" t="s">
        <v>635</v>
      </c>
      <c r="AD48" s="328">
        <f t="shared" si="0"/>
        <v>0.4</v>
      </c>
      <c r="AE48" s="349" t="str">
        <f t="shared" si="1"/>
        <v>BAJA</v>
      </c>
      <c r="AF48" s="349">
        <f>IF(OR(V48="prevenir",V48="detectar"),(M48-(M48*AD48)), M48)</f>
        <v>0.36</v>
      </c>
      <c r="AG48" s="349" t="str">
        <f>IF(AH48&lt;=20%,"LEVE",IF(AH48&lt;=40%,"MENOR",IF(AH48&lt;=60%,"MODERADO",IF(AH48&lt;=80%,"MAYOR","CATASTROFICO"))))</f>
        <v>CATASTROFICO</v>
      </c>
      <c r="AH48" s="349">
        <f>IF(V48="corregir",(O48-(O48*AD48)), O48)</f>
        <v>1</v>
      </c>
      <c r="AI48" s="348" t="s">
        <v>253</v>
      </c>
      <c r="AJ48" s="364" t="s">
        <v>178</v>
      </c>
      <c r="AK48" s="359" t="s">
        <v>626</v>
      </c>
      <c r="AL48" s="364"/>
      <c r="AM48" s="317"/>
      <c r="AN48" s="317"/>
      <c r="AO48" s="317"/>
      <c r="AP48" s="317"/>
      <c r="AQ48" s="317"/>
      <c r="AR48" s="317"/>
      <c r="AS48" s="317"/>
      <c r="AT48" s="317"/>
      <c r="AU48" s="317"/>
      <c r="AV48" s="317"/>
      <c r="AW48" s="317"/>
      <c r="AX48" s="317"/>
      <c r="AY48" s="317"/>
      <c r="AZ48" s="317"/>
      <c r="BA48" s="317"/>
      <c r="BB48" s="317"/>
      <c r="BC48" s="317"/>
      <c r="BD48" s="317"/>
      <c r="BE48" s="317"/>
      <c r="BF48" s="317"/>
      <c r="BG48" s="317"/>
      <c r="BH48" s="317"/>
    </row>
    <row r="49" spans="1:60" ht="42" customHeight="1" x14ac:dyDescent="0.3">
      <c r="A49" s="350"/>
      <c r="B49" s="361"/>
      <c r="C49" s="366"/>
      <c r="D49" s="365"/>
      <c r="E49" s="365"/>
      <c r="F49" s="328"/>
      <c r="G49" s="355"/>
      <c r="H49" s="365"/>
      <c r="I49" s="353"/>
      <c r="J49" s="328"/>
      <c r="K49" s="365"/>
      <c r="L49" s="328"/>
      <c r="M49" s="330"/>
      <c r="N49" s="331"/>
      <c r="O49" s="332"/>
      <c r="P49" s="360"/>
      <c r="Q49" s="348"/>
      <c r="R49" s="353"/>
      <c r="S49" s="328"/>
      <c r="T49" s="328"/>
      <c r="U49" s="328"/>
      <c r="V49" s="328"/>
      <c r="W49" s="328"/>
      <c r="X49" s="328"/>
      <c r="Y49" s="328"/>
      <c r="Z49" s="328"/>
      <c r="AA49" s="328"/>
      <c r="AB49" s="328"/>
      <c r="AC49" s="328"/>
      <c r="AD49" s="328"/>
      <c r="AE49" s="349"/>
      <c r="AF49" s="349"/>
      <c r="AG49" s="349"/>
      <c r="AH49" s="349"/>
      <c r="AI49" s="348"/>
      <c r="AJ49" s="364"/>
      <c r="AK49" s="359"/>
      <c r="AL49" s="364"/>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row>
    <row r="50" spans="1:60" ht="121.5" customHeight="1" x14ac:dyDescent="0.3">
      <c r="A50" s="350" t="s">
        <v>424</v>
      </c>
      <c r="B50" s="361"/>
      <c r="C50" s="362" t="s">
        <v>614</v>
      </c>
      <c r="D50" s="328" t="s">
        <v>615</v>
      </c>
      <c r="E50" s="328" t="s">
        <v>616</v>
      </c>
      <c r="F50" s="328" t="s">
        <v>7</v>
      </c>
      <c r="G50" s="363" t="s">
        <v>636</v>
      </c>
      <c r="H50" s="328" t="s">
        <v>637</v>
      </c>
      <c r="I50" s="353" t="s">
        <v>638</v>
      </c>
      <c r="J50" s="328" t="s">
        <v>25</v>
      </c>
      <c r="K50" s="328" t="s">
        <v>639</v>
      </c>
      <c r="L50" s="328" t="s">
        <v>243</v>
      </c>
      <c r="M50" s="330">
        <f>VLOOKUP(L50,'[2]Datos Validacion'!$C$6:$D$10,2,0)</f>
        <v>0.4</v>
      </c>
      <c r="N50" s="331" t="s">
        <v>250</v>
      </c>
      <c r="O50" s="332">
        <f>VLOOKUP(N50,'[2]Datos Validacion'!$E$6:$F$15,2,0)</f>
        <v>1</v>
      </c>
      <c r="P50" s="360" t="s">
        <v>621</v>
      </c>
      <c r="Q50" s="348" t="s">
        <v>253</v>
      </c>
      <c r="R50" s="353" t="s">
        <v>640</v>
      </c>
      <c r="S50" s="351" t="s">
        <v>257</v>
      </c>
      <c r="T50" s="329" t="s">
        <v>641</v>
      </c>
      <c r="U50" s="351" t="s">
        <v>259</v>
      </c>
      <c r="V50" s="351" t="s">
        <v>261</v>
      </c>
      <c r="W50" s="330">
        <f>VLOOKUP(V50,'[2]Datos Validacion'!$K$6:$L$8,2,0)</f>
        <v>0.25</v>
      </c>
      <c r="X50" s="329" t="s">
        <v>265</v>
      </c>
      <c r="Y50" s="330">
        <f>VLOOKUP(X50,'[2]Datos Validacion'!$M$6:$N$7,2,0)</f>
        <v>0.15</v>
      </c>
      <c r="Z50" s="351" t="s">
        <v>266</v>
      </c>
      <c r="AA50" s="355" t="s">
        <v>642</v>
      </c>
      <c r="AB50" s="351" t="s">
        <v>268</v>
      </c>
      <c r="AC50" s="329" t="s">
        <v>643</v>
      </c>
      <c r="AD50" s="354">
        <f t="shared" si="0"/>
        <v>0.4</v>
      </c>
      <c r="AE50" s="349" t="str">
        <f t="shared" si="1"/>
        <v>BAJA</v>
      </c>
      <c r="AF50" s="349">
        <f>IF(OR(V50="prevenir",V50="detectar"),(M50-(M50*AD50)), M50)</f>
        <v>0.24</v>
      </c>
      <c r="AG50" s="349" t="str">
        <f>IF(AH50&lt;=20%,"LEVE",IF(AH50&lt;=40%,"MENOR",IF(AH50&lt;=60%,"MODERADO",IF(AH50&lt;=80%,"MAYOR","CATASTROFICO"))))</f>
        <v>CATASTROFICO</v>
      </c>
      <c r="AH50" s="349">
        <f>IF(V50="corregir",(O50-(O50*AD50)), O50)</f>
        <v>1</v>
      </c>
      <c r="AI50" s="348" t="s">
        <v>253</v>
      </c>
      <c r="AJ50" s="328" t="s">
        <v>178</v>
      </c>
      <c r="AK50" s="359" t="s">
        <v>626</v>
      </c>
      <c r="AL50" s="328"/>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row>
    <row r="51" spans="1:60" ht="48.75" customHeight="1" x14ac:dyDescent="0.3">
      <c r="A51" s="350"/>
      <c r="B51" s="361"/>
      <c r="C51" s="362"/>
      <c r="D51" s="328"/>
      <c r="E51" s="328"/>
      <c r="F51" s="328"/>
      <c r="G51" s="363"/>
      <c r="H51" s="328"/>
      <c r="I51" s="353"/>
      <c r="J51" s="328"/>
      <c r="K51" s="328"/>
      <c r="L51" s="328"/>
      <c r="M51" s="330"/>
      <c r="N51" s="331"/>
      <c r="O51" s="332"/>
      <c r="P51" s="360"/>
      <c r="Q51" s="348"/>
      <c r="R51" s="353"/>
      <c r="S51" s="351"/>
      <c r="T51" s="329"/>
      <c r="U51" s="351"/>
      <c r="V51" s="351"/>
      <c r="W51" s="330"/>
      <c r="X51" s="329"/>
      <c r="Y51" s="330"/>
      <c r="Z51" s="351"/>
      <c r="AA51" s="355"/>
      <c r="AB51" s="351"/>
      <c r="AC51" s="329"/>
      <c r="AD51" s="354"/>
      <c r="AE51" s="349"/>
      <c r="AF51" s="349"/>
      <c r="AG51" s="349"/>
      <c r="AH51" s="349"/>
      <c r="AI51" s="348"/>
      <c r="AJ51" s="328"/>
      <c r="AK51" s="359"/>
      <c r="AL51" s="328"/>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row>
    <row r="52" spans="1:60" ht="135.75" hidden="1" customHeight="1" x14ac:dyDescent="0.3">
      <c r="A52" s="350" t="s">
        <v>424</v>
      </c>
      <c r="B52" s="351"/>
      <c r="C52" s="358" t="s">
        <v>644</v>
      </c>
      <c r="D52" s="328" t="s">
        <v>645</v>
      </c>
      <c r="E52" s="328" t="s">
        <v>646</v>
      </c>
      <c r="F52" s="35" t="s">
        <v>6</v>
      </c>
      <c r="G52" s="217" t="s">
        <v>647</v>
      </c>
      <c r="H52" s="328" t="s">
        <v>648</v>
      </c>
      <c r="I52" s="353" t="s">
        <v>649</v>
      </c>
      <c r="J52" s="328" t="s">
        <v>490</v>
      </c>
      <c r="K52" s="328" t="s">
        <v>650</v>
      </c>
      <c r="L52" s="328" t="s">
        <v>244</v>
      </c>
      <c r="M52" s="330">
        <f>VLOOKUP(L52,'[2]Datos Validacion'!$C$6:$D$10,2,0)</f>
        <v>0.6</v>
      </c>
      <c r="N52" s="331" t="s">
        <v>248</v>
      </c>
      <c r="O52" s="332">
        <f>VLOOKUP(N52,'[2]Datos Validacion'!$E$6:$F$15,2,0)</f>
        <v>0.6</v>
      </c>
      <c r="P52" s="347" t="s">
        <v>153</v>
      </c>
      <c r="Q52" s="348" t="s">
        <v>254</v>
      </c>
      <c r="R52" s="216" t="s">
        <v>651</v>
      </c>
      <c r="S52" s="34" t="s">
        <v>257</v>
      </c>
      <c r="T52" s="213" t="s">
        <v>652</v>
      </c>
      <c r="U52" s="34" t="s">
        <v>259</v>
      </c>
      <c r="V52" s="34" t="s">
        <v>262</v>
      </c>
      <c r="W52" s="131">
        <f>VLOOKUP(V52,'[2]Datos Validacion'!$K$6:$L$8,2,0)</f>
        <v>0.15</v>
      </c>
      <c r="X52" s="213" t="s">
        <v>265</v>
      </c>
      <c r="Y52" s="131">
        <f>VLOOKUP(X52,'[2]Datos Validacion'!$M$6:$N$7,2,0)</f>
        <v>0.15</v>
      </c>
      <c r="Z52" s="34" t="s">
        <v>266</v>
      </c>
      <c r="AA52" s="217" t="s">
        <v>653</v>
      </c>
      <c r="AB52" s="34" t="s">
        <v>268</v>
      </c>
      <c r="AC52" s="215" t="s">
        <v>654</v>
      </c>
      <c r="AD52" s="214">
        <f t="shared" si="0"/>
        <v>0.3</v>
      </c>
      <c r="AE52" s="43" t="str">
        <f t="shared" si="1"/>
        <v>MEDIA</v>
      </c>
      <c r="AF52" s="43">
        <f>IF(OR(V52="prevenir",V52="detectar"),(M52-(M52*AD52)), M52)</f>
        <v>0.42</v>
      </c>
      <c r="AG52" s="349" t="str">
        <f>IF(AH52&lt;=20%,"LEVE",IF(AH52&lt;=40%,"MENOR",IF(AH52&lt;=60%,"MODERADO",IF(AH52&lt;=80%,"MAYOR","CATASTROFICO"))))</f>
        <v>MODERADO</v>
      </c>
      <c r="AH52" s="349">
        <f>IF(V52="corregir",(O52-(O52*AD52)), O52)</f>
        <v>0.6</v>
      </c>
      <c r="AI52" s="348" t="s">
        <v>254</v>
      </c>
      <c r="AJ52" s="328" t="s">
        <v>178</v>
      </c>
      <c r="AK52" s="346"/>
      <c r="AL52" s="357"/>
      <c r="AM52" s="317"/>
      <c r="AN52" s="317"/>
      <c r="AO52" s="317"/>
      <c r="AP52" s="317"/>
      <c r="AQ52" s="317"/>
      <c r="AR52" s="317"/>
      <c r="AS52" s="317"/>
      <c r="AT52" s="317"/>
      <c r="AU52" s="317"/>
      <c r="AV52" s="317"/>
      <c r="AW52" s="317"/>
      <c r="AX52" s="317"/>
      <c r="AY52" s="317"/>
      <c r="AZ52" s="317"/>
      <c r="BA52" s="317"/>
      <c r="BB52" s="317"/>
      <c r="BC52" s="317"/>
      <c r="BD52" s="317"/>
      <c r="BE52" s="317"/>
      <c r="BF52" s="317"/>
      <c r="BG52" s="317"/>
      <c r="BH52" s="317"/>
    </row>
    <row r="53" spans="1:60" ht="135.75" hidden="1" customHeight="1" x14ac:dyDescent="0.3">
      <c r="A53" s="350"/>
      <c r="B53" s="351"/>
      <c r="C53" s="358"/>
      <c r="D53" s="328"/>
      <c r="E53" s="328"/>
      <c r="F53" s="35" t="s">
        <v>3</v>
      </c>
      <c r="G53" s="217" t="s">
        <v>655</v>
      </c>
      <c r="H53" s="328"/>
      <c r="I53" s="353"/>
      <c r="J53" s="328"/>
      <c r="K53" s="328"/>
      <c r="L53" s="328"/>
      <c r="M53" s="330"/>
      <c r="N53" s="331"/>
      <c r="O53" s="332"/>
      <c r="P53" s="347"/>
      <c r="Q53" s="348"/>
      <c r="R53" s="216" t="s">
        <v>656</v>
      </c>
      <c r="S53" s="34" t="s">
        <v>257</v>
      </c>
      <c r="T53" s="213" t="s">
        <v>652</v>
      </c>
      <c r="U53" s="34" t="s">
        <v>259</v>
      </c>
      <c r="V53" s="34" t="s">
        <v>261</v>
      </c>
      <c r="W53" s="131">
        <f>VLOOKUP(V53,'[2]Datos Validacion'!$K$6:$L$8,2,0)</f>
        <v>0.25</v>
      </c>
      <c r="X53" s="213" t="s">
        <v>265</v>
      </c>
      <c r="Y53" s="131">
        <f>VLOOKUP(X53,'[2]Datos Validacion'!$M$6:$N$7,2,0)</f>
        <v>0.15</v>
      </c>
      <c r="Z53" s="34" t="s">
        <v>266</v>
      </c>
      <c r="AA53" s="217" t="s">
        <v>657</v>
      </c>
      <c r="AB53" s="34" t="s">
        <v>268</v>
      </c>
      <c r="AC53" s="215" t="s">
        <v>658</v>
      </c>
      <c r="AD53" s="214">
        <f t="shared" si="0"/>
        <v>0.4</v>
      </c>
      <c r="AE53" s="43" t="str">
        <f t="shared" si="1"/>
        <v>BAJA</v>
      </c>
      <c r="AF53" s="43">
        <f>+AF52-(AF52*AD53)</f>
        <v>0.252</v>
      </c>
      <c r="AG53" s="349"/>
      <c r="AH53" s="349"/>
      <c r="AI53" s="348"/>
      <c r="AJ53" s="328"/>
      <c r="AK53" s="346"/>
      <c r="AL53" s="357"/>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row>
    <row r="54" spans="1:60" ht="135.75" hidden="1" customHeight="1" x14ac:dyDescent="0.3">
      <c r="A54" s="350"/>
      <c r="B54" s="351"/>
      <c r="C54" s="358"/>
      <c r="D54" s="328"/>
      <c r="E54" s="328"/>
      <c r="F54" s="35" t="s">
        <v>3</v>
      </c>
      <c r="G54" s="217" t="s">
        <v>659</v>
      </c>
      <c r="H54" s="328"/>
      <c r="I54" s="353"/>
      <c r="J54" s="328"/>
      <c r="K54" s="328"/>
      <c r="L54" s="328"/>
      <c r="M54" s="330"/>
      <c r="N54" s="331"/>
      <c r="O54" s="332"/>
      <c r="P54" s="347"/>
      <c r="Q54" s="348"/>
      <c r="R54" s="300" t="s">
        <v>660</v>
      </c>
      <c r="S54" s="34" t="s">
        <v>257</v>
      </c>
      <c r="T54" s="213" t="s">
        <v>652</v>
      </c>
      <c r="U54" s="34" t="s">
        <v>259</v>
      </c>
      <c r="V54" s="34" t="s">
        <v>261</v>
      </c>
      <c r="W54" s="131">
        <f>VLOOKUP(V54,'[2]Datos Validacion'!$K$6:$L$8,2,0)</f>
        <v>0.25</v>
      </c>
      <c r="X54" s="213" t="s">
        <v>265</v>
      </c>
      <c r="Y54" s="131">
        <f>VLOOKUP(X54,'[2]Datos Validacion'!$M$6:$N$7,2,0)</f>
        <v>0.15</v>
      </c>
      <c r="Z54" s="34" t="s">
        <v>266</v>
      </c>
      <c r="AA54" s="217" t="s">
        <v>661</v>
      </c>
      <c r="AB54" s="34" t="s">
        <v>268</v>
      </c>
      <c r="AC54" s="215" t="s">
        <v>662</v>
      </c>
      <c r="AD54" s="214">
        <f t="shared" si="0"/>
        <v>0.4</v>
      </c>
      <c r="AE54" s="43" t="str">
        <f t="shared" si="1"/>
        <v>MUY BAJA</v>
      </c>
      <c r="AF54" s="220">
        <f>+AF53-(AF53*AD54)</f>
        <v>0.1512</v>
      </c>
      <c r="AG54" s="349"/>
      <c r="AH54" s="349"/>
      <c r="AI54" s="348"/>
      <c r="AJ54" s="328"/>
      <c r="AK54" s="346"/>
      <c r="AL54" s="357"/>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row>
    <row r="55" spans="1:60" ht="348.75" customHeight="1" x14ac:dyDescent="0.3">
      <c r="A55" s="290" t="s">
        <v>424</v>
      </c>
      <c r="B55" s="31"/>
      <c r="C55" s="69" t="s">
        <v>502</v>
      </c>
      <c r="D55" s="35" t="s">
        <v>503</v>
      </c>
      <c r="E55" s="32" t="s">
        <v>663</v>
      </c>
      <c r="F55" s="35" t="s">
        <v>3</v>
      </c>
      <c r="G55" s="217" t="s">
        <v>664</v>
      </c>
      <c r="H55" s="35" t="s">
        <v>665</v>
      </c>
      <c r="I55" s="305" t="s">
        <v>666</v>
      </c>
      <c r="J55" s="35" t="s">
        <v>25</v>
      </c>
      <c r="K55" s="35" t="s">
        <v>667</v>
      </c>
      <c r="L55" s="35" t="s">
        <v>244</v>
      </c>
      <c r="M55" s="131">
        <f>VLOOKUP(L55,'[2]Datos Validacion'!$C$6:$D$10,2,0)</f>
        <v>0.6</v>
      </c>
      <c r="N55" s="60" t="s">
        <v>249</v>
      </c>
      <c r="O55" s="212">
        <f>VLOOKUP(N55,'[2]Datos Validacion'!$E$6:$F$15,2,0)</f>
        <v>0.8</v>
      </c>
      <c r="P55" s="118" t="s">
        <v>151</v>
      </c>
      <c r="Q55" s="76" t="s">
        <v>252</v>
      </c>
      <c r="R55" s="216" t="s">
        <v>668</v>
      </c>
      <c r="S55" s="34" t="s">
        <v>257</v>
      </c>
      <c r="T55" s="298" t="s">
        <v>669</v>
      </c>
      <c r="U55" s="34" t="s">
        <v>259</v>
      </c>
      <c r="V55" s="34" t="s">
        <v>261</v>
      </c>
      <c r="W55" s="131">
        <f>VLOOKUP(V55,'[2]Datos Validacion'!$K$6:$L$8,2,0)</f>
        <v>0.25</v>
      </c>
      <c r="X55" s="213" t="s">
        <v>265</v>
      </c>
      <c r="Y55" s="131">
        <f>VLOOKUP(X55,'[2]Datos Validacion'!$M$6:$N$7,2,0)</f>
        <v>0.15</v>
      </c>
      <c r="Z55" s="34" t="s">
        <v>266</v>
      </c>
      <c r="AA55" s="217" t="s">
        <v>670</v>
      </c>
      <c r="AB55" s="34" t="s">
        <v>268</v>
      </c>
      <c r="AC55" s="31" t="s">
        <v>671</v>
      </c>
      <c r="AD55" s="214">
        <f t="shared" si="0"/>
        <v>0.4</v>
      </c>
      <c r="AE55" s="43" t="str">
        <f t="shared" si="1"/>
        <v>BAJA</v>
      </c>
      <c r="AF55" s="43">
        <f>IF(OR(V55="prevenir",V55="detectar"),(M55-(M55*AD55)), M55)</f>
        <v>0.36</v>
      </c>
      <c r="AG55" s="43" t="str">
        <f>IF(AH55&lt;=20%,"LEVE",IF(AH55&lt;=40%,"MENOR",IF(AH55&lt;=60%,"MODERADO",IF(AH55&lt;=80%,"MAYOR","CATASTROFICO"))))</f>
        <v>MAYOR</v>
      </c>
      <c r="AH55" s="43">
        <f>IF(V55="corregir",(O55-(O55*AD55)), O55)</f>
        <v>0.8</v>
      </c>
      <c r="AI55" s="76" t="s">
        <v>252</v>
      </c>
      <c r="AJ55" s="35" t="s">
        <v>178</v>
      </c>
      <c r="AK55" s="119" t="s">
        <v>672</v>
      </c>
      <c r="AL55" s="299"/>
      <c r="AM55" s="30"/>
      <c r="AN55" s="30"/>
      <c r="AO55" s="30"/>
      <c r="AP55" s="30"/>
      <c r="AQ55" s="30"/>
      <c r="AR55" s="30"/>
      <c r="AS55" s="30"/>
      <c r="AT55" s="30"/>
      <c r="AU55" s="30"/>
      <c r="AV55" s="30"/>
      <c r="AW55" s="30"/>
      <c r="AX55" s="30"/>
      <c r="AY55" s="30"/>
      <c r="AZ55" s="30"/>
      <c r="BA55" s="30"/>
      <c r="BB55" s="30"/>
      <c r="BC55" s="30"/>
      <c r="BD55" s="30"/>
      <c r="BE55" s="30"/>
      <c r="BF55" s="30"/>
      <c r="BG55" s="30"/>
      <c r="BH55" s="30"/>
    </row>
    <row r="56" spans="1:60" ht="159" customHeight="1" x14ac:dyDescent="0.3">
      <c r="A56" s="350" t="s">
        <v>424</v>
      </c>
      <c r="B56" s="351"/>
      <c r="C56" s="352" t="s">
        <v>673</v>
      </c>
      <c r="D56" s="328" t="s">
        <v>674</v>
      </c>
      <c r="E56" s="328" t="s">
        <v>675</v>
      </c>
      <c r="F56" s="35" t="s">
        <v>3</v>
      </c>
      <c r="G56" s="217" t="s">
        <v>676</v>
      </c>
      <c r="H56" s="328" t="s">
        <v>677</v>
      </c>
      <c r="I56" s="353" t="s">
        <v>678</v>
      </c>
      <c r="J56" s="328" t="s">
        <v>25</v>
      </c>
      <c r="K56" s="329" t="s">
        <v>679</v>
      </c>
      <c r="L56" s="328" t="s">
        <v>243</v>
      </c>
      <c r="M56" s="330">
        <f>VLOOKUP(L56,'[2]Datos Validacion'!$C$6:$D$10,2,0)</f>
        <v>0.4</v>
      </c>
      <c r="N56" s="331" t="s">
        <v>248</v>
      </c>
      <c r="O56" s="332">
        <f>VLOOKUP(N56,'[2]Datos Validacion'!$E$6:$F$15,2,0)</f>
        <v>0.6</v>
      </c>
      <c r="P56" s="347" t="s">
        <v>153</v>
      </c>
      <c r="Q56" s="348" t="s">
        <v>44</v>
      </c>
      <c r="R56" s="356" t="s">
        <v>680</v>
      </c>
      <c r="S56" s="351" t="s">
        <v>257</v>
      </c>
      <c r="T56" s="329" t="s">
        <v>681</v>
      </c>
      <c r="U56" s="351" t="s">
        <v>259</v>
      </c>
      <c r="V56" s="351" t="s">
        <v>262</v>
      </c>
      <c r="W56" s="330">
        <f>VLOOKUP(V56,'[2]Datos Validacion'!$K$6:$L$8,2,0)</f>
        <v>0.15</v>
      </c>
      <c r="X56" s="329" t="s">
        <v>265</v>
      </c>
      <c r="Y56" s="330">
        <f>VLOOKUP(X56,'[2]Datos Validacion'!$M$6:$N$7,2,0)</f>
        <v>0.15</v>
      </c>
      <c r="Z56" s="351" t="s">
        <v>266</v>
      </c>
      <c r="AA56" s="355" t="s">
        <v>682</v>
      </c>
      <c r="AB56" s="351" t="s">
        <v>268</v>
      </c>
      <c r="AC56" s="329" t="s">
        <v>683</v>
      </c>
      <c r="AD56" s="354">
        <f t="shared" si="0"/>
        <v>0.3</v>
      </c>
      <c r="AE56" s="349" t="str">
        <f t="shared" si="1"/>
        <v>BAJA</v>
      </c>
      <c r="AF56" s="349">
        <f>IF(OR(V56="prevenir",V56="detectar"),(M56-(M56*AD56)), M56)</f>
        <v>0.28000000000000003</v>
      </c>
      <c r="AG56" s="349" t="str">
        <f>IF(AH56&lt;=20%,"LEVE",IF(AH56&lt;=40%,"MENOR",IF(AH56&lt;=60%,"MODERADO",IF(AH56&lt;=80%,"MAYOR","CATASTROFICO"))))</f>
        <v>MODERADO</v>
      </c>
      <c r="AH56" s="349">
        <f>IF(V56="corregir",(O56-(O56*AD56)), O56)</f>
        <v>0.6</v>
      </c>
      <c r="AI56" s="348" t="s">
        <v>254</v>
      </c>
      <c r="AJ56" s="328" t="s">
        <v>178</v>
      </c>
      <c r="AK56" s="346"/>
      <c r="AL56" s="346"/>
      <c r="AM56" s="317"/>
      <c r="AN56" s="317"/>
      <c r="AO56" s="317"/>
      <c r="AP56" s="317"/>
      <c r="AQ56" s="317"/>
      <c r="AR56" s="317"/>
      <c r="AS56" s="317"/>
      <c r="AT56" s="317"/>
      <c r="AU56" s="317"/>
      <c r="AV56" s="317"/>
      <c r="AW56" s="317"/>
      <c r="AX56" s="317"/>
      <c r="AY56" s="317"/>
      <c r="AZ56" s="317"/>
      <c r="BA56" s="317"/>
      <c r="BB56" s="317"/>
      <c r="BC56" s="317"/>
      <c r="BD56" s="317"/>
      <c r="BE56" s="317"/>
      <c r="BF56" s="317"/>
      <c r="BG56" s="317"/>
      <c r="BH56" s="317"/>
    </row>
    <row r="57" spans="1:60" ht="90" customHeight="1" x14ac:dyDescent="0.3">
      <c r="A57" s="350"/>
      <c r="B57" s="351"/>
      <c r="C57" s="352"/>
      <c r="D57" s="328"/>
      <c r="E57" s="328"/>
      <c r="F57" s="35" t="s">
        <v>7</v>
      </c>
      <c r="G57" s="217" t="s">
        <v>684</v>
      </c>
      <c r="H57" s="328"/>
      <c r="I57" s="353"/>
      <c r="J57" s="328"/>
      <c r="K57" s="329"/>
      <c r="L57" s="328"/>
      <c r="M57" s="330"/>
      <c r="N57" s="331"/>
      <c r="O57" s="332"/>
      <c r="P57" s="347"/>
      <c r="Q57" s="348"/>
      <c r="R57" s="356"/>
      <c r="S57" s="351"/>
      <c r="T57" s="329"/>
      <c r="U57" s="351"/>
      <c r="V57" s="351"/>
      <c r="W57" s="330"/>
      <c r="X57" s="329"/>
      <c r="Y57" s="330"/>
      <c r="Z57" s="351"/>
      <c r="AA57" s="355"/>
      <c r="AB57" s="351"/>
      <c r="AC57" s="329"/>
      <c r="AD57" s="354"/>
      <c r="AE57" s="349"/>
      <c r="AF57" s="349"/>
      <c r="AG57" s="349"/>
      <c r="AH57" s="349"/>
      <c r="AI57" s="348"/>
      <c r="AJ57" s="328"/>
      <c r="AK57" s="346"/>
      <c r="AL57" s="346"/>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row>
    <row r="58" spans="1:60" ht="99" customHeight="1" x14ac:dyDescent="0.3">
      <c r="A58" s="350"/>
      <c r="B58" s="351"/>
      <c r="C58" s="352"/>
      <c r="D58" s="328"/>
      <c r="E58" s="328"/>
      <c r="F58" s="35" t="s">
        <v>3</v>
      </c>
      <c r="G58" s="217" t="s">
        <v>685</v>
      </c>
      <c r="H58" s="328"/>
      <c r="I58" s="353"/>
      <c r="J58" s="328"/>
      <c r="K58" s="329"/>
      <c r="L58" s="328"/>
      <c r="M58" s="330"/>
      <c r="N58" s="331"/>
      <c r="O58" s="332"/>
      <c r="P58" s="347"/>
      <c r="Q58" s="348"/>
      <c r="R58" s="216" t="s">
        <v>686</v>
      </c>
      <c r="S58" s="34" t="s">
        <v>257</v>
      </c>
      <c r="T58" s="213" t="s">
        <v>687</v>
      </c>
      <c r="U58" s="34" t="s">
        <v>259</v>
      </c>
      <c r="V58" s="34" t="s">
        <v>261</v>
      </c>
      <c r="W58" s="131">
        <f>VLOOKUP(V58,'[2]Datos Validacion'!$K$6:$L$8,2,0)</f>
        <v>0.25</v>
      </c>
      <c r="X58" s="213" t="s">
        <v>265</v>
      </c>
      <c r="Y58" s="131">
        <f>VLOOKUP(X58,'[2]Datos Validacion'!$M$6:$N$7,2,0)</f>
        <v>0.15</v>
      </c>
      <c r="Z58" s="34" t="s">
        <v>266</v>
      </c>
      <c r="AA58" s="217" t="s">
        <v>688</v>
      </c>
      <c r="AB58" s="34" t="s">
        <v>268</v>
      </c>
      <c r="AC58" s="69" t="s">
        <v>689</v>
      </c>
      <c r="AD58" s="214">
        <f t="shared" si="0"/>
        <v>0.4</v>
      </c>
      <c r="AE58" s="43" t="str">
        <f t="shared" si="1"/>
        <v>MUY BAJA</v>
      </c>
      <c r="AF58" s="296">
        <f>+AF56-(AF56*AD58)</f>
        <v>0.16800000000000001</v>
      </c>
      <c r="AG58" s="349"/>
      <c r="AH58" s="349"/>
      <c r="AI58" s="348"/>
      <c r="AJ58" s="328"/>
      <c r="AK58" s="346"/>
      <c r="AL58" s="346"/>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row>
    <row r="59" spans="1:60" ht="81" customHeight="1" x14ac:dyDescent="0.3">
      <c r="A59" s="350" t="s">
        <v>424</v>
      </c>
      <c r="B59" s="351"/>
      <c r="C59" s="352" t="s">
        <v>673</v>
      </c>
      <c r="D59" s="328" t="s">
        <v>674</v>
      </c>
      <c r="E59" s="328" t="s">
        <v>675</v>
      </c>
      <c r="F59" s="35" t="s">
        <v>3</v>
      </c>
      <c r="G59" s="217" t="s">
        <v>690</v>
      </c>
      <c r="H59" s="328" t="s">
        <v>691</v>
      </c>
      <c r="I59" s="353" t="s">
        <v>692</v>
      </c>
      <c r="J59" s="328" t="s">
        <v>490</v>
      </c>
      <c r="K59" s="329" t="s">
        <v>693</v>
      </c>
      <c r="L59" s="328" t="s">
        <v>243</v>
      </c>
      <c r="M59" s="330">
        <f>VLOOKUP(L59,'[2]Datos Validacion'!$C$6:$D$10,2,0)</f>
        <v>0.4</v>
      </c>
      <c r="N59" s="331" t="s">
        <v>248</v>
      </c>
      <c r="O59" s="332">
        <f>VLOOKUP(N59,'[2]Datos Validacion'!$E$6:$F$15,2,0)</f>
        <v>0.6</v>
      </c>
      <c r="P59" s="347" t="s">
        <v>153</v>
      </c>
      <c r="Q59" s="348" t="s">
        <v>254</v>
      </c>
      <c r="R59" s="216" t="s">
        <v>694</v>
      </c>
      <c r="S59" s="34" t="s">
        <v>257</v>
      </c>
      <c r="T59" s="213" t="s">
        <v>695</v>
      </c>
      <c r="U59" s="34" t="s">
        <v>259</v>
      </c>
      <c r="V59" s="34" t="s">
        <v>261</v>
      </c>
      <c r="W59" s="131">
        <f>VLOOKUP(V59,'[2]Datos Validacion'!$K$6:$L$8,2,0)</f>
        <v>0.25</v>
      </c>
      <c r="X59" s="213" t="s">
        <v>265</v>
      </c>
      <c r="Y59" s="131">
        <f>VLOOKUP(X59,'[2]Datos Validacion'!$M$6:$N$7,2,0)</f>
        <v>0.15</v>
      </c>
      <c r="Z59" s="34" t="s">
        <v>266</v>
      </c>
      <c r="AA59" s="217" t="s">
        <v>696</v>
      </c>
      <c r="AB59" s="34" t="s">
        <v>268</v>
      </c>
      <c r="AC59" s="213" t="s">
        <v>697</v>
      </c>
      <c r="AD59" s="214">
        <f t="shared" si="0"/>
        <v>0.4</v>
      </c>
      <c r="AE59" s="43" t="str">
        <f t="shared" si="1"/>
        <v>BAJA</v>
      </c>
      <c r="AF59" s="43">
        <f>IF(OR(V59="prevenir",V59="detectar"),(M59-(M59*AD59)), M59)</f>
        <v>0.24</v>
      </c>
      <c r="AG59" s="349" t="str">
        <f>IF(AH59&lt;=20%,"LEVE",IF(AH59&lt;=40%,"MENOR",IF(AH59&lt;=60%,"MODERADO",IF(AH59&lt;=80%,"MAYOR","CATASTROFICO"))))</f>
        <v>MODERADO</v>
      </c>
      <c r="AH59" s="349">
        <f>IF(V59="corregir",(O59-(O59*AD59)), O59)</f>
        <v>0.6</v>
      </c>
      <c r="AI59" s="348" t="s">
        <v>254</v>
      </c>
      <c r="AJ59" s="328" t="s">
        <v>178</v>
      </c>
      <c r="AK59" s="346"/>
      <c r="AL59" s="346"/>
      <c r="AM59" s="317"/>
      <c r="AN59" s="317"/>
      <c r="AO59" s="317"/>
      <c r="AP59" s="317"/>
      <c r="AQ59" s="317"/>
      <c r="AR59" s="317"/>
      <c r="AS59" s="317"/>
      <c r="AT59" s="317"/>
      <c r="AU59" s="317"/>
      <c r="AV59" s="317"/>
      <c r="AW59" s="317"/>
      <c r="AX59" s="317"/>
      <c r="AY59" s="317"/>
      <c r="AZ59" s="317"/>
      <c r="BA59" s="317"/>
      <c r="BB59" s="317"/>
      <c r="BC59" s="317"/>
      <c r="BD59" s="317"/>
      <c r="BE59" s="317"/>
      <c r="BF59" s="317"/>
      <c r="BG59" s="317"/>
      <c r="BH59" s="317"/>
    </row>
    <row r="60" spans="1:60" ht="83.25" customHeight="1" x14ac:dyDescent="0.3">
      <c r="A60" s="350"/>
      <c r="B60" s="351"/>
      <c r="C60" s="352"/>
      <c r="D60" s="328"/>
      <c r="E60" s="328"/>
      <c r="F60" s="35" t="s">
        <v>7</v>
      </c>
      <c r="G60" s="217" t="s">
        <v>557</v>
      </c>
      <c r="H60" s="328"/>
      <c r="I60" s="353"/>
      <c r="J60" s="328"/>
      <c r="K60" s="329"/>
      <c r="L60" s="328"/>
      <c r="M60" s="330"/>
      <c r="N60" s="331"/>
      <c r="O60" s="332"/>
      <c r="P60" s="347"/>
      <c r="Q60" s="348"/>
      <c r="R60" s="216" t="s">
        <v>698</v>
      </c>
      <c r="S60" s="34" t="s">
        <v>257</v>
      </c>
      <c r="T60" s="213" t="s">
        <v>695</v>
      </c>
      <c r="U60" s="34" t="s">
        <v>259</v>
      </c>
      <c r="V60" s="34" t="s">
        <v>261</v>
      </c>
      <c r="W60" s="131">
        <f>VLOOKUP(V60,'[2]Datos Validacion'!$K$6:$L$8,2,0)</f>
        <v>0.25</v>
      </c>
      <c r="X60" s="213" t="s">
        <v>265</v>
      </c>
      <c r="Y60" s="131">
        <f>VLOOKUP(X60,'[2]Datos Validacion'!$M$6:$N$7,2,0)</f>
        <v>0.15</v>
      </c>
      <c r="Z60" s="34" t="s">
        <v>266</v>
      </c>
      <c r="AA60" s="300"/>
      <c r="AB60" s="34" t="s">
        <v>268</v>
      </c>
      <c r="AC60" s="69" t="s">
        <v>699</v>
      </c>
      <c r="AD60" s="214">
        <f t="shared" si="0"/>
        <v>0.4</v>
      </c>
      <c r="AE60" s="43" t="str">
        <f t="shared" si="1"/>
        <v>MUY BAJA</v>
      </c>
      <c r="AF60" s="296">
        <f>+AF58-(AF58*AD60)</f>
        <v>0.1008</v>
      </c>
      <c r="AG60" s="349"/>
      <c r="AH60" s="349"/>
      <c r="AI60" s="348"/>
      <c r="AJ60" s="328"/>
      <c r="AK60" s="346"/>
      <c r="AL60" s="346"/>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row>
    <row r="62" spans="1:60" x14ac:dyDescent="0.3">
      <c r="B62" s="343" t="s">
        <v>185</v>
      </c>
      <c r="C62" s="344"/>
      <c r="D62" s="344"/>
      <c r="E62" s="344"/>
      <c r="F62" s="344"/>
      <c r="G62" s="344"/>
      <c r="H62" s="344"/>
      <c r="I62" s="344"/>
      <c r="J62" s="344"/>
      <c r="K62" s="344"/>
      <c r="L62" s="345"/>
    </row>
    <row r="63" spans="1:60" s="3" customFormat="1" ht="26" x14ac:dyDescent="0.25">
      <c r="B63" s="223" t="s">
        <v>390</v>
      </c>
      <c r="C63" s="223" t="s">
        <v>183</v>
      </c>
      <c r="D63" s="343" t="s">
        <v>184</v>
      </c>
      <c r="E63" s="344"/>
      <c r="F63" s="344"/>
      <c r="G63" s="344"/>
      <c r="H63" s="344"/>
      <c r="I63" s="344"/>
      <c r="J63" s="224" t="s">
        <v>318</v>
      </c>
      <c r="K63" s="224" t="s">
        <v>186</v>
      </c>
      <c r="L63" s="224" t="s">
        <v>204</v>
      </c>
      <c r="M63" s="209"/>
      <c r="N63" s="208"/>
      <c r="O63" s="210"/>
      <c r="Q63" s="208"/>
      <c r="W63" s="209"/>
      <c r="Y63" s="209"/>
      <c r="AB63" s="208"/>
      <c r="AE63" s="208"/>
      <c r="AK63" s="208"/>
    </row>
    <row r="64" spans="1:60" ht="23" x14ac:dyDescent="0.3">
      <c r="A64" s="36"/>
      <c r="B64" s="225">
        <v>0</v>
      </c>
      <c r="C64" s="226">
        <v>43861</v>
      </c>
      <c r="D64" s="339" t="s">
        <v>702</v>
      </c>
      <c r="E64" s="340"/>
      <c r="F64" s="340"/>
      <c r="G64" s="340"/>
      <c r="H64" s="340"/>
      <c r="I64" s="341"/>
      <c r="J64" s="227" t="s">
        <v>703</v>
      </c>
      <c r="K64" s="227" t="s">
        <v>704</v>
      </c>
      <c r="L64" s="227" t="s">
        <v>704</v>
      </c>
    </row>
    <row r="65" spans="2:37" ht="30" customHeight="1" x14ac:dyDescent="0.3">
      <c r="B65" s="225">
        <v>1</v>
      </c>
      <c r="C65" s="226">
        <v>43916</v>
      </c>
      <c r="D65" s="339" t="s">
        <v>705</v>
      </c>
      <c r="E65" s="340"/>
      <c r="F65" s="340"/>
      <c r="G65" s="340"/>
      <c r="H65" s="340"/>
      <c r="I65" s="341"/>
      <c r="J65" s="227" t="s">
        <v>703</v>
      </c>
      <c r="K65" s="227" t="s">
        <v>704</v>
      </c>
      <c r="L65" s="227" t="s">
        <v>704</v>
      </c>
    </row>
    <row r="66" spans="2:37" ht="29.25" customHeight="1" x14ac:dyDescent="0.3">
      <c r="B66" s="225">
        <v>1</v>
      </c>
      <c r="C66" s="226">
        <v>43951</v>
      </c>
      <c r="D66" s="339" t="s">
        <v>706</v>
      </c>
      <c r="E66" s="340"/>
      <c r="F66" s="340"/>
      <c r="G66" s="340"/>
      <c r="H66" s="340"/>
      <c r="I66" s="341"/>
      <c r="J66" s="227" t="s">
        <v>703</v>
      </c>
      <c r="K66" s="227" t="s">
        <v>704</v>
      </c>
      <c r="L66" s="227" t="s">
        <v>704</v>
      </c>
    </row>
    <row r="67" spans="2:37" ht="112" customHeight="1" x14ac:dyDescent="0.3">
      <c r="B67" s="225">
        <v>2</v>
      </c>
      <c r="C67" s="226">
        <v>43951</v>
      </c>
      <c r="D67" s="342" t="s">
        <v>707</v>
      </c>
      <c r="E67" s="342"/>
      <c r="F67" s="342"/>
      <c r="G67" s="342"/>
      <c r="H67" s="342"/>
      <c r="I67" s="342"/>
      <c r="J67" s="227" t="s">
        <v>703</v>
      </c>
      <c r="K67" s="227" t="s">
        <v>704</v>
      </c>
      <c r="L67" s="227" t="s">
        <v>704</v>
      </c>
    </row>
    <row r="68" spans="2:37" ht="40" customHeight="1" x14ac:dyDescent="0.3">
      <c r="B68" s="225">
        <v>3</v>
      </c>
      <c r="C68" s="226">
        <v>44073</v>
      </c>
      <c r="D68" s="342" t="s">
        <v>708</v>
      </c>
      <c r="E68" s="342"/>
      <c r="F68" s="342"/>
      <c r="G68" s="342"/>
      <c r="H68" s="342"/>
      <c r="I68" s="342"/>
      <c r="J68" s="227" t="s">
        <v>703</v>
      </c>
      <c r="K68" s="227" t="s">
        <v>704</v>
      </c>
      <c r="L68" s="227" t="s">
        <v>704</v>
      </c>
    </row>
    <row r="69" spans="2:37" ht="23" x14ac:dyDescent="0.3">
      <c r="B69" s="225">
        <v>4</v>
      </c>
      <c r="C69" s="226">
        <v>44196</v>
      </c>
      <c r="D69" s="342" t="s">
        <v>709</v>
      </c>
      <c r="E69" s="342"/>
      <c r="F69" s="342"/>
      <c r="G69" s="342"/>
      <c r="H69" s="342"/>
      <c r="I69" s="342"/>
      <c r="J69" s="227" t="s">
        <v>703</v>
      </c>
      <c r="K69" s="227" t="s">
        <v>704</v>
      </c>
      <c r="L69" s="227" t="s">
        <v>704</v>
      </c>
    </row>
    <row r="70" spans="2:37" ht="23" x14ac:dyDescent="0.3">
      <c r="B70" s="225">
        <v>5</v>
      </c>
      <c r="C70" s="226">
        <v>44316</v>
      </c>
      <c r="D70" s="339" t="s">
        <v>710</v>
      </c>
      <c r="E70" s="340"/>
      <c r="F70" s="340"/>
      <c r="G70" s="340"/>
      <c r="H70" s="340"/>
      <c r="I70" s="341"/>
      <c r="J70" s="227" t="s">
        <v>703</v>
      </c>
      <c r="K70" s="227" t="s">
        <v>704</v>
      </c>
      <c r="L70" s="227" t="s">
        <v>704</v>
      </c>
    </row>
    <row r="71" spans="2:37" ht="23" x14ac:dyDescent="0.3">
      <c r="B71" s="225">
        <v>6</v>
      </c>
      <c r="C71" s="226">
        <v>44439</v>
      </c>
      <c r="D71" s="339" t="s">
        <v>711</v>
      </c>
      <c r="E71" s="340"/>
      <c r="F71" s="340"/>
      <c r="G71" s="340"/>
      <c r="H71" s="340"/>
      <c r="I71" s="341"/>
      <c r="J71" s="227" t="s">
        <v>703</v>
      </c>
      <c r="K71" s="227" t="s">
        <v>704</v>
      </c>
      <c r="L71" s="227" t="s">
        <v>704</v>
      </c>
    </row>
    <row r="72" spans="2:37" ht="116.5" customHeight="1" x14ac:dyDescent="0.3">
      <c r="B72" s="228">
        <v>7</v>
      </c>
      <c r="C72" s="229">
        <v>44524</v>
      </c>
      <c r="D72" s="338" t="s">
        <v>712</v>
      </c>
      <c r="E72" s="338"/>
      <c r="F72" s="338"/>
      <c r="G72" s="338"/>
      <c r="H72" s="338"/>
      <c r="I72" s="338"/>
      <c r="J72" s="227" t="s">
        <v>703</v>
      </c>
      <c r="K72" s="227" t="s">
        <v>704</v>
      </c>
      <c r="L72" s="227" t="s">
        <v>704</v>
      </c>
      <c r="AC72" s="55"/>
    </row>
    <row r="73" spans="2:37" ht="34" customHeight="1" x14ac:dyDescent="0.3">
      <c r="B73" s="228">
        <v>8</v>
      </c>
      <c r="C73" s="229">
        <v>44554</v>
      </c>
      <c r="D73" s="338" t="s">
        <v>713</v>
      </c>
      <c r="E73" s="338"/>
      <c r="F73" s="338"/>
      <c r="G73" s="338"/>
      <c r="H73" s="338"/>
      <c r="I73" s="338"/>
      <c r="J73" s="227" t="s">
        <v>703</v>
      </c>
      <c r="K73" s="227" t="s">
        <v>704</v>
      </c>
      <c r="L73" s="227" t="s">
        <v>704</v>
      </c>
      <c r="AC73" s="55"/>
    </row>
    <row r="74" spans="2:37" ht="50.25" customHeight="1" x14ac:dyDescent="0.3">
      <c r="B74" s="228">
        <v>9</v>
      </c>
      <c r="C74" s="229">
        <v>44561</v>
      </c>
      <c r="D74" s="338" t="s">
        <v>714</v>
      </c>
      <c r="E74" s="338"/>
      <c r="F74" s="338"/>
      <c r="G74" s="338"/>
      <c r="H74" s="338"/>
      <c r="I74" s="338"/>
      <c r="J74" s="227" t="s">
        <v>703</v>
      </c>
      <c r="K74" s="227" t="s">
        <v>704</v>
      </c>
      <c r="L74" s="227" t="s">
        <v>704</v>
      </c>
    </row>
    <row r="75" spans="2:37" ht="47.25" customHeight="1" x14ac:dyDescent="0.3">
      <c r="B75" s="228">
        <v>10</v>
      </c>
      <c r="C75" s="229">
        <v>44681</v>
      </c>
      <c r="D75" s="338" t="s">
        <v>715</v>
      </c>
      <c r="E75" s="338"/>
      <c r="F75" s="338"/>
      <c r="G75" s="338"/>
      <c r="H75" s="338"/>
      <c r="I75" s="338"/>
      <c r="J75" s="227" t="s">
        <v>703</v>
      </c>
      <c r="K75" s="227" t="s">
        <v>704</v>
      </c>
      <c r="L75" s="227" t="s">
        <v>704</v>
      </c>
    </row>
    <row r="76" spans="2:37" ht="105" customHeight="1" x14ac:dyDescent="0.3">
      <c r="B76" s="228">
        <v>11</v>
      </c>
      <c r="C76" s="229">
        <v>44804</v>
      </c>
      <c r="D76" s="338" t="s">
        <v>716</v>
      </c>
      <c r="E76" s="338"/>
      <c r="F76" s="338"/>
      <c r="G76" s="338"/>
      <c r="H76" s="338"/>
      <c r="I76" s="338"/>
      <c r="J76" s="227" t="s">
        <v>703</v>
      </c>
      <c r="K76" s="227" t="s">
        <v>704</v>
      </c>
      <c r="L76" s="227" t="s">
        <v>704</v>
      </c>
    </row>
    <row r="77" spans="2:37" ht="46" customHeight="1" x14ac:dyDescent="0.3">
      <c r="B77" s="228">
        <v>12</v>
      </c>
      <c r="C77" s="229">
        <v>44926</v>
      </c>
      <c r="D77" s="338" t="s">
        <v>717</v>
      </c>
      <c r="E77" s="338"/>
      <c r="F77" s="338"/>
      <c r="G77" s="338"/>
      <c r="H77" s="338"/>
      <c r="I77" s="338"/>
      <c r="J77" s="227" t="s">
        <v>703</v>
      </c>
      <c r="K77" s="227" t="s">
        <v>704</v>
      </c>
      <c r="L77" s="227" t="s">
        <v>704</v>
      </c>
    </row>
    <row r="78" spans="2:37" ht="105" customHeight="1" x14ac:dyDescent="0.3">
      <c r="B78" s="237">
        <v>13</v>
      </c>
      <c r="C78" s="238">
        <v>45626</v>
      </c>
      <c r="D78" s="333" t="s">
        <v>787</v>
      </c>
      <c r="E78" s="334"/>
      <c r="F78" s="334"/>
      <c r="G78" s="334"/>
      <c r="H78" s="334"/>
      <c r="I78" s="335"/>
      <c r="J78" s="227" t="s">
        <v>775</v>
      </c>
      <c r="K78" s="227" t="s">
        <v>776</v>
      </c>
      <c r="L78" s="227" t="s">
        <v>789</v>
      </c>
    </row>
    <row r="79" spans="2:37" s="192" customFormat="1" ht="42" customHeight="1" x14ac:dyDescent="0.35">
      <c r="B79" s="237">
        <v>14</v>
      </c>
      <c r="C79" s="238">
        <v>45656</v>
      </c>
      <c r="D79" s="333" t="s">
        <v>869</v>
      </c>
      <c r="E79" s="334"/>
      <c r="F79" s="334"/>
      <c r="G79" s="334"/>
      <c r="H79" s="334"/>
      <c r="I79" s="335"/>
      <c r="J79" s="227" t="s">
        <v>775</v>
      </c>
      <c r="K79" s="227" t="s">
        <v>776</v>
      </c>
      <c r="L79" s="227" t="s">
        <v>790</v>
      </c>
      <c r="M79" s="302"/>
      <c r="N79" s="36"/>
      <c r="O79" s="303"/>
      <c r="Q79" s="36"/>
      <c r="W79" s="302"/>
      <c r="Y79" s="302"/>
      <c r="AB79" s="36"/>
      <c r="AE79" s="36"/>
      <c r="AK79" s="36"/>
    </row>
    <row r="80" spans="2:37" ht="158" customHeight="1" x14ac:dyDescent="0.3">
      <c r="B80" s="237">
        <v>15</v>
      </c>
      <c r="C80" s="238">
        <v>45838</v>
      </c>
      <c r="D80" s="333" t="s">
        <v>873</v>
      </c>
      <c r="E80" s="334"/>
      <c r="F80" s="334"/>
      <c r="G80" s="334"/>
      <c r="H80" s="334"/>
      <c r="I80" s="335"/>
      <c r="J80" s="227" t="s">
        <v>775</v>
      </c>
      <c r="K80" s="227" t="s">
        <v>871</v>
      </c>
      <c r="L80" s="227" t="s">
        <v>872</v>
      </c>
    </row>
  </sheetData>
  <mergeCells count="861">
    <mergeCell ref="D80:I80"/>
    <mergeCell ref="D79:I79"/>
    <mergeCell ref="AQ56:AQ58"/>
    <mergeCell ref="AR56:AR58"/>
    <mergeCell ref="AS56:AS58"/>
    <mergeCell ref="AM59:AM60"/>
    <mergeCell ref="AN59:AN60"/>
    <mergeCell ref="AO59:AO60"/>
    <mergeCell ref="AP59:AP60"/>
    <mergeCell ref="AQ59:AQ60"/>
    <mergeCell ref="AR59:AR60"/>
    <mergeCell ref="AS59:AS60"/>
    <mergeCell ref="AM56:AM58"/>
    <mergeCell ref="AN56:AN58"/>
    <mergeCell ref="AO56:AO58"/>
    <mergeCell ref="AP56:AP58"/>
    <mergeCell ref="T56:T57"/>
    <mergeCell ref="U56:U57"/>
    <mergeCell ref="V56:V57"/>
    <mergeCell ref="W56:W57"/>
    <mergeCell ref="L56:L58"/>
    <mergeCell ref="M56:M58"/>
    <mergeCell ref="N56:N58"/>
    <mergeCell ref="O56:O58"/>
    <mergeCell ref="AF1:AG1"/>
    <mergeCell ref="V10:AI10"/>
    <mergeCell ref="AK12:AK14"/>
    <mergeCell ref="AL12:AL14"/>
    <mergeCell ref="AJ18:AJ20"/>
    <mergeCell ref="AK18:AK20"/>
    <mergeCell ref="D8:E8"/>
    <mergeCell ref="G10:H10"/>
    <mergeCell ref="A12:K12"/>
    <mergeCell ref="C3:C6"/>
    <mergeCell ref="D3:E3"/>
    <mergeCell ref="G3:H3"/>
    <mergeCell ref="I3:K3"/>
    <mergeCell ref="G4:H4"/>
    <mergeCell ref="I4:P4"/>
    <mergeCell ref="D6:E6"/>
    <mergeCell ref="I13:I14"/>
    <mergeCell ref="J13:J14"/>
    <mergeCell ref="K13:K14"/>
    <mergeCell ref="L13:L14"/>
    <mergeCell ref="M13:M14"/>
    <mergeCell ref="A13:B13"/>
    <mergeCell ref="C13:C14"/>
    <mergeCell ref="D13:D14"/>
    <mergeCell ref="E13:E14"/>
    <mergeCell ref="F13:F14"/>
    <mergeCell ref="G13:G14"/>
    <mergeCell ref="H13:H14"/>
    <mergeCell ref="O13:O14"/>
    <mergeCell ref="A1:D1"/>
    <mergeCell ref="E1:L1"/>
    <mergeCell ref="M1:P1"/>
    <mergeCell ref="P13:P14"/>
    <mergeCell ref="Q13:Q14"/>
    <mergeCell ref="R13:R14"/>
    <mergeCell ref="S13:T13"/>
    <mergeCell ref="L12:Q12"/>
    <mergeCell ref="R12:AD12"/>
    <mergeCell ref="AE12:AJ12"/>
    <mergeCell ref="U13:U14"/>
    <mergeCell ref="V14:W14"/>
    <mergeCell ref="X14:Y14"/>
    <mergeCell ref="AF13:AF14"/>
    <mergeCell ref="AG13:AG14"/>
    <mergeCell ref="AH13:AH14"/>
    <mergeCell ref="AI13:AI14"/>
    <mergeCell ref="AJ13:AJ14"/>
    <mergeCell ref="V13:W13"/>
    <mergeCell ref="X13:Y13"/>
    <mergeCell ref="Z13:AA13"/>
    <mergeCell ref="AB13:AC13"/>
    <mergeCell ref="AD13:AD14"/>
    <mergeCell ref="AE13:AE14"/>
    <mergeCell ref="N13:N14"/>
    <mergeCell ref="V16:V17"/>
    <mergeCell ref="W16:W17"/>
    <mergeCell ref="AJ15:AJ17"/>
    <mergeCell ref="AK15:AK17"/>
    <mergeCell ref="AL15:AL17"/>
    <mergeCell ref="AG15:AG17"/>
    <mergeCell ref="AH15:AH17"/>
    <mergeCell ref="AI15:AI17"/>
    <mergeCell ref="X16:X17"/>
    <mergeCell ref="Y16:Y17"/>
    <mergeCell ref="Z16:Z17"/>
    <mergeCell ref="AA16:AA17"/>
    <mergeCell ref="AB16:AB17"/>
    <mergeCell ref="AC16:AC17"/>
    <mergeCell ref="AD16:AD17"/>
    <mergeCell ref="AE16:AE17"/>
    <mergeCell ref="AF16:AF17"/>
    <mergeCell ref="A15:A17"/>
    <mergeCell ref="B15:B17"/>
    <mergeCell ref="C15:C17"/>
    <mergeCell ref="D15:D17"/>
    <mergeCell ref="E15:E17"/>
    <mergeCell ref="R16:R17"/>
    <mergeCell ref="S16:S17"/>
    <mergeCell ref="T16:T17"/>
    <mergeCell ref="U16:U17"/>
    <mergeCell ref="H15:H17"/>
    <mergeCell ref="O15:O17"/>
    <mergeCell ref="P15:P17"/>
    <mergeCell ref="Q15:Q17"/>
    <mergeCell ref="I15:I17"/>
    <mergeCell ref="J15:J17"/>
    <mergeCell ref="K15:K17"/>
    <mergeCell ref="L15:L17"/>
    <mergeCell ref="M15:M17"/>
    <mergeCell ref="N15:N17"/>
    <mergeCell ref="H18:H20"/>
    <mergeCell ref="I18:I20"/>
    <mergeCell ref="J18:J20"/>
    <mergeCell ref="A21:A23"/>
    <mergeCell ref="B21:B23"/>
    <mergeCell ref="C21:C23"/>
    <mergeCell ref="D21:D23"/>
    <mergeCell ref="E21:E23"/>
    <mergeCell ref="H21:H23"/>
    <mergeCell ref="I21:I23"/>
    <mergeCell ref="A18:A20"/>
    <mergeCell ref="B18:B20"/>
    <mergeCell ref="C18:C20"/>
    <mergeCell ref="D18:D20"/>
    <mergeCell ref="E18:E20"/>
    <mergeCell ref="K18:K20"/>
    <mergeCell ref="L18:L20"/>
    <mergeCell ref="M18:M20"/>
    <mergeCell ref="AL18:AL20"/>
    <mergeCell ref="N18:N20"/>
    <mergeCell ref="O18:O20"/>
    <mergeCell ref="P18:P20"/>
    <mergeCell ref="Q18:Q20"/>
    <mergeCell ref="AA18:AA19"/>
    <mergeCell ref="AG18:AG20"/>
    <mergeCell ref="AH18:AH20"/>
    <mergeCell ref="AI18:AI20"/>
    <mergeCell ref="A24:A29"/>
    <mergeCell ref="B24:B29"/>
    <mergeCell ref="C24:C29"/>
    <mergeCell ref="D24:D29"/>
    <mergeCell ref="E24:E29"/>
    <mergeCell ref="F24:F26"/>
    <mergeCell ref="G24:G26"/>
    <mergeCell ref="AK21:AK23"/>
    <mergeCell ref="AL21:AL23"/>
    <mergeCell ref="P21:P23"/>
    <mergeCell ref="Q21:Q23"/>
    <mergeCell ref="AG21:AG23"/>
    <mergeCell ref="AH21:AH23"/>
    <mergeCell ref="AJ21:AJ23"/>
    <mergeCell ref="J21:J23"/>
    <mergeCell ref="K21:K23"/>
    <mergeCell ref="L21:L23"/>
    <mergeCell ref="M21:M23"/>
    <mergeCell ref="N21:N23"/>
    <mergeCell ref="O21:O23"/>
    <mergeCell ref="AI21:AI23"/>
    <mergeCell ref="F27:F29"/>
    <mergeCell ref="G27:G29"/>
    <mergeCell ref="AI24:AI29"/>
    <mergeCell ref="AJ24:AJ29"/>
    <mergeCell ref="AK24:AK29"/>
    <mergeCell ref="AL24:AL29"/>
    <mergeCell ref="N24:N29"/>
    <mergeCell ref="O24:O29"/>
    <mergeCell ref="P24:P29"/>
    <mergeCell ref="Q24:Q29"/>
    <mergeCell ref="AG24:AG29"/>
    <mergeCell ref="AH24:AH29"/>
    <mergeCell ref="H24:H29"/>
    <mergeCell ref="I24:I29"/>
    <mergeCell ref="J24:J29"/>
    <mergeCell ref="K24:K29"/>
    <mergeCell ref="L24:L29"/>
    <mergeCell ref="M24:M29"/>
    <mergeCell ref="AG30:AG32"/>
    <mergeCell ref="R31:R32"/>
    <mergeCell ref="S31:S32"/>
    <mergeCell ref="T31:T32"/>
    <mergeCell ref="U31:U32"/>
    <mergeCell ref="I30:I32"/>
    <mergeCell ref="J30:J32"/>
    <mergeCell ref="K30:K32"/>
    <mergeCell ref="L30:L32"/>
    <mergeCell ref="AB31:AB32"/>
    <mergeCell ref="AC31:AC32"/>
    <mergeCell ref="AF31:AF32"/>
    <mergeCell ref="X31:X32"/>
    <mergeCell ref="Y31:Y32"/>
    <mergeCell ref="Z31:Z32"/>
    <mergeCell ref="AA31:AA32"/>
    <mergeCell ref="V31:V32"/>
    <mergeCell ref="W31:W32"/>
    <mergeCell ref="AN30:AN32"/>
    <mergeCell ref="AO30:AO32"/>
    <mergeCell ref="AP30:AP32"/>
    <mergeCell ref="AQ30:AQ32"/>
    <mergeCell ref="AR30:AR32"/>
    <mergeCell ref="AS30:AS32"/>
    <mergeCell ref="AH30:AH32"/>
    <mergeCell ref="AI30:AI32"/>
    <mergeCell ref="AJ30:AJ32"/>
    <mergeCell ref="AK30:AK32"/>
    <mergeCell ref="AL30:AL32"/>
    <mergeCell ref="AM30:AM32"/>
    <mergeCell ref="M30:M32"/>
    <mergeCell ref="N30:N32"/>
    <mergeCell ref="O30:O32"/>
    <mergeCell ref="P30:P32"/>
    <mergeCell ref="Q30:Q32"/>
    <mergeCell ref="A30:A32"/>
    <mergeCell ref="B30:B32"/>
    <mergeCell ref="C30:C32"/>
    <mergeCell ref="D30:D32"/>
    <mergeCell ref="E30:E32"/>
    <mergeCell ref="F30:F32"/>
    <mergeCell ref="G30:G32"/>
    <mergeCell ref="H30:H32"/>
    <mergeCell ref="X33:X34"/>
    <mergeCell ref="Y33:Y34"/>
    <mergeCell ref="N33:N35"/>
    <mergeCell ref="O33:O35"/>
    <mergeCell ref="P33:P35"/>
    <mergeCell ref="Q33:Q35"/>
    <mergeCell ref="R33:R34"/>
    <mergeCell ref="S33:S34"/>
    <mergeCell ref="A33:A35"/>
    <mergeCell ref="B33:B35"/>
    <mergeCell ref="C33:C35"/>
    <mergeCell ref="D33:D35"/>
    <mergeCell ref="E33:E35"/>
    <mergeCell ref="H33:H35"/>
    <mergeCell ref="I33:I35"/>
    <mergeCell ref="J33:J35"/>
    <mergeCell ref="K33:K35"/>
    <mergeCell ref="L33:L35"/>
    <mergeCell ref="A36:A37"/>
    <mergeCell ref="B36:B37"/>
    <mergeCell ref="C36:C37"/>
    <mergeCell ref="D36:D37"/>
    <mergeCell ref="E36:E37"/>
    <mergeCell ref="F36:F37"/>
    <mergeCell ref="AL33:AL35"/>
    <mergeCell ref="AF33:AF34"/>
    <mergeCell ref="AG33:AG35"/>
    <mergeCell ref="AH33:AH35"/>
    <mergeCell ref="AI33:AI35"/>
    <mergeCell ref="AJ33:AJ35"/>
    <mergeCell ref="AK33:AK35"/>
    <mergeCell ref="Z33:Z34"/>
    <mergeCell ref="AA33:AA34"/>
    <mergeCell ref="AB33:AB34"/>
    <mergeCell ref="AC33:AC34"/>
    <mergeCell ref="M33:M35"/>
    <mergeCell ref="AD33:AD34"/>
    <mergeCell ref="AE33:AE34"/>
    <mergeCell ref="T33:T34"/>
    <mergeCell ref="U33:U34"/>
    <mergeCell ref="V33:V34"/>
    <mergeCell ref="W33:W34"/>
    <mergeCell ref="M36:M37"/>
    <mergeCell ref="N36:N37"/>
    <mergeCell ref="O36:O37"/>
    <mergeCell ref="P36:P37"/>
    <mergeCell ref="Q36:Q37"/>
    <mergeCell ref="AG36:AG37"/>
    <mergeCell ref="G36:G37"/>
    <mergeCell ref="H36:H37"/>
    <mergeCell ref="I36:I37"/>
    <mergeCell ref="J36:J37"/>
    <mergeCell ref="K36:K37"/>
    <mergeCell ref="L36:L37"/>
    <mergeCell ref="AP36:AP37"/>
    <mergeCell ref="AQ36:AQ37"/>
    <mergeCell ref="AR36:AR37"/>
    <mergeCell ref="AS36:AS37"/>
    <mergeCell ref="AH36:AH37"/>
    <mergeCell ref="AI36:AI37"/>
    <mergeCell ref="AJ36:AJ37"/>
    <mergeCell ref="AK36:AK37"/>
    <mergeCell ref="AL36:AL37"/>
    <mergeCell ref="AM36:AM37"/>
    <mergeCell ref="L38:L39"/>
    <mergeCell ref="M38:M39"/>
    <mergeCell ref="N38:N39"/>
    <mergeCell ref="A38:A39"/>
    <mergeCell ref="B38:B39"/>
    <mergeCell ref="C38:C39"/>
    <mergeCell ref="D38:D39"/>
    <mergeCell ref="E38:E39"/>
    <mergeCell ref="H38:H39"/>
    <mergeCell ref="K38:K39"/>
    <mergeCell ref="AP38:AP39"/>
    <mergeCell ref="AQ38:AQ39"/>
    <mergeCell ref="AR38:AR39"/>
    <mergeCell ref="AS38:AS39"/>
    <mergeCell ref="A40:A45"/>
    <mergeCell ref="B40:B45"/>
    <mergeCell ref="C40:C45"/>
    <mergeCell ref="D40:D45"/>
    <mergeCell ref="E40:E45"/>
    <mergeCell ref="H40:H45"/>
    <mergeCell ref="AJ38:AJ39"/>
    <mergeCell ref="AK38:AK39"/>
    <mergeCell ref="AL38:AL39"/>
    <mergeCell ref="AM38:AM39"/>
    <mergeCell ref="AN38:AN39"/>
    <mergeCell ref="AO38:AO39"/>
    <mergeCell ref="O38:O39"/>
    <mergeCell ref="P38:P39"/>
    <mergeCell ref="Q38:Q39"/>
    <mergeCell ref="AG38:AG39"/>
    <mergeCell ref="AH38:AH39"/>
    <mergeCell ref="AI38:AI39"/>
    <mergeCell ref="I38:I39"/>
    <mergeCell ref="J38:J39"/>
    <mergeCell ref="AL40:AL45"/>
    <mergeCell ref="AM40:AM45"/>
    <mergeCell ref="AO40:AO45"/>
    <mergeCell ref="AP40:AP45"/>
    <mergeCell ref="AG40:AG45"/>
    <mergeCell ref="AH40:AH45"/>
    <mergeCell ref="AI40:AI45"/>
    <mergeCell ref="Y42:Y44"/>
    <mergeCell ref="Z42:Z44"/>
    <mergeCell ref="AA42:AA44"/>
    <mergeCell ref="AB42:AB44"/>
    <mergeCell ref="AC42:AC44"/>
    <mergeCell ref="AN40:AN45"/>
    <mergeCell ref="R42:R44"/>
    <mergeCell ref="S42:S44"/>
    <mergeCell ref="T42:T44"/>
    <mergeCell ref="U42:U44"/>
    <mergeCell ref="V42:V44"/>
    <mergeCell ref="W42:W44"/>
    <mergeCell ref="X42:X44"/>
    <mergeCell ref="AJ40:AJ45"/>
    <mergeCell ref="AK40:AK45"/>
    <mergeCell ref="AD42:AD44"/>
    <mergeCell ref="AE42:AE44"/>
    <mergeCell ref="AF42:AF44"/>
    <mergeCell ref="A46:A47"/>
    <mergeCell ref="B46:B47"/>
    <mergeCell ref="C46:C47"/>
    <mergeCell ref="D46:D47"/>
    <mergeCell ref="E46:E47"/>
    <mergeCell ref="F46:F47"/>
    <mergeCell ref="O40:O45"/>
    <mergeCell ref="P40:P45"/>
    <mergeCell ref="Q40:Q45"/>
    <mergeCell ref="I40:I45"/>
    <mergeCell ref="J40:J45"/>
    <mergeCell ref="K40:K45"/>
    <mergeCell ref="L40:L45"/>
    <mergeCell ref="M40:M45"/>
    <mergeCell ref="N40:N45"/>
    <mergeCell ref="M46:M47"/>
    <mergeCell ref="N46:N47"/>
    <mergeCell ref="O46:O47"/>
    <mergeCell ref="P46:P47"/>
    <mergeCell ref="Q46:Q47"/>
    <mergeCell ref="R46:R47"/>
    <mergeCell ref="G46:G47"/>
    <mergeCell ref="H46:H47"/>
    <mergeCell ref="I46:I47"/>
    <mergeCell ref="J46:J47"/>
    <mergeCell ref="K46:K47"/>
    <mergeCell ref="L46:L47"/>
    <mergeCell ref="AA46:AA47"/>
    <mergeCell ref="AB46:AB47"/>
    <mergeCell ref="AC46:AC47"/>
    <mergeCell ref="AI46:AI47"/>
    <mergeCell ref="AJ46:AJ47"/>
    <mergeCell ref="Y46:Y47"/>
    <mergeCell ref="Z46:Z47"/>
    <mergeCell ref="N48:N49"/>
    <mergeCell ref="O48:O49"/>
    <mergeCell ref="AD46:AD47"/>
    <mergeCell ref="S46:S47"/>
    <mergeCell ref="T46:T47"/>
    <mergeCell ref="U46:U47"/>
    <mergeCell ref="V46:V47"/>
    <mergeCell ref="W46:W47"/>
    <mergeCell ref="X46:X47"/>
    <mergeCell ref="T48:T49"/>
    <mergeCell ref="U48:U49"/>
    <mergeCell ref="V48:V49"/>
    <mergeCell ref="W48:W49"/>
    <mergeCell ref="X48:X49"/>
    <mergeCell ref="Y48:Y49"/>
    <mergeCell ref="P48:P49"/>
    <mergeCell ref="Q48:Q49"/>
    <mergeCell ref="R48:R49"/>
    <mergeCell ref="S48:S49"/>
    <mergeCell ref="H48:H49"/>
    <mergeCell ref="I48:I49"/>
    <mergeCell ref="J48:J49"/>
    <mergeCell ref="K48:K49"/>
    <mergeCell ref="L48:L49"/>
    <mergeCell ref="M48:M49"/>
    <mergeCell ref="AS46:AS47"/>
    <mergeCell ref="A48:A49"/>
    <mergeCell ref="B48:B49"/>
    <mergeCell ref="C48:C49"/>
    <mergeCell ref="D48:D49"/>
    <mergeCell ref="E48:E49"/>
    <mergeCell ref="F48:F49"/>
    <mergeCell ref="G48:G49"/>
    <mergeCell ref="AK46:AK47"/>
    <mergeCell ref="AL46:AL47"/>
    <mergeCell ref="AM46:AM47"/>
    <mergeCell ref="AN46:AN47"/>
    <mergeCell ref="AO46:AO47"/>
    <mergeCell ref="AP46:AP47"/>
    <mergeCell ref="AE46:AE47"/>
    <mergeCell ref="AF46:AF47"/>
    <mergeCell ref="AG46:AG47"/>
    <mergeCell ref="AH46:AH47"/>
    <mergeCell ref="AL48:AL49"/>
    <mergeCell ref="AF48:AF49"/>
    <mergeCell ref="AG48:AG49"/>
    <mergeCell ref="AH48:AH49"/>
    <mergeCell ref="AI48:AI49"/>
    <mergeCell ref="AJ48:AJ49"/>
    <mergeCell ref="AK48:AK49"/>
    <mergeCell ref="Z48:Z49"/>
    <mergeCell ref="AA48:AA49"/>
    <mergeCell ref="AB48:AB49"/>
    <mergeCell ref="AC48:AC49"/>
    <mergeCell ref="AD48:AD49"/>
    <mergeCell ref="AE48:AE49"/>
    <mergeCell ref="M50:M51"/>
    <mergeCell ref="N50:N51"/>
    <mergeCell ref="A50:A51"/>
    <mergeCell ref="B50:B51"/>
    <mergeCell ref="C50:C51"/>
    <mergeCell ref="D50:D51"/>
    <mergeCell ref="E50:E51"/>
    <mergeCell ref="F50:F51"/>
    <mergeCell ref="G50:G51"/>
    <mergeCell ref="H50:H51"/>
    <mergeCell ref="I50:I51"/>
    <mergeCell ref="J50:J51"/>
    <mergeCell ref="K50:K51"/>
    <mergeCell ref="L50:L51"/>
    <mergeCell ref="U50:U51"/>
    <mergeCell ref="V50:V51"/>
    <mergeCell ref="W50:W51"/>
    <mergeCell ref="X50:X51"/>
    <mergeCell ref="Y50:Y51"/>
    <mergeCell ref="Z50:Z51"/>
    <mergeCell ref="O50:O51"/>
    <mergeCell ref="P50:P51"/>
    <mergeCell ref="Q50:Q51"/>
    <mergeCell ref="R50:R51"/>
    <mergeCell ref="S50:S51"/>
    <mergeCell ref="T50:T51"/>
    <mergeCell ref="AG50:AG51"/>
    <mergeCell ref="AH50:AH51"/>
    <mergeCell ref="AI50:AI51"/>
    <mergeCell ref="AJ50:AJ51"/>
    <mergeCell ref="AK50:AK51"/>
    <mergeCell ref="AL50:AL51"/>
    <mergeCell ref="AA50:AA51"/>
    <mergeCell ref="AB50:AB51"/>
    <mergeCell ref="AC50:AC51"/>
    <mergeCell ref="AD50:AD51"/>
    <mergeCell ref="AE50:AE51"/>
    <mergeCell ref="AF50:AF51"/>
    <mergeCell ref="A52:A54"/>
    <mergeCell ref="B52:B54"/>
    <mergeCell ref="C52:C54"/>
    <mergeCell ref="D52:D54"/>
    <mergeCell ref="E52:E54"/>
    <mergeCell ref="H52:H54"/>
    <mergeCell ref="I52:I54"/>
    <mergeCell ref="J52:J54"/>
    <mergeCell ref="K52:K54"/>
    <mergeCell ref="K56:K58"/>
    <mergeCell ref="AS52:AS54"/>
    <mergeCell ref="AM52:AM54"/>
    <mergeCell ref="AN52:AN54"/>
    <mergeCell ref="AO52:AO54"/>
    <mergeCell ref="AP52:AP54"/>
    <mergeCell ref="AQ52:AQ54"/>
    <mergeCell ref="AR52:AR54"/>
    <mergeCell ref="AG52:AG54"/>
    <mergeCell ref="AH52:AH54"/>
    <mergeCell ref="AI52:AI54"/>
    <mergeCell ref="AJ52:AJ54"/>
    <mergeCell ref="AK52:AK54"/>
    <mergeCell ref="AL52:AL54"/>
    <mergeCell ref="M52:M54"/>
    <mergeCell ref="N52:N54"/>
    <mergeCell ref="O52:O54"/>
    <mergeCell ref="P52:P54"/>
    <mergeCell ref="Q52:Q54"/>
    <mergeCell ref="L52:L54"/>
    <mergeCell ref="S56:S57"/>
    <mergeCell ref="P56:P58"/>
    <mergeCell ref="A59:A60"/>
    <mergeCell ref="B59:B60"/>
    <mergeCell ref="C59:C60"/>
    <mergeCell ref="D59:D60"/>
    <mergeCell ref="E59:E60"/>
    <mergeCell ref="H59:H60"/>
    <mergeCell ref="I59:I60"/>
    <mergeCell ref="AD56:AD57"/>
    <mergeCell ref="AE56:AE57"/>
    <mergeCell ref="X56:X57"/>
    <mergeCell ref="Y56:Y57"/>
    <mergeCell ref="Z56:Z57"/>
    <mergeCell ref="AA56:AA57"/>
    <mergeCell ref="AB56:AB57"/>
    <mergeCell ref="AC56:AC57"/>
    <mergeCell ref="R56:R57"/>
    <mergeCell ref="A56:A58"/>
    <mergeCell ref="B56:B58"/>
    <mergeCell ref="C56:C58"/>
    <mergeCell ref="D56:D58"/>
    <mergeCell ref="E56:E58"/>
    <mergeCell ref="H56:H58"/>
    <mergeCell ref="I56:I58"/>
    <mergeCell ref="J56:J58"/>
    <mergeCell ref="AK59:AK60"/>
    <mergeCell ref="AL59:AL60"/>
    <mergeCell ref="P59:P60"/>
    <mergeCell ref="Q59:Q60"/>
    <mergeCell ref="AG59:AG60"/>
    <mergeCell ref="AH59:AH60"/>
    <mergeCell ref="AI59:AI60"/>
    <mergeCell ref="AJ59:AJ60"/>
    <mergeCell ref="Q56:Q58"/>
    <mergeCell ref="AJ56:AJ58"/>
    <mergeCell ref="AK56:AK58"/>
    <mergeCell ref="AL56:AL58"/>
    <mergeCell ref="AF56:AF57"/>
    <mergeCell ref="AG56:AG58"/>
    <mergeCell ref="AH56:AH58"/>
    <mergeCell ref="AI56:AI58"/>
    <mergeCell ref="J59:J60"/>
    <mergeCell ref="K59:K60"/>
    <mergeCell ref="L59:L60"/>
    <mergeCell ref="M59:M60"/>
    <mergeCell ref="N59:N60"/>
    <mergeCell ref="O59:O60"/>
    <mergeCell ref="D78:I78"/>
    <mergeCell ref="G8:H8"/>
    <mergeCell ref="D72:I72"/>
    <mergeCell ref="D73:I73"/>
    <mergeCell ref="D74:I74"/>
    <mergeCell ref="D75:I75"/>
    <mergeCell ref="D76:I76"/>
    <mergeCell ref="D77:I77"/>
    <mergeCell ref="D66:I66"/>
    <mergeCell ref="D67:I67"/>
    <mergeCell ref="D68:I68"/>
    <mergeCell ref="D69:I69"/>
    <mergeCell ref="D70:I70"/>
    <mergeCell ref="D71:I71"/>
    <mergeCell ref="B62:L62"/>
    <mergeCell ref="D63:I63"/>
    <mergeCell ref="D64:I64"/>
    <mergeCell ref="D65:I65"/>
    <mergeCell ref="AM12:BG12"/>
    <mergeCell ref="BH12:BH14"/>
    <mergeCell ref="AM13:AM14"/>
    <mergeCell ref="AN13:AN14"/>
    <mergeCell ref="AO13:AQ13"/>
    <mergeCell ref="AR13:AT13"/>
    <mergeCell ref="AU13:AW13"/>
    <mergeCell ref="AX13:AZ13"/>
    <mergeCell ref="BA13:BC13"/>
    <mergeCell ref="BD13:BF13"/>
    <mergeCell ref="BG13:BG14"/>
    <mergeCell ref="AM15:AM17"/>
    <mergeCell ref="AN15:AN17"/>
    <mergeCell ref="AO15:AO17"/>
    <mergeCell ref="AP15:AP17"/>
    <mergeCell ref="AQ15:AQ17"/>
    <mergeCell ref="AR15:AR17"/>
    <mergeCell ref="AS15:AS17"/>
    <mergeCell ref="AT15:AT17"/>
    <mergeCell ref="AU15:AU17"/>
    <mergeCell ref="AV15:AV17"/>
    <mergeCell ref="AW15:AW17"/>
    <mergeCell ref="AX15:AX17"/>
    <mergeCell ref="AY15:AY17"/>
    <mergeCell ref="AZ15:AZ17"/>
    <mergeCell ref="BA15:BA17"/>
    <mergeCell ref="BB15:BB17"/>
    <mergeCell ref="BC15:BC17"/>
    <mergeCell ref="BD15:BD17"/>
    <mergeCell ref="BE15:BE17"/>
    <mergeCell ref="BF15:BF17"/>
    <mergeCell ref="BG15:BG17"/>
    <mergeCell ref="BH15:BH17"/>
    <mergeCell ref="AM18:AM20"/>
    <mergeCell ref="AN18:AN20"/>
    <mergeCell ref="AO18:AO20"/>
    <mergeCell ref="AP18:AP20"/>
    <mergeCell ref="AQ18:AQ20"/>
    <mergeCell ref="AR18:AR20"/>
    <mergeCell ref="AS18:AS20"/>
    <mergeCell ref="AT18:AT20"/>
    <mergeCell ref="AU18:AU20"/>
    <mergeCell ref="AV18:AV20"/>
    <mergeCell ref="AW18:AW20"/>
    <mergeCell ref="AX18:AX20"/>
    <mergeCell ref="AY18:AY20"/>
    <mergeCell ref="AZ18:AZ20"/>
    <mergeCell ref="BA18:BA20"/>
    <mergeCell ref="BB18:BB20"/>
    <mergeCell ref="BC18:BC20"/>
    <mergeCell ref="BD18:BD20"/>
    <mergeCell ref="BE18:BE20"/>
    <mergeCell ref="BF18:BF20"/>
    <mergeCell ref="BG18:BG20"/>
    <mergeCell ref="BH18:BH20"/>
    <mergeCell ref="AM21:AM23"/>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BD21:BD23"/>
    <mergeCell ref="BE21:BE23"/>
    <mergeCell ref="BF21:BF23"/>
    <mergeCell ref="BG21:BG23"/>
    <mergeCell ref="BH21:BH23"/>
    <mergeCell ref="BA24:BA29"/>
    <mergeCell ref="BB24:BB29"/>
    <mergeCell ref="BC24:BC29"/>
    <mergeCell ref="BD24:BD29"/>
    <mergeCell ref="AM24:AM29"/>
    <mergeCell ref="AN24:AN29"/>
    <mergeCell ref="AO24:AO29"/>
    <mergeCell ref="AP24:AP29"/>
    <mergeCell ref="AQ24:AQ29"/>
    <mergeCell ref="AR24:AR29"/>
    <mergeCell ref="AS24:AS29"/>
    <mergeCell ref="AT24:AT29"/>
    <mergeCell ref="AU24:AU29"/>
    <mergeCell ref="BE24:BE29"/>
    <mergeCell ref="BF24:BF29"/>
    <mergeCell ref="BG24:BG29"/>
    <mergeCell ref="BH24:BH29"/>
    <mergeCell ref="AT30:AT32"/>
    <mergeCell ref="AU30:AU32"/>
    <mergeCell ref="AV30:AV32"/>
    <mergeCell ref="AW30:AW32"/>
    <mergeCell ref="AX30:AX32"/>
    <mergeCell ref="AY30:AY32"/>
    <mergeCell ref="AZ30:AZ32"/>
    <mergeCell ref="BA30:BA32"/>
    <mergeCell ref="BB30:BB32"/>
    <mergeCell ref="BC30:BC32"/>
    <mergeCell ref="BD30:BD32"/>
    <mergeCell ref="BE30:BE32"/>
    <mergeCell ref="BF30:BF32"/>
    <mergeCell ref="BG30:BG32"/>
    <mergeCell ref="BH30:BH32"/>
    <mergeCell ref="AV24:AV29"/>
    <mergeCell ref="AW24:AW29"/>
    <mergeCell ref="AX24:AX29"/>
    <mergeCell ref="AY24:AY29"/>
    <mergeCell ref="AZ24:AZ29"/>
    <mergeCell ref="BE33:BE35"/>
    <mergeCell ref="BF33:BF35"/>
    <mergeCell ref="BA36:BA37"/>
    <mergeCell ref="BB36:BB37"/>
    <mergeCell ref="AM33:AM35"/>
    <mergeCell ref="AN33:AN35"/>
    <mergeCell ref="AO33:AO35"/>
    <mergeCell ref="AP33:AP35"/>
    <mergeCell ref="AQ33:AQ35"/>
    <mergeCell ref="AR33:AR35"/>
    <mergeCell ref="AS33:AS35"/>
    <mergeCell ref="AT33:AT35"/>
    <mergeCell ref="AU33:AU35"/>
    <mergeCell ref="AV33:AV35"/>
    <mergeCell ref="AW33:AW35"/>
    <mergeCell ref="AX33:AX35"/>
    <mergeCell ref="AY33:AY35"/>
    <mergeCell ref="AZ33:AZ35"/>
    <mergeCell ref="BA33:BA35"/>
    <mergeCell ref="BB33:BB35"/>
    <mergeCell ref="BC33:BC35"/>
    <mergeCell ref="BD33:BD35"/>
    <mergeCell ref="AN36:AN37"/>
    <mergeCell ref="AO36:AO37"/>
    <mergeCell ref="AQ40:AQ45"/>
    <mergeCell ref="AR40:AR45"/>
    <mergeCell ref="AS40:AS45"/>
    <mergeCell ref="BG33:BG35"/>
    <mergeCell ref="BH33:BH35"/>
    <mergeCell ref="BC36:BC37"/>
    <mergeCell ref="BD36:BD37"/>
    <mergeCell ref="BE36:BE37"/>
    <mergeCell ref="BF36:BF37"/>
    <mergeCell ref="BG36:BG37"/>
    <mergeCell ref="BH36:BH37"/>
    <mergeCell ref="BC38:BC39"/>
    <mergeCell ref="BD38:BD39"/>
    <mergeCell ref="BE38:BE39"/>
    <mergeCell ref="BF38:BF39"/>
    <mergeCell ref="BG38:BG39"/>
    <mergeCell ref="BH38:BH39"/>
    <mergeCell ref="AT36:AT37"/>
    <mergeCell ref="AU36:AU37"/>
    <mergeCell ref="AV36:AV37"/>
    <mergeCell ref="AW36:AW37"/>
    <mergeCell ref="AX36:AX37"/>
    <mergeCell ref="AY36:AY37"/>
    <mergeCell ref="AZ36:AZ37"/>
    <mergeCell ref="BB40:BB45"/>
    <mergeCell ref="BC40:BC45"/>
    <mergeCell ref="BD40:BD45"/>
    <mergeCell ref="BE40:BE45"/>
    <mergeCell ref="BF40:BF45"/>
    <mergeCell ref="BG40:BG45"/>
    <mergeCell ref="BH40:BH45"/>
    <mergeCell ref="AT38:AT39"/>
    <mergeCell ref="AU38:AU39"/>
    <mergeCell ref="AV38:AV39"/>
    <mergeCell ref="AW38:AW39"/>
    <mergeCell ref="AX38:AX39"/>
    <mergeCell ref="AY38:AY39"/>
    <mergeCell ref="AZ38:AZ39"/>
    <mergeCell ref="BA38:BA39"/>
    <mergeCell ref="BB38:BB39"/>
    <mergeCell ref="AT40:AT45"/>
    <mergeCell ref="AU40:AU45"/>
    <mergeCell ref="AV40:AV45"/>
    <mergeCell ref="AW40:AW45"/>
    <mergeCell ref="AX40:AX45"/>
    <mergeCell ref="AY40:AY45"/>
    <mergeCell ref="AZ40:AZ45"/>
    <mergeCell ref="BA40:BA45"/>
    <mergeCell ref="AQ46:AQ47"/>
    <mergeCell ref="AR46:AR47"/>
    <mergeCell ref="AT46:AT47"/>
    <mergeCell ref="AU46:AU47"/>
    <mergeCell ref="AV46:AV47"/>
    <mergeCell ref="AW46:AW47"/>
    <mergeCell ref="AX46:AX47"/>
    <mergeCell ref="AY46:AY47"/>
    <mergeCell ref="AZ46:AZ47"/>
    <mergeCell ref="BA46:BA47"/>
    <mergeCell ref="BB46:BB47"/>
    <mergeCell ref="BC46:BC47"/>
    <mergeCell ref="BD46:BD47"/>
    <mergeCell ref="BE46:BE47"/>
    <mergeCell ref="BF46:BF47"/>
    <mergeCell ref="BG46:BG47"/>
    <mergeCell ref="BH46:BH47"/>
    <mergeCell ref="AM48:AM49"/>
    <mergeCell ref="AN48:AN49"/>
    <mergeCell ref="AO48:AO49"/>
    <mergeCell ref="AP48:AP49"/>
    <mergeCell ref="AQ48:AQ49"/>
    <mergeCell ref="AR48:AR49"/>
    <mergeCell ref="AS48:AS49"/>
    <mergeCell ref="AT48:AT49"/>
    <mergeCell ref="AU48:AU49"/>
    <mergeCell ref="AV48:AV49"/>
    <mergeCell ref="AW48:AW49"/>
    <mergeCell ref="AX48:AX49"/>
    <mergeCell ref="AY48:AY49"/>
    <mergeCell ref="AZ48:AZ49"/>
    <mergeCell ref="BA48:BA49"/>
    <mergeCell ref="BB48:BB49"/>
    <mergeCell ref="BC48:BC49"/>
    <mergeCell ref="BD48:BD49"/>
    <mergeCell ref="BE48:BE49"/>
    <mergeCell ref="BF48:BF49"/>
    <mergeCell ref="BG48:BG49"/>
    <mergeCell ref="BH48:BH49"/>
    <mergeCell ref="AM50:AM51"/>
    <mergeCell ref="AN50:AN51"/>
    <mergeCell ref="AO50:AO51"/>
    <mergeCell ref="AP50:AP51"/>
    <mergeCell ref="AQ50:AQ51"/>
    <mergeCell ref="AR50:AR51"/>
    <mergeCell ref="AS50:AS51"/>
    <mergeCell ref="AT50:AT51"/>
    <mergeCell ref="AU50:AU51"/>
    <mergeCell ref="AV50:AV51"/>
    <mergeCell ref="AW50:AW51"/>
    <mergeCell ref="AX50:AX51"/>
    <mergeCell ref="AY50:AY51"/>
    <mergeCell ref="AZ50:AZ51"/>
    <mergeCell ref="BA50:BA51"/>
    <mergeCell ref="BB50:BB51"/>
    <mergeCell ref="BC50:BC51"/>
    <mergeCell ref="BD50:BD51"/>
    <mergeCell ref="BH50:BH51"/>
    <mergeCell ref="AT52:AT54"/>
    <mergeCell ref="AU52:AU54"/>
    <mergeCell ref="AV52:AV54"/>
    <mergeCell ref="AW52:AW54"/>
    <mergeCell ref="AX52:AX54"/>
    <mergeCell ref="AY52:AY54"/>
    <mergeCell ref="AZ52:AZ54"/>
    <mergeCell ref="BA52:BA54"/>
    <mergeCell ref="BB52:BB54"/>
    <mergeCell ref="BC52:BC54"/>
    <mergeCell ref="BD52:BD54"/>
    <mergeCell ref="BE52:BE54"/>
    <mergeCell ref="BF52:BF54"/>
    <mergeCell ref="BG52:BG54"/>
    <mergeCell ref="BH52:BH54"/>
    <mergeCell ref="BB56:BB58"/>
    <mergeCell ref="BE50:BE51"/>
    <mergeCell ref="BF50:BF51"/>
    <mergeCell ref="BG50:BG51"/>
    <mergeCell ref="BC56:BC58"/>
    <mergeCell ref="BD56:BD58"/>
    <mergeCell ref="BE56:BE58"/>
    <mergeCell ref="BF56:BF58"/>
    <mergeCell ref="BG56:BG58"/>
    <mergeCell ref="BH56:BH58"/>
    <mergeCell ref="AT59:AT60"/>
    <mergeCell ref="AU59:AU60"/>
    <mergeCell ref="AV59:AV60"/>
    <mergeCell ref="AW59:AW60"/>
    <mergeCell ref="AX59:AX60"/>
    <mergeCell ref="AY59:AY60"/>
    <mergeCell ref="AZ59:AZ60"/>
    <mergeCell ref="BA59:BA60"/>
    <mergeCell ref="BB59:BB60"/>
    <mergeCell ref="BC59:BC60"/>
    <mergeCell ref="BD59:BD60"/>
    <mergeCell ref="BE59:BE60"/>
    <mergeCell ref="BF59:BF60"/>
    <mergeCell ref="BG59:BG60"/>
    <mergeCell ref="BH59:BH60"/>
    <mergeCell ref="AT56:AT58"/>
    <mergeCell ref="AU56:AU58"/>
    <mergeCell ref="AV56:AV58"/>
    <mergeCell ref="AW56:AW58"/>
    <mergeCell ref="AX56:AX58"/>
    <mergeCell ref="AY56:AY58"/>
    <mergeCell ref="AZ56:AZ58"/>
    <mergeCell ref="BA56:BA58"/>
  </mergeCells>
  <conditionalFormatting sqref="I18 I56">
    <cfRule type="cellIs" dxfId="2056" priority="132" operator="equal">
      <formula>#REF!</formula>
    </cfRule>
  </conditionalFormatting>
  <conditionalFormatting sqref="I21">
    <cfRule type="cellIs" dxfId="2055" priority="128" operator="equal">
      <formula>#REF!</formula>
    </cfRule>
  </conditionalFormatting>
  <conditionalFormatting sqref="I38">
    <cfRule type="cellIs" dxfId="2054" priority="126" operator="equal">
      <formula>#REF!</formula>
    </cfRule>
  </conditionalFormatting>
  <conditionalFormatting sqref="I40">
    <cfRule type="cellIs" dxfId="2053" priority="125" operator="equal">
      <formula>#REF!</formula>
    </cfRule>
  </conditionalFormatting>
  <conditionalFormatting sqref="I46">
    <cfRule type="cellIs" dxfId="2052" priority="130" operator="equal">
      <formula>#REF!</formula>
    </cfRule>
  </conditionalFormatting>
  <conditionalFormatting sqref="I48">
    <cfRule type="cellIs" dxfId="2051" priority="121" operator="equal">
      <formula>#REF!</formula>
    </cfRule>
  </conditionalFormatting>
  <conditionalFormatting sqref="I50">
    <cfRule type="cellIs" dxfId="2050" priority="129" operator="equal">
      <formula>#REF!</formula>
    </cfRule>
  </conditionalFormatting>
  <conditionalFormatting sqref="I59">
    <cfRule type="cellIs" dxfId="2049" priority="124" operator="equal">
      <formula>#REF!</formula>
    </cfRule>
  </conditionalFormatting>
  <conditionalFormatting sqref="L15 L18 L21 L36 L38 L40">
    <cfRule type="cellIs" dxfId="2048" priority="848" operator="equal">
      <formula>"MEDIA"</formula>
    </cfRule>
    <cfRule type="cellIs" dxfId="2047" priority="850" operator="equal">
      <formula>"MUY BAJA"</formula>
    </cfRule>
    <cfRule type="cellIs" dxfId="2046" priority="847" operator="equal">
      <formula>"MUY ALTA"</formula>
    </cfRule>
    <cfRule type="cellIs" dxfId="2045" priority="846" operator="equal">
      <formula>"ALTA"</formula>
    </cfRule>
    <cfRule type="cellIs" dxfId="2044" priority="849" operator="equal">
      <formula>"BAJA"</formula>
    </cfRule>
  </conditionalFormatting>
  <conditionalFormatting sqref="L24">
    <cfRule type="cellIs" dxfId="2043" priority="520" operator="equal">
      <formula>"MUY BAJA"</formula>
    </cfRule>
    <cfRule type="cellIs" dxfId="2042" priority="519" operator="equal">
      <formula>"BAJA"</formula>
    </cfRule>
    <cfRule type="cellIs" dxfId="2041" priority="518" operator="equal">
      <formula>"MEDIA"</formula>
    </cfRule>
    <cfRule type="cellIs" dxfId="2040" priority="517" operator="equal">
      <formula>"MUY ALTA"</formula>
    </cfRule>
    <cfRule type="cellIs" dxfId="2039" priority="516" operator="equal">
      <formula>"ALTA"</formula>
    </cfRule>
  </conditionalFormatting>
  <conditionalFormatting sqref="L30">
    <cfRule type="cellIs" dxfId="2038" priority="440" operator="equal">
      <formula>"MUY BAJA"</formula>
    </cfRule>
    <cfRule type="cellIs" dxfId="2037" priority="439" operator="equal">
      <formula>"BAJA"</formula>
    </cfRule>
    <cfRule type="cellIs" dxfId="2036" priority="438" operator="equal">
      <formula>"MEDIA"</formula>
    </cfRule>
    <cfRule type="cellIs" dxfId="2035" priority="437" operator="equal">
      <formula>"MUY ALTA"</formula>
    </cfRule>
    <cfRule type="cellIs" dxfId="2034" priority="436" operator="equal">
      <formula>"ALTA"</formula>
    </cfRule>
  </conditionalFormatting>
  <conditionalFormatting sqref="L33">
    <cfRule type="cellIs" dxfId="2033" priority="681" operator="equal">
      <formula>"ALTA"</formula>
    </cfRule>
    <cfRule type="cellIs" dxfId="2032" priority="682" operator="equal">
      <formula>"MUY ALTA"</formula>
    </cfRule>
    <cfRule type="cellIs" dxfId="2031" priority="683" operator="equal">
      <formula>"MEDIA"</formula>
    </cfRule>
    <cfRule type="cellIs" dxfId="2030" priority="684" operator="equal">
      <formula>"BAJA"</formula>
    </cfRule>
    <cfRule type="cellIs" dxfId="2029" priority="685" operator="equal">
      <formula>"MUY BAJA"</formula>
    </cfRule>
  </conditionalFormatting>
  <conditionalFormatting sqref="L46 L48 L50">
    <cfRule type="cellIs" dxfId="2028" priority="186" operator="equal">
      <formula>"ALTA"</formula>
    </cfRule>
    <cfRule type="cellIs" dxfId="2027" priority="187" operator="equal">
      <formula>"MUY ALTA"</formula>
    </cfRule>
    <cfRule type="cellIs" dxfId="2026" priority="188" operator="equal">
      <formula>"MEDIA"</formula>
    </cfRule>
    <cfRule type="cellIs" dxfId="2025" priority="190" operator="equal">
      <formula>"MUY BAJA"</formula>
    </cfRule>
    <cfRule type="cellIs" dxfId="2024" priority="189" operator="equal">
      <formula>"BAJA"</formula>
    </cfRule>
  </conditionalFormatting>
  <conditionalFormatting sqref="L52">
    <cfRule type="cellIs" dxfId="2023" priority="275" operator="equal">
      <formula>"MUY BAJA"</formula>
    </cfRule>
    <cfRule type="cellIs" dxfId="2022" priority="274" operator="equal">
      <formula>"BAJA"</formula>
    </cfRule>
    <cfRule type="cellIs" dxfId="2021" priority="273" operator="equal">
      <formula>"MEDIA"</formula>
    </cfRule>
    <cfRule type="cellIs" dxfId="2020" priority="272" operator="equal">
      <formula>"MUY ALTA"</formula>
    </cfRule>
    <cfRule type="cellIs" dxfId="2019" priority="271" operator="equal">
      <formula>"ALTA"</formula>
    </cfRule>
  </conditionalFormatting>
  <conditionalFormatting sqref="L55:L56">
    <cfRule type="cellIs" dxfId="2018" priority="353" operator="equal">
      <formula>"MEDIA"</formula>
    </cfRule>
    <cfRule type="cellIs" dxfId="2017" priority="354" operator="equal">
      <formula>"BAJA"</formula>
    </cfRule>
    <cfRule type="cellIs" dxfId="2016" priority="355" operator="equal">
      <formula>"MUY BAJA"</formula>
    </cfRule>
    <cfRule type="cellIs" dxfId="2015" priority="352" operator="equal">
      <formula>"MUY ALTA"</formula>
    </cfRule>
    <cfRule type="cellIs" dxfId="2014" priority="351" operator="equal">
      <formula>"ALTA"</formula>
    </cfRule>
  </conditionalFormatting>
  <conditionalFormatting sqref="L59">
    <cfRule type="cellIs" dxfId="2013" priority="761" operator="equal">
      <formula>"ALTA"</formula>
    </cfRule>
    <cfRule type="cellIs" dxfId="2012" priority="762" operator="equal">
      <formula>"MUY ALTA"</formula>
    </cfRule>
    <cfRule type="cellIs" dxfId="2011" priority="765" operator="equal">
      <formula>"MUY BAJA"</formula>
    </cfRule>
    <cfRule type="cellIs" dxfId="2010" priority="764" operator="equal">
      <formula>"BAJA"</formula>
    </cfRule>
    <cfRule type="cellIs" dxfId="2009" priority="763" operator="equal">
      <formula>"MEDIA"</formula>
    </cfRule>
  </conditionalFormatting>
  <conditionalFormatting sqref="N15 N18 N21 N36 N38 N40">
    <cfRule type="cellIs" dxfId="2008" priority="838" operator="equal">
      <formula>"CATASTRÓFICO (RC-F)"</formula>
    </cfRule>
    <cfRule type="cellIs" dxfId="2007" priority="840" operator="equal">
      <formula>"MODERADO (RC-F)"</formula>
    </cfRule>
    <cfRule type="cellIs" dxfId="2006" priority="841" operator="equal">
      <formula>"CATASTRÓFICO"</formula>
    </cfRule>
    <cfRule type="cellIs" dxfId="2005" priority="842" operator="equal">
      <formula>"MAYOR"</formula>
    </cfRule>
    <cfRule type="cellIs" dxfId="2004" priority="843" operator="equal">
      <formula>"MODERADO"</formula>
    </cfRule>
    <cfRule type="cellIs" dxfId="2003" priority="844" operator="equal">
      <formula>"MENOR"</formula>
    </cfRule>
    <cfRule type="cellIs" dxfId="2002" priority="845" operator="equal">
      <formula>"LEVE"</formula>
    </cfRule>
    <cfRule type="cellIs" dxfId="2001" priority="839" operator="equal">
      <formula>"MAYOR (RC-F)"</formula>
    </cfRule>
    <cfRule type="cellIs" dxfId="2000" priority="852" operator="equal">
      <formula>#REF!</formula>
    </cfRule>
  </conditionalFormatting>
  <conditionalFormatting sqref="N24">
    <cfRule type="cellIs" dxfId="1999" priority="509" operator="equal">
      <formula>"MAYOR (RC-F)"</formula>
    </cfRule>
    <cfRule type="cellIs" dxfId="1998" priority="508" operator="equal">
      <formula>"CATASTRÓFICO (RC-F)"</formula>
    </cfRule>
    <cfRule type="cellIs" dxfId="1997" priority="515" operator="equal">
      <formula>"LEVE"</formula>
    </cfRule>
    <cfRule type="cellIs" dxfId="1996" priority="522" operator="equal">
      <formula>#REF!</formula>
    </cfRule>
    <cfRule type="cellIs" dxfId="1995" priority="514" operator="equal">
      <formula>"MENOR"</formula>
    </cfRule>
    <cfRule type="cellIs" dxfId="1994" priority="513" operator="equal">
      <formula>"MODERADO"</formula>
    </cfRule>
    <cfRule type="cellIs" dxfId="1993" priority="512" operator="equal">
      <formula>"MAYOR"</formula>
    </cfRule>
    <cfRule type="cellIs" dxfId="1992" priority="511" operator="equal">
      <formula>"CATASTRÓFICO"</formula>
    </cfRule>
    <cfRule type="cellIs" dxfId="1991" priority="510" operator="equal">
      <formula>"MODERADO (RC-F)"</formula>
    </cfRule>
  </conditionalFormatting>
  <conditionalFormatting sqref="N30">
    <cfRule type="cellIs" dxfId="1990" priority="442" operator="equal">
      <formula>#REF!</formula>
    </cfRule>
    <cfRule type="cellIs" dxfId="1989" priority="434" operator="equal">
      <formula>"MENOR"</formula>
    </cfRule>
    <cfRule type="cellIs" dxfId="1988" priority="431" operator="equal">
      <formula>"CATASTRÓFICO"</formula>
    </cfRule>
    <cfRule type="cellIs" dxfId="1987" priority="430" operator="equal">
      <formula>"MODERADO (RC-F)"</formula>
    </cfRule>
    <cfRule type="cellIs" dxfId="1986" priority="432" operator="equal">
      <formula>"MAYOR"</formula>
    </cfRule>
    <cfRule type="cellIs" dxfId="1985" priority="429" operator="equal">
      <formula>"MAYOR (RC-F)"</formula>
    </cfRule>
    <cfRule type="cellIs" dxfId="1984" priority="428" operator="equal">
      <formula>"CATASTRÓFICO (RC-F)"</formula>
    </cfRule>
    <cfRule type="cellIs" dxfId="1983" priority="433" operator="equal">
      <formula>"MODERADO"</formula>
    </cfRule>
    <cfRule type="cellIs" dxfId="1982" priority="435" operator="equal">
      <formula>"LEVE"</formula>
    </cfRule>
  </conditionalFormatting>
  <conditionalFormatting sqref="N33">
    <cfRule type="cellIs" dxfId="1981" priority="673" operator="equal">
      <formula>"CATASTRÓFICO (RC-F)"</formula>
    </cfRule>
    <cfRule type="cellIs" dxfId="1980" priority="678" operator="equal">
      <formula>"MODERADO"</formula>
    </cfRule>
    <cfRule type="cellIs" dxfId="1979" priority="680" operator="equal">
      <formula>"LEVE"</formula>
    </cfRule>
    <cfRule type="cellIs" dxfId="1978" priority="679" operator="equal">
      <formula>"MENOR"</formula>
    </cfRule>
    <cfRule type="cellIs" dxfId="1977" priority="687" operator="equal">
      <formula>#REF!</formula>
    </cfRule>
    <cfRule type="cellIs" dxfId="1976" priority="677" operator="equal">
      <formula>"MAYOR"</formula>
    </cfRule>
    <cfRule type="cellIs" dxfId="1975" priority="676" operator="equal">
      <formula>"CATASTRÓFICO"</formula>
    </cfRule>
    <cfRule type="cellIs" dxfId="1974" priority="675" operator="equal">
      <formula>"MODERADO (RC-F)"</formula>
    </cfRule>
    <cfRule type="cellIs" dxfId="1973" priority="674" operator="equal">
      <formula>"MAYOR (RC-F)"</formula>
    </cfRule>
  </conditionalFormatting>
  <conditionalFormatting sqref="N46 N48 N50">
    <cfRule type="cellIs" dxfId="1972" priority="179" operator="equal">
      <formula>"MAYOR (RC-F)"</formula>
    </cfRule>
    <cfRule type="cellIs" dxfId="1971" priority="180" operator="equal">
      <formula>"MODERADO (RC-F)"</formula>
    </cfRule>
    <cfRule type="cellIs" dxfId="1970" priority="182" operator="equal">
      <formula>"MAYOR"</formula>
    </cfRule>
    <cfRule type="cellIs" dxfId="1969" priority="178" operator="equal">
      <formula>"CATASTRÓFICO (RC-F)"</formula>
    </cfRule>
    <cfRule type="cellIs" dxfId="1968" priority="181" operator="equal">
      <formula>"CATASTRÓFICO"</formula>
    </cfRule>
    <cfRule type="cellIs" dxfId="1967" priority="192" operator="equal">
      <formula>#REF!</formula>
    </cfRule>
    <cfRule type="cellIs" dxfId="1966" priority="185" operator="equal">
      <formula>"LEVE"</formula>
    </cfRule>
    <cfRule type="cellIs" dxfId="1965" priority="184" operator="equal">
      <formula>"MENOR"</formula>
    </cfRule>
    <cfRule type="cellIs" dxfId="1964" priority="183" operator="equal">
      <formula>"MODERADO"</formula>
    </cfRule>
  </conditionalFormatting>
  <conditionalFormatting sqref="N52">
    <cfRule type="cellIs" dxfId="1963" priority="269" operator="equal">
      <formula>"MENOR"</formula>
    </cfRule>
    <cfRule type="cellIs" dxfId="1962" priority="270" operator="equal">
      <formula>"LEVE"</formula>
    </cfRule>
    <cfRule type="cellIs" dxfId="1961" priority="267" operator="equal">
      <formula>"MAYOR"</formula>
    </cfRule>
    <cfRule type="cellIs" dxfId="1960" priority="266" operator="equal">
      <formula>"CATASTRÓFICO"</formula>
    </cfRule>
    <cfRule type="cellIs" dxfId="1959" priority="265" operator="equal">
      <formula>"MODERADO (RC-F)"</formula>
    </cfRule>
    <cfRule type="cellIs" dxfId="1958" priority="264" operator="equal">
      <formula>"MAYOR (RC-F)"</formula>
    </cfRule>
    <cfRule type="cellIs" dxfId="1957" priority="263" operator="equal">
      <formula>"CATASTRÓFICO (RC-F)"</formula>
    </cfRule>
    <cfRule type="cellIs" dxfId="1956" priority="277" operator="equal">
      <formula>#REF!</formula>
    </cfRule>
    <cfRule type="cellIs" dxfId="1955" priority="268" operator="equal">
      <formula>"MODERADO"</formula>
    </cfRule>
  </conditionalFormatting>
  <conditionalFormatting sqref="N55:N56">
    <cfRule type="cellIs" dxfId="1954" priority="345" operator="equal">
      <formula>"MODERADO (RC-F)"</formula>
    </cfRule>
    <cfRule type="cellIs" dxfId="1953" priority="346" operator="equal">
      <formula>"CATASTRÓFICO"</formula>
    </cfRule>
    <cfRule type="cellIs" dxfId="1952" priority="347" operator="equal">
      <formula>"MAYOR"</formula>
    </cfRule>
    <cfRule type="cellIs" dxfId="1951" priority="349" operator="equal">
      <formula>"MENOR"</formula>
    </cfRule>
    <cfRule type="cellIs" dxfId="1950" priority="350" operator="equal">
      <formula>"LEVE"</formula>
    </cfRule>
    <cfRule type="cellIs" dxfId="1949" priority="348" operator="equal">
      <formula>"MODERADO"</formula>
    </cfRule>
    <cfRule type="cellIs" dxfId="1948" priority="357" operator="equal">
      <formula>#REF!</formula>
    </cfRule>
    <cfRule type="cellIs" dxfId="1947" priority="343" operator="equal">
      <formula>"CATASTRÓFICO (RC-F)"</formula>
    </cfRule>
    <cfRule type="cellIs" dxfId="1946" priority="344" operator="equal">
      <formula>"MAYOR (RC-F)"</formula>
    </cfRule>
  </conditionalFormatting>
  <conditionalFormatting sqref="N59">
    <cfRule type="cellIs" dxfId="1945" priority="755" operator="equal">
      <formula>"MODERADO (RC-F)"</formula>
    </cfRule>
    <cfRule type="cellIs" dxfId="1944" priority="753" operator="equal">
      <formula>"CATASTRÓFICO (RC-F)"</formula>
    </cfRule>
    <cfRule type="cellIs" dxfId="1943" priority="756" operator="equal">
      <formula>"CATASTRÓFICO"</formula>
    </cfRule>
    <cfRule type="cellIs" dxfId="1942" priority="758" operator="equal">
      <formula>"MODERADO"</formula>
    </cfRule>
    <cfRule type="cellIs" dxfId="1941" priority="759" operator="equal">
      <formula>"MENOR"</formula>
    </cfRule>
    <cfRule type="cellIs" dxfId="1940" priority="760" operator="equal">
      <formula>"LEVE"</formula>
    </cfRule>
    <cfRule type="cellIs" dxfId="1939" priority="757" operator="equal">
      <formula>"MAYOR"</formula>
    </cfRule>
    <cfRule type="cellIs" dxfId="1938" priority="767" operator="equal">
      <formula>#REF!</formula>
    </cfRule>
    <cfRule type="cellIs" dxfId="1937" priority="754" operator="equal">
      <formula>"MAYOR (RC-F)"</formula>
    </cfRule>
  </conditionalFormatting>
  <conditionalFormatting sqref="Q15 Q18 Q21 Q36 Q38 Q40">
    <cfRule type="cellIs" dxfId="1936" priority="851" operator="equal">
      <formula>#REF!</formula>
    </cfRule>
    <cfRule type="cellIs" dxfId="1935" priority="853" operator="equal">
      <formula>#REF!</formula>
    </cfRule>
    <cfRule type="cellIs" dxfId="1934" priority="856" operator="equal">
      <formula>#REF!</formula>
    </cfRule>
    <cfRule type="cellIs" dxfId="1933" priority="857" operator="equal">
      <formula>#REF!</formula>
    </cfRule>
    <cfRule type="cellIs" dxfId="1932" priority="858" operator="equal">
      <formula>#REF!</formula>
    </cfRule>
    <cfRule type="cellIs" dxfId="1931" priority="859" operator="equal">
      <formula>#REF!</formula>
    </cfRule>
    <cfRule type="cellIs" dxfId="1930" priority="860" operator="equal">
      <formula>#REF!</formula>
    </cfRule>
    <cfRule type="cellIs" dxfId="1929" priority="861" operator="equal">
      <formula>#REF!</formula>
    </cfRule>
    <cfRule type="cellIs" dxfId="1928" priority="862" operator="equal">
      <formula>#REF!</formula>
    </cfRule>
    <cfRule type="cellIs" dxfId="1927" priority="863" operator="equal">
      <formula>#REF!</formula>
    </cfRule>
    <cfRule type="cellIs" dxfId="1926" priority="864" operator="equal">
      <formula>#REF!</formula>
    </cfRule>
    <cfRule type="cellIs" dxfId="1925" priority="865" operator="equal">
      <formula>#REF!</formula>
    </cfRule>
    <cfRule type="cellIs" dxfId="1924" priority="866" operator="equal">
      <formula>#REF!</formula>
    </cfRule>
    <cfRule type="cellIs" dxfId="1923" priority="867" operator="equal">
      <formula>#REF!</formula>
    </cfRule>
    <cfRule type="cellIs" dxfId="1922" priority="868" operator="equal">
      <formula>#REF!</formula>
    </cfRule>
    <cfRule type="cellIs" dxfId="1921" priority="869" operator="equal">
      <formula>#REF!</formula>
    </cfRule>
    <cfRule type="cellIs" dxfId="1920" priority="870" operator="equal">
      <formula>#REF!</formula>
    </cfRule>
    <cfRule type="cellIs" dxfId="1919" priority="871" operator="equal">
      <formula>#REF!</formula>
    </cfRule>
    <cfRule type="cellIs" dxfId="1918" priority="872" operator="equal">
      <formula>#REF!</formula>
    </cfRule>
    <cfRule type="cellIs" dxfId="1917" priority="873" operator="equal">
      <formula>#REF!</formula>
    </cfRule>
    <cfRule type="cellIs" dxfId="1916" priority="874" operator="equal">
      <formula>#REF!</formula>
    </cfRule>
    <cfRule type="cellIs" dxfId="1915" priority="875" operator="equal">
      <formula>#REF!</formula>
    </cfRule>
    <cfRule type="cellIs" dxfId="1914" priority="876" operator="equal">
      <formula>#REF!</formula>
    </cfRule>
    <cfRule type="cellIs" dxfId="1913" priority="877" operator="equal">
      <formula>#REF!</formula>
    </cfRule>
    <cfRule type="cellIs" dxfId="1912" priority="878" operator="equal">
      <formula>#REF!</formula>
    </cfRule>
    <cfRule type="cellIs" dxfId="1911" priority="879" operator="equal">
      <formula>#REF!</formula>
    </cfRule>
  </conditionalFormatting>
  <conditionalFormatting sqref="Q24">
    <cfRule type="cellIs" dxfId="1910" priority="540" operator="equal">
      <formula>#REF!</formula>
    </cfRule>
    <cfRule type="cellIs" dxfId="1909" priority="537" operator="equal">
      <formula>#REF!</formula>
    </cfRule>
    <cfRule type="cellIs" dxfId="1908" priority="547" operator="equal">
      <formula>#REF!</formula>
    </cfRule>
    <cfRule type="cellIs" dxfId="1907" priority="532" operator="equal">
      <formula>#REF!</formula>
    </cfRule>
    <cfRule type="cellIs" dxfId="1906" priority="533" operator="equal">
      <formula>#REF!</formula>
    </cfRule>
    <cfRule type="cellIs" dxfId="1905" priority="534" operator="equal">
      <formula>#REF!</formula>
    </cfRule>
    <cfRule type="cellIs" dxfId="1904" priority="535" operator="equal">
      <formula>#REF!</formula>
    </cfRule>
    <cfRule type="cellIs" dxfId="1903" priority="546" operator="equal">
      <formula>#REF!</formula>
    </cfRule>
    <cfRule type="cellIs" dxfId="1902" priority="536" operator="equal">
      <formula>#REF!</formula>
    </cfRule>
    <cfRule type="cellIs" dxfId="1901" priority="545" operator="equal">
      <formula>#REF!</formula>
    </cfRule>
    <cfRule type="cellIs" dxfId="1900" priority="544" operator="equal">
      <formula>#REF!</formula>
    </cfRule>
    <cfRule type="cellIs" dxfId="1899" priority="543" operator="equal">
      <formula>#REF!</formula>
    </cfRule>
    <cfRule type="cellIs" dxfId="1898" priority="542" operator="equal">
      <formula>#REF!</formula>
    </cfRule>
    <cfRule type="cellIs" dxfId="1897" priority="539" operator="equal">
      <formula>#REF!</formula>
    </cfRule>
    <cfRule type="cellIs" dxfId="1896" priority="541" operator="equal">
      <formula>#REF!</formula>
    </cfRule>
    <cfRule type="cellIs" dxfId="1895" priority="521" operator="equal">
      <formula>#REF!</formula>
    </cfRule>
    <cfRule type="cellIs" dxfId="1894" priority="523" operator="equal">
      <formula>#REF!</formula>
    </cfRule>
    <cfRule type="cellIs" dxfId="1893" priority="524" operator="equal">
      <formula>#REF!</formula>
    </cfRule>
    <cfRule type="cellIs" dxfId="1892" priority="525" operator="equal">
      <formula>#REF!</formula>
    </cfRule>
    <cfRule type="cellIs" dxfId="1891" priority="526" operator="equal">
      <formula>#REF!</formula>
    </cfRule>
    <cfRule type="cellIs" dxfId="1890" priority="527" operator="equal">
      <formula>#REF!</formula>
    </cfRule>
    <cfRule type="cellIs" dxfId="1889" priority="528" operator="equal">
      <formula>#REF!</formula>
    </cfRule>
    <cfRule type="cellIs" dxfId="1888" priority="529" operator="equal">
      <formula>#REF!</formula>
    </cfRule>
    <cfRule type="cellIs" dxfId="1887" priority="530" operator="equal">
      <formula>#REF!</formula>
    </cfRule>
    <cfRule type="cellIs" dxfId="1886" priority="531" operator="equal">
      <formula>#REF!</formula>
    </cfRule>
    <cfRule type="cellIs" dxfId="1885" priority="538" operator="equal">
      <formula>#REF!</formula>
    </cfRule>
  </conditionalFormatting>
  <conditionalFormatting sqref="Q30">
    <cfRule type="cellIs" dxfId="1884" priority="448" operator="equal">
      <formula>#REF!</formula>
    </cfRule>
    <cfRule type="cellIs" dxfId="1883" priority="447" operator="equal">
      <formula>#REF!</formula>
    </cfRule>
    <cfRule type="cellIs" dxfId="1882" priority="446" operator="equal">
      <formula>#REF!</formula>
    </cfRule>
    <cfRule type="cellIs" dxfId="1881" priority="445" operator="equal">
      <formula>#REF!</formula>
    </cfRule>
    <cfRule type="cellIs" dxfId="1880" priority="465" operator="equal">
      <formula>#REF!</formula>
    </cfRule>
    <cfRule type="cellIs" dxfId="1879" priority="466" operator="equal">
      <formula>#REF!</formula>
    </cfRule>
    <cfRule type="cellIs" dxfId="1878" priority="467" operator="equal">
      <formula>#REF!</formula>
    </cfRule>
    <cfRule type="cellIs" dxfId="1877" priority="451" operator="equal">
      <formula>#REF!</formula>
    </cfRule>
    <cfRule type="cellIs" dxfId="1876" priority="452" operator="equal">
      <formula>#REF!</formula>
    </cfRule>
    <cfRule type="cellIs" dxfId="1875" priority="464" operator="equal">
      <formula>#REF!</formula>
    </cfRule>
    <cfRule type="cellIs" dxfId="1874" priority="453" operator="equal">
      <formula>#REF!</formula>
    </cfRule>
    <cfRule type="cellIs" dxfId="1873" priority="454" operator="equal">
      <formula>#REF!</formula>
    </cfRule>
    <cfRule type="cellIs" dxfId="1872" priority="455" operator="equal">
      <formula>#REF!</formula>
    </cfRule>
    <cfRule type="cellIs" dxfId="1871" priority="456" operator="equal">
      <formula>#REF!</formula>
    </cfRule>
    <cfRule type="cellIs" dxfId="1870" priority="450" operator="equal">
      <formula>#REF!</formula>
    </cfRule>
    <cfRule type="cellIs" dxfId="1869" priority="449" operator="equal">
      <formula>#REF!</formula>
    </cfRule>
    <cfRule type="cellIs" dxfId="1868" priority="462" operator="equal">
      <formula>#REF!</formula>
    </cfRule>
    <cfRule type="cellIs" dxfId="1867" priority="457" operator="equal">
      <formula>#REF!</formula>
    </cfRule>
    <cfRule type="cellIs" dxfId="1866" priority="444" operator="equal">
      <formula>#REF!</formula>
    </cfRule>
    <cfRule type="cellIs" dxfId="1865" priority="443" operator="equal">
      <formula>#REF!</formula>
    </cfRule>
    <cfRule type="cellIs" dxfId="1864" priority="441" operator="equal">
      <formula>#REF!</formula>
    </cfRule>
    <cfRule type="cellIs" dxfId="1863" priority="458" operator="equal">
      <formula>#REF!</formula>
    </cfRule>
    <cfRule type="cellIs" dxfId="1862" priority="459" operator="equal">
      <formula>#REF!</formula>
    </cfRule>
    <cfRule type="cellIs" dxfId="1861" priority="460" operator="equal">
      <formula>#REF!</formula>
    </cfRule>
    <cfRule type="cellIs" dxfId="1860" priority="461" operator="equal">
      <formula>#REF!</formula>
    </cfRule>
    <cfRule type="cellIs" dxfId="1859" priority="463" operator="equal">
      <formula>#REF!</formula>
    </cfRule>
  </conditionalFormatting>
  <conditionalFormatting sqref="Q33">
    <cfRule type="cellIs" dxfId="1858" priority="88" operator="equal">
      <formula>"EXTREMO (RC/F)"</formula>
    </cfRule>
    <cfRule type="cellIs" dxfId="1857" priority="89" operator="equal">
      <formula>"ALTO (RC/F)"</formula>
    </cfRule>
    <cfRule type="cellIs" dxfId="1856" priority="90" operator="equal">
      <formula>"MODERADO (RC/F)"</formula>
    </cfRule>
    <cfRule type="cellIs" dxfId="1855" priority="91" operator="equal">
      <formula>"EXTREMO"</formula>
    </cfRule>
    <cfRule type="cellIs" dxfId="1854" priority="92" operator="equal">
      <formula>"ALTO"</formula>
    </cfRule>
    <cfRule type="cellIs" dxfId="1853" priority="94" operator="equal">
      <formula>"BAJO"</formula>
    </cfRule>
    <cfRule type="cellIs" dxfId="1852" priority="95" operator="equal">
      <formula>#REF!</formula>
    </cfRule>
    <cfRule type="cellIs" dxfId="1851" priority="96" operator="equal">
      <formula>#REF!</formula>
    </cfRule>
    <cfRule type="cellIs" dxfId="1850" priority="97" operator="equal">
      <formula>#REF!</formula>
    </cfRule>
    <cfRule type="cellIs" dxfId="1849" priority="120" operator="equal">
      <formula>#REF!</formula>
    </cfRule>
    <cfRule type="cellIs" dxfId="1848" priority="102" operator="equal">
      <formula>#REF!</formula>
    </cfRule>
    <cfRule type="cellIs" dxfId="1847" priority="119" operator="equal">
      <formula>#REF!</formula>
    </cfRule>
    <cfRule type="cellIs" dxfId="1846" priority="118" operator="equal">
      <formula>#REF!</formula>
    </cfRule>
    <cfRule type="cellIs" dxfId="1845" priority="117" operator="equal">
      <formula>#REF!</formula>
    </cfRule>
    <cfRule type="cellIs" dxfId="1844" priority="101" operator="equal">
      <formula>#REF!</formula>
    </cfRule>
    <cfRule type="cellIs" dxfId="1843" priority="100" operator="equal">
      <formula>#REF!</formula>
    </cfRule>
    <cfRule type="cellIs" dxfId="1842" priority="99" operator="equal">
      <formula>#REF!</formula>
    </cfRule>
    <cfRule type="cellIs" dxfId="1841" priority="98" operator="equal">
      <formula>#REF!</formula>
    </cfRule>
    <cfRule type="cellIs" dxfId="1840" priority="116" operator="equal">
      <formula>#REF!</formula>
    </cfRule>
    <cfRule type="cellIs" dxfId="1839" priority="114" operator="equal">
      <formula>#REF!</formula>
    </cfRule>
    <cfRule type="cellIs" dxfId="1838" priority="113" operator="equal">
      <formula>#REF!</formula>
    </cfRule>
    <cfRule type="cellIs" dxfId="1837" priority="112" operator="equal">
      <formula>#REF!</formula>
    </cfRule>
    <cfRule type="cellIs" dxfId="1836" priority="103" operator="equal">
      <formula>#REF!</formula>
    </cfRule>
    <cfRule type="cellIs" dxfId="1835" priority="111" operator="equal">
      <formula>#REF!</formula>
    </cfRule>
    <cfRule type="cellIs" dxfId="1834" priority="115" operator="equal">
      <formula>#REF!</formula>
    </cfRule>
    <cfRule type="cellIs" dxfId="1833" priority="110" operator="equal">
      <formula>#REF!</formula>
    </cfRule>
    <cfRule type="cellIs" dxfId="1832" priority="109" operator="equal">
      <formula>#REF!</formula>
    </cfRule>
    <cfRule type="cellIs" dxfId="1831" priority="108" operator="equal">
      <formula>#REF!</formula>
    </cfRule>
    <cfRule type="cellIs" dxfId="1830" priority="107" operator="equal">
      <formula>#REF!</formula>
    </cfRule>
    <cfRule type="cellIs" dxfId="1829" priority="106" operator="equal">
      <formula>#REF!</formula>
    </cfRule>
    <cfRule type="cellIs" dxfId="1828" priority="105" operator="equal">
      <formula>#REF!</formula>
    </cfRule>
    <cfRule type="cellIs" dxfId="1827" priority="104" operator="equal">
      <formula>#REF!</formula>
    </cfRule>
    <cfRule type="cellIs" dxfId="1826" priority="93" operator="equal">
      <formula>"MODERADO"</formula>
    </cfRule>
  </conditionalFormatting>
  <conditionalFormatting sqref="Q46 Q48 Q50">
    <cfRule type="cellIs" dxfId="1825" priority="198" operator="equal">
      <formula>#REF!</formula>
    </cfRule>
    <cfRule type="cellIs" dxfId="1824" priority="199" operator="equal">
      <formula>#REF!</formula>
    </cfRule>
    <cfRule type="cellIs" dxfId="1823" priority="200" operator="equal">
      <formula>#REF!</formula>
    </cfRule>
    <cfRule type="cellIs" dxfId="1822" priority="201" operator="equal">
      <formula>#REF!</formula>
    </cfRule>
    <cfRule type="cellIs" dxfId="1821" priority="202" operator="equal">
      <formula>#REF!</formula>
    </cfRule>
    <cfRule type="cellIs" dxfId="1820" priority="203" operator="equal">
      <formula>#REF!</formula>
    </cfRule>
    <cfRule type="cellIs" dxfId="1819" priority="204" operator="equal">
      <formula>#REF!</formula>
    </cfRule>
    <cfRule type="cellIs" dxfId="1818" priority="205" operator="equal">
      <formula>#REF!</formula>
    </cfRule>
    <cfRule type="cellIs" dxfId="1817" priority="206" operator="equal">
      <formula>#REF!</formula>
    </cfRule>
    <cfRule type="cellIs" dxfId="1816" priority="207" operator="equal">
      <formula>#REF!</formula>
    </cfRule>
    <cfRule type="cellIs" dxfId="1815" priority="208" operator="equal">
      <formula>#REF!</formula>
    </cfRule>
    <cfRule type="cellIs" dxfId="1814" priority="209" operator="equal">
      <formula>#REF!</formula>
    </cfRule>
    <cfRule type="cellIs" dxfId="1813" priority="210" operator="equal">
      <formula>#REF!</formula>
    </cfRule>
    <cfRule type="cellIs" dxfId="1812" priority="211" operator="equal">
      <formula>#REF!</formula>
    </cfRule>
    <cfRule type="cellIs" dxfId="1811" priority="212" operator="equal">
      <formula>#REF!</formula>
    </cfRule>
    <cfRule type="cellIs" dxfId="1810" priority="214" operator="equal">
      <formula>#REF!</formula>
    </cfRule>
    <cfRule type="cellIs" dxfId="1809" priority="215" operator="equal">
      <formula>#REF!</formula>
    </cfRule>
    <cfRule type="cellIs" dxfId="1808" priority="216" operator="equal">
      <formula>#REF!</formula>
    </cfRule>
    <cfRule type="cellIs" dxfId="1807" priority="217" operator="equal">
      <formula>#REF!</formula>
    </cfRule>
    <cfRule type="cellIs" dxfId="1806" priority="213" operator="equal">
      <formula>#REF!</formula>
    </cfRule>
    <cfRule type="cellIs" dxfId="1805" priority="193" operator="equal">
      <formula>#REF!</formula>
    </cfRule>
    <cfRule type="cellIs" dxfId="1804" priority="191" operator="equal">
      <formula>#REF!</formula>
    </cfRule>
    <cfRule type="cellIs" dxfId="1803" priority="196" operator="equal">
      <formula>#REF!</formula>
    </cfRule>
    <cfRule type="cellIs" dxfId="1802" priority="194" operator="equal">
      <formula>#REF!</formula>
    </cfRule>
    <cfRule type="cellIs" dxfId="1801" priority="195" operator="equal">
      <formula>#REF!</formula>
    </cfRule>
    <cfRule type="cellIs" dxfId="1800" priority="197" operator="equal">
      <formula>#REF!</formula>
    </cfRule>
  </conditionalFormatting>
  <conditionalFormatting sqref="Q52">
    <cfRule type="cellIs" dxfId="1799" priority="288" operator="equal">
      <formula>#REF!</formula>
    </cfRule>
    <cfRule type="cellIs" dxfId="1798" priority="294" operator="equal">
      <formula>#REF!</formula>
    </cfRule>
    <cfRule type="cellIs" dxfId="1797" priority="293" operator="equal">
      <formula>#REF!</formula>
    </cfRule>
    <cfRule type="cellIs" dxfId="1796" priority="292" operator="equal">
      <formula>#REF!</formula>
    </cfRule>
    <cfRule type="cellIs" dxfId="1795" priority="291" operator="equal">
      <formula>#REF!</formula>
    </cfRule>
    <cfRule type="cellIs" dxfId="1794" priority="290" operator="equal">
      <formula>#REF!</formula>
    </cfRule>
    <cfRule type="cellIs" dxfId="1793" priority="295" operator="equal">
      <formula>#REF!</formula>
    </cfRule>
    <cfRule type="cellIs" dxfId="1792" priority="276" operator="equal">
      <formula>#REF!</formula>
    </cfRule>
    <cfRule type="cellIs" dxfId="1791" priority="278" operator="equal">
      <formula>#REF!</formula>
    </cfRule>
    <cfRule type="cellIs" dxfId="1790" priority="279" operator="equal">
      <formula>#REF!</formula>
    </cfRule>
    <cfRule type="cellIs" dxfId="1789" priority="280" operator="equal">
      <formula>#REF!</formula>
    </cfRule>
    <cfRule type="cellIs" dxfId="1788" priority="281" operator="equal">
      <formula>#REF!</formula>
    </cfRule>
    <cfRule type="cellIs" dxfId="1787" priority="282" operator="equal">
      <formula>#REF!</formula>
    </cfRule>
    <cfRule type="cellIs" dxfId="1786" priority="283" operator="equal">
      <formula>#REF!</formula>
    </cfRule>
    <cfRule type="cellIs" dxfId="1785" priority="284" operator="equal">
      <formula>#REF!</formula>
    </cfRule>
    <cfRule type="cellIs" dxfId="1784" priority="285" operator="equal">
      <formula>#REF!</formula>
    </cfRule>
    <cfRule type="cellIs" dxfId="1783" priority="286" operator="equal">
      <formula>#REF!</formula>
    </cfRule>
    <cfRule type="cellIs" dxfId="1782" priority="287" operator="equal">
      <formula>#REF!</formula>
    </cfRule>
    <cfRule type="cellIs" dxfId="1781" priority="289" operator="equal">
      <formula>#REF!</formula>
    </cfRule>
    <cfRule type="cellIs" dxfId="1780" priority="302" operator="equal">
      <formula>#REF!</formula>
    </cfRule>
    <cfRule type="cellIs" dxfId="1779" priority="301" operator="equal">
      <formula>#REF!</formula>
    </cfRule>
    <cfRule type="cellIs" dxfId="1778" priority="300" operator="equal">
      <formula>#REF!</formula>
    </cfRule>
    <cfRule type="cellIs" dxfId="1777" priority="299" operator="equal">
      <formula>#REF!</formula>
    </cfRule>
    <cfRule type="cellIs" dxfId="1776" priority="298" operator="equal">
      <formula>#REF!</formula>
    </cfRule>
    <cfRule type="cellIs" dxfId="1775" priority="297" operator="equal">
      <formula>#REF!</formula>
    </cfRule>
    <cfRule type="cellIs" dxfId="1774" priority="296" operator="equal">
      <formula>#REF!</formula>
    </cfRule>
  </conditionalFormatting>
  <conditionalFormatting sqref="Q55:Q56">
    <cfRule type="cellIs" dxfId="1773" priority="382" operator="equal">
      <formula>#REF!</formula>
    </cfRule>
    <cfRule type="cellIs" dxfId="1772" priority="381" operator="equal">
      <formula>#REF!</formula>
    </cfRule>
    <cfRule type="cellIs" dxfId="1771" priority="380" operator="equal">
      <formula>#REF!</formula>
    </cfRule>
    <cfRule type="cellIs" dxfId="1770" priority="379" operator="equal">
      <formula>#REF!</formula>
    </cfRule>
    <cfRule type="cellIs" dxfId="1769" priority="378" operator="equal">
      <formula>#REF!</formula>
    </cfRule>
    <cfRule type="cellIs" dxfId="1768" priority="363" operator="equal">
      <formula>#REF!</formula>
    </cfRule>
    <cfRule type="cellIs" dxfId="1767" priority="361" operator="equal">
      <formula>#REF!</formula>
    </cfRule>
    <cfRule type="cellIs" dxfId="1766" priority="360" operator="equal">
      <formula>#REF!</formula>
    </cfRule>
    <cfRule type="cellIs" dxfId="1765" priority="359" operator="equal">
      <formula>#REF!</formula>
    </cfRule>
    <cfRule type="cellIs" dxfId="1764" priority="358" operator="equal">
      <formula>#REF!</formula>
    </cfRule>
    <cfRule type="cellIs" dxfId="1763" priority="356" operator="equal">
      <formula>#REF!</formula>
    </cfRule>
    <cfRule type="cellIs" dxfId="1762" priority="377" operator="equal">
      <formula>#REF!</formula>
    </cfRule>
    <cfRule type="cellIs" dxfId="1761" priority="375" operator="equal">
      <formula>#REF!</formula>
    </cfRule>
    <cfRule type="cellIs" dxfId="1760" priority="374" operator="equal">
      <formula>#REF!</formula>
    </cfRule>
    <cfRule type="cellIs" dxfId="1759" priority="373" operator="equal">
      <formula>#REF!</formula>
    </cfRule>
    <cfRule type="cellIs" dxfId="1758" priority="372" operator="equal">
      <formula>#REF!</formula>
    </cfRule>
    <cfRule type="cellIs" dxfId="1757" priority="371" operator="equal">
      <formula>#REF!</formula>
    </cfRule>
    <cfRule type="cellIs" dxfId="1756" priority="370" operator="equal">
      <formula>#REF!</formula>
    </cfRule>
    <cfRule type="cellIs" dxfId="1755" priority="366" operator="equal">
      <formula>#REF!</formula>
    </cfRule>
    <cfRule type="cellIs" dxfId="1754" priority="362" operator="equal">
      <formula>#REF!</formula>
    </cfRule>
    <cfRule type="cellIs" dxfId="1753" priority="376" operator="equal">
      <formula>#REF!</formula>
    </cfRule>
    <cfRule type="cellIs" dxfId="1752" priority="367" operator="equal">
      <formula>#REF!</formula>
    </cfRule>
    <cfRule type="cellIs" dxfId="1751" priority="368" operator="equal">
      <formula>#REF!</formula>
    </cfRule>
    <cfRule type="cellIs" dxfId="1750" priority="369" operator="equal">
      <formula>#REF!</formula>
    </cfRule>
    <cfRule type="cellIs" dxfId="1749" priority="365" operator="equal">
      <formula>#REF!</formula>
    </cfRule>
    <cfRule type="cellIs" dxfId="1748" priority="364" operator="equal">
      <formula>#REF!</formula>
    </cfRule>
  </conditionalFormatting>
  <conditionalFormatting sqref="Q59">
    <cfRule type="cellIs" dxfId="1747" priority="774" operator="equal">
      <formula>#REF!</formula>
    </cfRule>
    <cfRule type="cellIs" dxfId="1746" priority="773" operator="equal">
      <formula>#REF!</formula>
    </cfRule>
    <cfRule type="cellIs" dxfId="1745" priority="772" operator="equal">
      <formula>#REF!</formula>
    </cfRule>
    <cfRule type="cellIs" dxfId="1744" priority="771" operator="equal">
      <formula>#REF!</formula>
    </cfRule>
    <cfRule type="cellIs" dxfId="1743" priority="770" operator="equal">
      <formula>#REF!</formula>
    </cfRule>
    <cfRule type="cellIs" dxfId="1742" priority="769" operator="equal">
      <formula>#REF!</formula>
    </cfRule>
    <cfRule type="cellIs" dxfId="1741" priority="768" operator="equal">
      <formula>#REF!</formula>
    </cfRule>
    <cfRule type="cellIs" dxfId="1740" priority="766" operator="equal">
      <formula>#REF!</formula>
    </cfRule>
    <cfRule type="cellIs" dxfId="1739" priority="779" operator="equal">
      <formula>#REF!</formula>
    </cfRule>
    <cfRule type="cellIs" dxfId="1738" priority="784" operator="equal">
      <formula>#REF!</formula>
    </cfRule>
    <cfRule type="cellIs" dxfId="1737" priority="785" operator="equal">
      <formula>#REF!</formula>
    </cfRule>
    <cfRule type="cellIs" dxfId="1736" priority="786" operator="equal">
      <formula>#REF!</formula>
    </cfRule>
    <cfRule type="cellIs" dxfId="1735" priority="787" operator="equal">
      <formula>#REF!</formula>
    </cfRule>
    <cfRule type="cellIs" dxfId="1734" priority="789" operator="equal">
      <formula>#REF!</formula>
    </cfRule>
    <cfRule type="cellIs" dxfId="1733" priority="790" operator="equal">
      <formula>#REF!</formula>
    </cfRule>
    <cfRule type="cellIs" dxfId="1732" priority="791" operator="equal">
      <formula>#REF!</formula>
    </cfRule>
    <cfRule type="cellIs" dxfId="1731" priority="792" operator="equal">
      <formula>#REF!</formula>
    </cfRule>
    <cfRule type="cellIs" dxfId="1730" priority="788" operator="equal">
      <formula>#REF!</formula>
    </cfRule>
    <cfRule type="cellIs" dxfId="1729" priority="783" operator="equal">
      <formula>#REF!</formula>
    </cfRule>
    <cfRule type="cellIs" dxfId="1728" priority="782" operator="equal">
      <formula>#REF!</formula>
    </cfRule>
    <cfRule type="cellIs" dxfId="1727" priority="781" operator="equal">
      <formula>#REF!</formula>
    </cfRule>
    <cfRule type="cellIs" dxfId="1726" priority="780" operator="equal">
      <formula>#REF!</formula>
    </cfRule>
    <cfRule type="cellIs" dxfId="1725" priority="778" operator="equal">
      <formula>#REF!</formula>
    </cfRule>
    <cfRule type="cellIs" dxfId="1724" priority="777" operator="equal">
      <formula>#REF!</formula>
    </cfRule>
    <cfRule type="cellIs" dxfId="1723" priority="776" operator="equal">
      <formula>#REF!</formula>
    </cfRule>
    <cfRule type="cellIs" dxfId="1722" priority="775" operator="equal">
      <formula>#REF!</formula>
    </cfRule>
  </conditionalFormatting>
  <conditionalFormatting sqref="AE15:AE16 AE18:AE33 AE35:AE42 AE52:AE56">
    <cfRule type="cellIs" dxfId="1721" priority="826" operator="equal">
      <formula>"MUY ALTA"</formula>
    </cfRule>
    <cfRule type="cellIs" dxfId="1720" priority="827" operator="equal">
      <formula>"ALTA"</formula>
    </cfRule>
    <cfRule type="cellIs" dxfId="1719" priority="828" operator="equal">
      <formula>"MEDIA"</formula>
    </cfRule>
    <cfRule type="cellIs" dxfId="1718" priority="829" operator="equal">
      <formula>"BAJA"</formula>
    </cfRule>
    <cfRule type="cellIs" dxfId="1717" priority="830" operator="equal">
      <formula>"MUY BAJA"</formula>
    </cfRule>
  </conditionalFormatting>
  <conditionalFormatting sqref="AE45:AE46 AE48 AE50">
    <cfRule type="cellIs" dxfId="1716" priority="168" operator="equal">
      <formula>"MEDIA"</formula>
    </cfRule>
    <cfRule type="cellIs" dxfId="1715" priority="167" operator="equal">
      <formula>"ALTA"</formula>
    </cfRule>
    <cfRule type="cellIs" dxfId="1714" priority="166" operator="equal">
      <formula>"MUY ALTA"</formula>
    </cfRule>
    <cfRule type="cellIs" dxfId="1713" priority="170" operator="equal">
      <formula>"MUY BAJA"</formula>
    </cfRule>
    <cfRule type="cellIs" dxfId="1712" priority="169" operator="equal">
      <formula>"BAJA"</formula>
    </cfRule>
  </conditionalFormatting>
  <conditionalFormatting sqref="AE58:AE60">
    <cfRule type="cellIs" dxfId="1711" priority="37" operator="equal">
      <formula>"BAJA"</formula>
    </cfRule>
    <cfRule type="cellIs" dxfId="1710" priority="38" operator="equal">
      <formula>"MUY BAJA"</formula>
    </cfRule>
    <cfRule type="cellIs" dxfId="1709" priority="34" operator="equal">
      <formula>"MUY ALTA"</formula>
    </cfRule>
    <cfRule type="cellIs" dxfId="1708" priority="35" operator="equal">
      <formula>"ALTA"</formula>
    </cfRule>
    <cfRule type="cellIs" dxfId="1707" priority="36" operator="equal">
      <formula>"MEDIA"</formula>
    </cfRule>
  </conditionalFormatting>
  <conditionalFormatting sqref="AG15 AG18 AG21 AG36 AG38 AG40">
    <cfRule type="cellIs" dxfId="1706" priority="823" operator="equal">
      <formula>"MODERADO"</formula>
    </cfRule>
    <cfRule type="cellIs" dxfId="1705" priority="822" operator="equal">
      <formula>"MAYOR"</formula>
    </cfRule>
    <cfRule type="cellIs" dxfId="1704" priority="821" operator="equal">
      <formula>"CATASTROFICO"</formula>
    </cfRule>
    <cfRule type="cellIs" dxfId="1703" priority="825" operator="equal">
      <formula>"LEVE"</formula>
    </cfRule>
    <cfRule type="cellIs" dxfId="1702" priority="824" operator="equal">
      <formula>"MENOR"</formula>
    </cfRule>
  </conditionalFormatting>
  <conditionalFormatting sqref="AG24">
    <cfRule type="cellIs" dxfId="1701" priority="496" operator="equal">
      <formula>"CATASTROFICO"</formula>
    </cfRule>
    <cfRule type="cellIs" dxfId="1700" priority="500" operator="equal">
      <formula>"LEVE"</formula>
    </cfRule>
    <cfRule type="cellIs" dxfId="1699" priority="499" operator="equal">
      <formula>"MENOR"</formula>
    </cfRule>
    <cfRule type="cellIs" dxfId="1698" priority="498" operator="equal">
      <formula>"MODERADO"</formula>
    </cfRule>
    <cfRule type="cellIs" dxfId="1697" priority="497" operator="equal">
      <formula>"MAYOR"</formula>
    </cfRule>
  </conditionalFormatting>
  <conditionalFormatting sqref="AG30">
    <cfRule type="cellIs" dxfId="1696" priority="414" operator="equal">
      <formula>"MENOR"</formula>
    </cfRule>
    <cfRule type="cellIs" dxfId="1695" priority="415" operator="equal">
      <formula>"LEVE"</formula>
    </cfRule>
    <cfRule type="cellIs" dxfId="1694" priority="411" operator="equal">
      <formula>"CATASTROFICO"</formula>
    </cfRule>
    <cfRule type="cellIs" dxfId="1693" priority="412" operator="equal">
      <formula>"MAYOR"</formula>
    </cfRule>
    <cfRule type="cellIs" dxfId="1692" priority="413" operator="equal">
      <formula>"MODERADO"</formula>
    </cfRule>
  </conditionalFormatting>
  <conditionalFormatting sqref="AG33">
    <cfRule type="cellIs" dxfId="1691" priority="661" operator="equal">
      <formula>"CATASTROFICO"</formula>
    </cfRule>
    <cfRule type="cellIs" dxfId="1690" priority="664" operator="equal">
      <formula>"MENOR"</formula>
    </cfRule>
    <cfRule type="cellIs" dxfId="1689" priority="663" operator="equal">
      <formula>"MODERADO"</formula>
    </cfRule>
    <cfRule type="cellIs" dxfId="1688" priority="662" operator="equal">
      <formula>"MAYOR"</formula>
    </cfRule>
    <cfRule type="cellIs" dxfId="1687" priority="665" operator="equal">
      <formula>"LEVE"</formula>
    </cfRule>
  </conditionalFormatting>
  <conditionalFormatting sqref="AG46 AG48 AG50">
    <cfRule type="cellIs" dxfId="1686" priority="163" operator="equal">
      <formula>"MODERADO"</formula>
    </cfRule>
    <cfRule type="cellIs" dxfId="1685" priority="164" operator="equal">
      <formula>"MENOR"</formula>
    </cfRule>
    <cfRule type="cellIs" dxfId="1684" priority="165" operator="equal">
      <formula>"LEVE"</formula>
    </cfRule>
    <cfRule type="cellIs" dxfId="1683" priority="162" operator="equal">
      <formula>"MAYOR"</formula>
    </cfRule>
    <cfRule type="cellIs" dxfId="1682" priority="161" operator="equal">
      <formula>"CATASTROFICO"</formula>
    </cfRule>
  </conditionalFormatting>
  <conditionalFormatting sqref="AG52">
    <cfRule type="cellIs" dxfId="1681" priority="250" operator="equal">
      <formula>"LEVE"</formula>
    </cfRule>
    <cfRule type="cellIs" dxfId="1680" priority="249" operator="equal">
      <formula>"MENOR"</formula>
    </cfRule>
    <cfRule type="cellIs" dxfId="1679" priority="246" operator="equal">
      <formula>"CATASTROFICO"</formula>
    </cfRule>
    <cfRule type="cellIs" dxfId="1678" priority="247" operator="equal">
      <formula>"MAYOR"</formula>
    </cfRule>
    <cfRule type="cellIs" dxfId="1677" priority="248" operator="equal">
      <formula>"MODERADO"</formula>
    </cfRule>
  </conditionalFormatting>
  <conditionalFormatting sqref="AG55:AG56">
    <cfRule type="cellIs" dxfId="1676" priority="331" operator="equal">
      <formula>"CATASTROFICO"</formula>
    </cfRule>
    <cfRule type="cellIs" dxfId="1675" priority="335" operator="equal">
      <formula>"LEVE"</formula>
    </cfRule>
    <cfRule type="cellIs" dxfId="1674" priority="334" operator="equal">
      <formula>"MENOR"</formula>
    </cfRule>
    <cfRule type="cellIs" dxfId="1673" priority="333" operator="equal">
      <formula>"MODERADO"</formula>
    </cfRule>
    <cfRule type="cellIs" dxfId="1672" priority="332" operator="equal">
      <formula>"MAYOR"</formula>
    </cfRule>
  </conditionalFormatting>
  <conditionalFormatting sqref="AG59">
    <cfRule type="cellIs" dxfId="1671" priority="741" operator="equal">
      <formula>"CATASTROFICO"</formula>
    </cfRule>
    <cfRule type="cellIs" dxfId="1670" priority="745" operator="equal">
      <formula>"LEVE"</formula>
    </cfRule>
    <cfRule type="cellIs" dxfId="1669" priority="744" operator="equal">
      <formula>"MENOR"</formula>
    </cfRule>
    <cfRule type="cellIs" dxfId="1668" priority="743" operator="equal">
      <formula>"MODERADO"</formula>
    </cfRule>
    <cfRule type="cellIs" dxfId="1667" priority="742" operator="equal">
      <formula>"MAYOR"</formula>
    </cfRule>
  </conditionalFormatting>
  <conditionalFormatting sqref="AI15 AI18 AI21 AI36 AI38 AI40 Q15 Q18 Q21 Q36 Q38 Q40">
    <cfRule type="cellIs" dxfId="1666" priority="837" operator="equal">
      <formula>"BAJO"</formula>
    </cfRule>
    <cfRule type="cellIs" dxfId="1665" priority="836" operator="equal">
      <formula>"MODERADO"</formula>
    </cfRule>
    <cfRule type="cellIs" dxfId="1664" priority="835" operator="equal">
      <formula>"ALTO"</formula>
    </cfRule>
    <cfRule type="cellIs" dxfId="1663" priority="834" operator="equal">
      <formula>"EXTREMO"</formula>
    </cfRule>
    <cfRule type="cellIs" dxfId="1662" priority="833" operator="equal">
      <formula>"MODERADO (RC/F)"</formula>
    </cfRule>
    <cfRule type="cellIs" dxfId="1661" priority="832" operator="equal">
      <formula>"ALTO (RC/F)"</formula>
    </cfRule>
    <cfRule type="cellIs" dxfId="1660" priority="831" operator="equal">
      <formula>"EXTREMO (RC/F)"</formula>
    </cfRule>
  </conditionalFormatting>
  <conditionalFormatting sqref="AI15 AI18 AI21 AI36 AI38 AI40">
    <cfRule type="cellIs" dxfId="1659" priority="809" operator="equal">
      <formula>#REF!</formula>
    </cfRule>
    <cfRule type="cellIs" dxfId="1658" priority="810" operator="equal">
      <formula>#REF!</formula>
    </cfRule>
    <cfRule type="cellIs" dxfId="1657" priority="811" operator="equal">
      <formula>#REF!</formula>
    </cfRule>
    <cfRule type="cellIs" dxfId="1656" priority="812" operator="equal">
      <formula>#REF!</formula>
    </cfRule>
    <cfRule type="cellIs" dxfId="1655" priority="813" operator="equal">
      <formula>#REF!</formula>
    </cfRule>
    <cfRule type="cellIs" dxfId="1654" priority="815" operator="equal">
      <formula>#REF!</formula>
    </cfRule>
    <cfRule type="cellIs" dxfId="1653" priority="816" operator="equal">
      <formula>#REF!</formula>
    </cfRule>
    <cfRule type="cellIs" dxfId="1652" priority="817" operator="equal">
      <formula>#REF!</formula>
    </cfRule>
    <cfRule type="cellIs" dxfId="1651" priority="818" operator="equal">
      <formula>#REF!</formula>
    </cfRule>
    <cfRule type="cellIs" dxfId="1650" priority="819" operator="equal">
      <formula>#REF!</formula>
    </cfRule>
    <cfRule type="cellIs" dxfId="1649" priority="820" operator="equal">
      <formula>#REF!</formula>
    </cfRule>
    <cfRule type="cellIs" dxfId="1648" priority="814" operator="equal">
      <formula>#REF!</formula>
    </cfRule>
    <cfRule type="cellIs" dxfId="1647" priority="794" operator="equal">
      <formula>#REF!</formula>
    </cfRule>
    <cfRule type="cellIs" dxfId="1646" priority="793" operator="equal">
      <formula>#REF!</formula>
    </cfRule>
    <cfRule type="cellIs" dxfId="1645" priority="797" operator="equal">
      <formula>#REF!</formula>
    </cfRule>
    <cfRule type="cellIs" dxfId="1644" priority="798" operator="equal">
      <formula>#REF!</formula>
    </cfRule>
    <cfRule type="cellIs" dxfId="1643" priority="799" operator="equal">
      <formula>#REF!</formula>
    </cfRule>
    <cfRule type="cellIs" dxfId="1642" priority="800" operator="equal">
      <formula>#REF!</formula>
    </cfRule>
    <cfRule type="cellIs" dxfId="1641" priority="801" operator="equal">
      <formula>#REF!</formula>
    </cfRule>
    <cfRule type="cellIs" dxfId="1640" priority="802" operator="equal">
      <formula>#REF!</formula>
    </cfRule>
    <cfRule type="cellIs" dxfId="1639" priority="803" operator="equal">
      <formula>#REF!</formula>
    </cfRule>
    <cfRule type="cellIs" dxfId="1638" priority="804" operator="equal">
      <formula>#REF!</formula>
    </cfRule>
    <cfRule type="cellIs" dxfId="1637" priority="805" operator="equal">
      <formula>#REF!</formula>
    </cfRule>
    <cfRule type="cellIs" dxfId="1636" priority="806" operator="equal">
      <formula>#REF!</formula>
    </cfRule>
    <cfRule type="cellIs" dxfId="1635" priority="807" operator="equal">
      <formula>#REF!</formula>
    </cfRule>
    <cfRule type="cellIs" dxfId="1634" priority="808" operator="equal">
      <formula>#REF!</formula>
    </cfRule>
  </conditionalFormatting>
  <conditionalFormatting sqref="AI24 Q24">
    <cfRule type="cellIs" dxfId="1633" priority="501" operator="equal">
      <formula>"EXTREMO (RC/F)"</formula>
    </cfRule>
    <cfRule type="cellIs" dxfId="1632" priority="505" operator="equal">
      <formula>"ALTO"</formula>
    </cfRule>
    <cfRule type="cellIs" dxfId="1631" priority="507" operator="equal">
      <formula>"BAJO"</formula>
    </cfRule>
    <cfRule type="cellIs" dxfId="1630" priority="502" operator="equal">
      <formula>"ALTO (RC/F)"</formula>
    </cfRule>
    <cfRule type="cellIs" dxfId="1629" priority="506" operator="equal">
      <formula>"MODERADO"</formula>
    </cfRule>
    <cfRule type="cellIs" dxfId="1628" priority="504" operator="equal">
      <formula>"EXTREMO"</formula>
    </cfRule>
    <cfRule type="cellIs" dxfId="1627" priority="503" operator="equal">
      <formula>"MODERADO (RC/F)"</formula>
    </cfRule>
  </conditionalFormatting>
  <conditionalFormatting sqref="AI24">
    <cfRule type="cellIs" dxfId="1626" priority="468" operator="equal">
      <formula>#REF!</formula>
    </cfRule>
    <cfRule type="cellIs" dxfId="1625" priority="469" operator="equal">
      <formula>#REF!</formula>
    </cfRule>
    <cfRule type="cellIs" dxfId="1624" priority="472" operator="equal">
      <formula>#REF!</formula>
    </cfRule>
    <cfRule type="cellIs" dxfId="1623" priority="473" operator="equal">
      <formula>#REF!</formula>
    </cfRule>
    <cfRule type="cellIs" dxfId="1622" priority="474" operator="equal">
      <formula>#REF!</formula>
    </cfRule>
    <cfRule type="cellIs" dxfId="1621" priority="480" operator="equal">
      <formula>#REF!</formula>
    </cfRule>
    <cfRule type="cellIs" dxfId="1620" priority="475" operator="equal">
      <formula>#REF!</formula>
    </cfRule>
    <cfRule type="cellIs" dxfId="1619" priority="476" operator="equal">
      <formula>#REF!</formula>
    </cfRule>
    <cfRule type="cellIs" dxfId="1618" priority="477" operator="equal">
      <formula>#REF!</formula>
    </cfRule>
    <cfRule type="cellIs" dxfId="1617" priority="478" operator="equal">
      <formula>#REF!</formula>
    </cfRule>
    <cfRule type="cellIs" dxfId="1616" priority="495" operator="equal">
      <formula>#REF!</formula>
    </cfRule>
    <cfRule type="cellIs" dxfId="1615" priority="494" operator="equal">
      <formula>#REF!</formula>
    </cfRule>
    <cfRule type="cellIs" dxfId="1614" priority="493" operator="equal">
      <formula>#REF!</formula>
    </cfRule>
    <cfRule type="cellIs" dxfId="1613" priority="492" operator="equal">
      <formula>#REF!</formula>
    </cfRule>
    <cfRule type="cellIs" dxfId="1612" priority="491" operator="equal">
      <formula>#REF!</formula>
    </cfRule>
    <cfRule type="cellIs" dxfId="1611" priority="490" operator="equal">
      <formula>#REF!</formula>
    </cfRule>
    <cfRule type="cellIs" dxfId="1610" priority="489" operator="equal">
      <formula>#REF!</formula>
    </cfRule>
    <cfRule type="cellIs" dxfId="1609" priority="488" operator="equal">
      <formula>#REF!</formula>
    </cfRule>
    <cfRule type="cellIs" dxfId="1608" priority="487" operator="equal">
      <formula>#REF!</formula>
    </cfRule>
    <cfRule type="cellIs" dxfId="1607" priority="486" operator="equal">
      <formula>#REF!</formula>
    </cfRule>
    <cfRule type="cellIs" dxfId="1606" priority="485" operator="equal">
      <formula>#REF!</formula>
    </cfRule>
    <cfRule type="cellIs" dxfId="1605" priority="484" operator="equal">
      <formula>#REF!</formula>
    </cfRule>
    <cfRule type="cellIs" dxfId="1604" priority="483" operator="equal">
      <formula>#REF!</formula>
    </cfRule>
    <cfRule type="cellIs" dxfId="1603" priority="482" operator="equal">
      <formula>#REF!</formula>
    </cfRule>
    <cfRule type="cellIs" dxfId="1602" priority="481" operator="equal">
      <formula>#REF!</formula>
    </cfRule>
    <cfRule type="cellIs" dxfId="1601" priority="479" operator="equal">
      <formula>#REF!</formula>
    </cfRule>
  </conditionalFormatting>
  <conditionalFormatting sqref="AI30 Q30">
    <cfRule type="cellIs" dxfId="1600" priority="427" operator="equal">
      <formula>"BAJO"</formula>
    </cfRule>
    <cfRule type="cellIs" dxfId="1599" priority="426" operator="equal">
      <formula>"MODERADO"</formula>
    </cfRule>
    <cfRule type="cellIs" dxfId="1598" priority="425" operator="equal">
      <formula>"ALTO"</formula>
    </cfRule>
    <cfRule type="cellIs" dxfId="1597" priority="424" operator="equal">
      <formula>"EXTREMO"</formula>
    </cfRule>
    <cfRule type="cellIs" dxfId="1596" priority="423" operator="equal">
      <formula>"MODERADO (RC/F)"</formula>
    </cfRule>
    <cfRule type="cellIs" dxfId="1595" priority="421" operator="equal">
      <formula>"EXTREMO (RC/F)"</formula>
    </cfRule>
    <cfRule type="cellIs" dxfId="1594" priority="422" operator="equal">
      <formula>"ALTO (RC/F)"</formula>
    </cfRule>
  </conditionalFormatting>
  <conditionalFormatting sqref="AI30">
    <cfRule type="cellIs" dxfId="1593" priority="408" operator="equal">
      <formula>#REF!</formula>
    </cfRule>
    <cfRule type="cellIs" dxfId="1592" priority="383" operator="equal">
      <formula>#REF!</formula>
    </cfRule>
    <cfRule type="cellIs" dxfId="1591" priority="392" operator="equal">
      <formula>#REF!</formula>
    </cfRule>
    <cfRule type="cellIs" dxfId="1590" priority="409" operator="equal">
      <formula>#REF!</formula>
    </cfRule>
    <cfRule type="cellIs" dxfId="1589" priority="390" operator="equal">
      <formula>#REF!</formula>
    </cfRule>
    <cfRule type="cellIs" dxfId="1588" priority="391" operator="equal">
      <formula>#REF!</formula>
    </cfRule>
    <cfRule type="cellIs" dxfId="1587" priority="402" operator="equal">
      <formula>#REF!</formula>
    </cfRule>
    <cfRule type="cellIs" dxfId="1586" priority="393" operator="equal">
      <formula>#REF!</formula>
    </cfRule>
    <cfRule type="cellIs" dxfId="1585" priority="407" operator="equal">
      <formula>#REF!</formula>
    </cfRule>
    <cfRule type="cellIs" dxfId="1584" priority="406" operator="equal">
      <formula>#REF!</formula>
    </cfRule>
    <cfRule type="cellIs" dxfId="1583" priority="405" operator="equal">
      <formula>#REF!</formula>
    </cfRule>
    <cfRule type="cellIs" dxfId="1582" priority="404" operator="equal">
      <formula>#REF!</formula>
    </cfRule>
    <cfRule type="cellIs" dxfId="1581" priority="403" operator="equal">
      <formula>#REF!</formula>
    </cfRule>
    <cfRule type="cellIs" dxfId="1580" priority="384" operator="equal">
      <formula>#REF!</formula>
    </cfRule>
    <cfRule type="cellIs" dxfId="1579" priority="387" operator="equal">
      <formula>#REF!</formula>
    </cfRule>
    <cfRule type="cellIs" dxfId="1578" priority="388" operator="equal">
      <formula>#REF!</formula>
    </cfRule>
    <cfRule type="cellIs" dxfId="1577" priority="389" operator="equal">
      <formula>#REF!</formula>
    </cfRule>
    <cfRule type="cellIs" dxfId="1576" priority="410" operator="equal">
      <formula>#REF!</formula>
    </cfRule>
    <cfRule type="cellIs" dxfId="1575" priority="398" operator="equal">
      <formula>#REF!</formula>
    </cfRule>
    <cfRule type="cellIs" dxfId="1574" priority="397" operator="equal">
      <formula>#REF!</formula>
    </cfRule>
    <cfRule type="cellIs" dxfId="1573" priority="396" operator="equal">
      <formula>#REF!</formula>
    </cfRule>
    <cfRule type="cellIs" dxfId="1572" priority="395" operator="equal">
      <formula>#REF!</formula>
    </cfRule>
    <cfRule type="cellIs" dxfId="1571" priority="400" operator="equal">
      <formula>#REF!</formula>
    </cfRule>
    <cfRule type="cellIs" dxfId="1570" priority="394" operator="equal">
      <formula>#REF!</formula>
    </cfRule>
    <cfRule type="cellIs" dxfId="1569" priority="401" operator="equal">
      <formula>#REF!</formula>
    </cfRule>
    <cfRule type="cellIs" dxfId="1568" priority="399" operator="equal">
      <formula>#REF!</formula>
    </cfRule>
  </conditionalFormatting>
  <conditionalFormatting sqref="AI33">
    <cfRule type="cellIs" dxfId="1567" priority="658" operator="equal">
      <formula>#REF!</formula>
    </cfRule>
    <cfRule type="cellIs" dxfId="1566" priority="659" operator="equal">
      <formula>#REF!</formula>
    </cfRule>
    <cfRule type="cellIs" dxfId="1565" priority="660" operator="equal">
      <formula>#REF!</formula>
    </cfRule>
    <cfRule type="cellIs" dxfId="1564" priority="666" operator="equal">
      <formula>"EXTREMO (RC/F)"</formula>
    </cfRule>
    <cfRule type="cellIs" dxfId="1563" priority="667" operator="equal">
      <formula>"ALTO (RC/F)"</formula>
    </cfRule>
    <cfRule type="cellIs" dxfId="1562" priority="668" operator="equal">
      <formula>"MODERADO (RC/F)"</formula>
    </cfRule>
    <cfRule type="cellIs" dxfId="1561" priority="669" operator="equal">
      <formula>"EXTREMO"</formula>
    </cfRule>
    <cfRule type="cellIs" dxfId="1560" priority="670" operator="equal">
      <formula>"ALTO"</formula>
    </cfRule>
    <cfRule type="cellIs" dxfId="1559" priority="671" operator="equal">
      <formula>"MODERADO"</formula>
    </cfRule>
    <cfRule type="cellIs" dxfId="1558" priority="672" operator="equal">
      <formula>"BAJO"</formula>
    </cfRule>
    <cfRule type="cellIs" dxfId="1557" priority="657" operator="equal">
      <formula>#REF!</formula>
    </cfRule>
    <cfRule type="cellIs" dxfId="1556" priority="633" operator="equal">
      <formula>#REF!</formula>
    </cfRule>
    <cfRule type="cellIs" dxfId="1555" priority="634" operator="equal">
      <formula>#REF!</formula>
    </cfRule>
    <cfRule type="cellIs" dxfId="1554" priority="637" operator="equal">
      <formula>#REF!</formula>
    </cfRule>
    <cfRule type="cellIs" dxfId="1553" priority="638" operator="equal">
      <formula>#REF!</formula>
    </cfRule>
    <cfRule type="cellIs" dxfId="1552" priority="639" operator="equal">
      <formula>#REF!</formula>
    </cfRule>
    <cfRule type="cellIs" dxfId="1551" priority="640" operator="equal">
      <formula>#REF!</formula>
    </cfRule>
    <cfRule type="cellIs" dxfId="1550" priority="641" operator="equal">
      <formula>#REF!</formula>
    </cfRule>
    <cfRule type="cellIs" dxfId="1549" priority="642" operator="equal">
      <formula>#REF!</formula>
    </cfRule>
    <cfRule type="cellIs" dxfId="1548" priority="643" operator="equal">
      <formula>#REF!</formula>
    </cfRule>
    <cfRule type="cellIs" dxfId="1547" priority="644" operator="equal">
      <formula>#REF!</formula>
    </cfRule>
    <cfRule type="cellIs" dxfId="1546" priority="645" operator="equal">
      <formula>#REF!</formula>
    </cfRule>
    <cfRule type="cellIs" dxfId="1545" priority="646" operator="equal">
      <formula>#REF!</formula>
    </cfRule>
    <cfRule type="cellIs" dxfId="1544" priority="647" operator="equal">
      <formula>#REF!</formula>
    </cfRule>
    <cfRule type="cellIs" dxfId="1543" priority="648" operator="equal">
      <formula>#REF!</formula>
    </cfRule>
    <cfRule type="cellIs" dxfId="1542" priority="649" operator="equal">
      <formula>#REF!</formula>
    </cfRule>
    <cfRule type="cellIs" dxfId="1541" priority="650" operator="equal">
      <formula>#REF!</formula>
    </cfRule>
    <cfRule type="cellIs" dxfId="1540" priority="651" operator="equal">
      <formula>#REF!</formula>
    </cfRule>
    <cfRule type="cellIs" dxfId="1539" priority="652" operator="equal">
      <formula>#REF!</formula>
    </cfRule>
    <cfRule type="cellIs" dxfId="1538" priority="653" operator="equal">
      <formula>#REF!</formula>
    </cfRule>
    <cfRule type="cellIs" dxfId="1537" priority="654" operator="equal">
      <formula>#REF!</formula>
    </cfRule>
    <cfRule type="cellIs" dxfId="1536" priority="655" operator="equal">
      <formula>#REF!</formula>
    </cfRule>
    <cfRule type="cellIs" dxfId="1535" priority="656" operator="equal">
      <formula>#REF!</formula>
    </cfRule>
  </conditionalFormatting>
  <conditionalFormatting sqref="AI46 AI48 AI50 Q46 Q48 Q50">
    <cfRule type="cellIs" dxfId="1534" priority="176" operator="equal">
      <formula>"MODERADO"</formula>
    </cfRule>
    <cfRule type="cellIs" dxfId="1533" priority="173" operator="equal">
      <formula>"MODERADO (RC/F)"</formula>
    </cfRule>
    <cfRule type="cellIs" dxfId="1532" priority="172" operator="equal">
      <formula>"ALTO (RC/F)"</formula>
    </cfRule>
    <cfRule type="cellIs" dxfId="1531" priority="171" operator="equal">
      <formula>"EXTREMO (RC/F)"</formula>
    </cfRule>
    <cfRule type="cellIs" dxfId="1530" priority="175" operator="equal">
      <formula>"ALTO"</formula>
    </cfRule>
    <cfRule type="cellIs" dxfId="1529" priority="177" operator="equal">
      <formula>"BAJO"</formula>
    </cfRule>
    <cfRule type="cellIs" dxfId="1528" priority="174" operator="equal">
      <formula>"EXTREMO"</formula>
    </cfRule>
  </conditionalFormatting>
  <conditionalFormatting sqref="AI46 AI48 AI50">
    <cfRule type="cellIs" dxfId="1527" priority="141" operator="equal">
      <formula>#REF!</formula>
    </cfRule>
    <cfRule type="cellIs" dxfId="1526" priority="140" operator="equal">
      <formula>#REF!</formula>
    </cfRule>
    <cfRule type="cellIs" dxfId="1525" priority="139" operator="equal">
      <formula>#REF!</formula>
    </cfRule>
    <cfRule type="cellIs" dxfId="1524" priority="138" operator="equal">
      <formula>#REF!</formula>
    </cfRule>
    <cfRule type="cellIs" dxfId="1523" priority="137" operator="equal">
      <formula>#REF!</formula>
    </cfRule>
    <cfRule type="cellIs" dxfId="1522" priority="134" operator="equal">
      <formula>#REF!</formula>
    </cfRule>
    <cfRule type="cellIs" dxfId="1521" priority="160" operator="equal">
      <formula>#REF!</formula>
    </cfRule>
    <cfRule type="cellIs" dxfId="1520" priority="158" operator="equal">
      <formula>#REF!</formula>
    </cfRule>
    <cfRule type="cellIs" dxfId="1519" priority="159" operator="equal">
      <formula>#REF!</formula>
    </cfRule>
    <cfRule type="cellIs" dxfId="1518" priority="142" operator="equal">
      <formula>#REF!</formula>
    </cfRule>
    <cfRule type="cellIs" dxfId="1517" priority="157" operator="equal">
      <formula>#REF!</formula>
    </cfRule>
    <cfRule type="cellIs" dxfId="1516" priority="156" operator="equal">
      <formula>#REF!</formula>
    </cfRule>
    <cfRule type="cellIs" dxfId="1515" priority="155" operator="equal">
      <formula>#REF!</formula>
    </cfRule>
    <cfRule type="cellIs" dxfId="1514" priority="154" operator="equal">
      <formula>#REF!</formula>
    </cfRule>
    <cfRule type="cellIs" dxfId="1513" priority="153" operator="equal">
      <formula>#REF!</formula>
    </cfRule>
    <cfRule type="cellIs" dxfId="1512" priority="152" operator="equal">
      <formula>#REF!</formula>
    </cfRule>
    <cfRule type="cellIs" dxfId="1511" priority="151" operator="equal">
      <formula>#REF!</formula>
    </cfRule>
    <cfRule type="cellIs" dxfId="1510" priority="150" operator="equal">
      <formula>#REF!</formula>
    </cfRule>
    <cfRule type="cellIs" dxfId="1509" priority="149" operator="equal">
      <formula>#REF!</formula>
    </cfRule>
    <cfRule type="cellIs" dxfId="1508" priority="148" operator="equal">
      <formula>#REF!</formula>
    </cfRule>
    <cfRule type="cellIs" dxfId="1507" priority="147" operator="equal">
      <formula>#REF!</formula>
    </cfRule>
    <cfRule type="cellIs" dxfId="1506" priority="146" operator="equal">
      <formula>#REF!</formula>
    </cfRule>
    <cfRule type="cellIs" dxfId="1505" priority="145" operator="equal">
      <formula>#REF!</formula>
    </cfRule>
    <cfRule type="cellIs" dxfId="1504" priority="144" operator="equal">
      <formula>#REF!</formula>
    </cfRule>
    <cfRule type="cellIs" dxfId="1503" priority="143" operator="equal">
      <formula>#REF!</formula>
    </cfRule>
    <cfRule type="cellIs" dxfId="1502" priority="133" operator="equal">
      <formula>#REF!</formula>
    </cfRule>
  </conditionalFormatting>
  <conditionalFormatting sqref="AI52 Q52">
    <cfRule type="cellIs" dxfId="1501" priority="261" operator="equal">
      <formula>"MODERADO"</formula>
    </cfRule>
    <cfRule type="cellIs" dxfId="1500" priority="260" operator="equal">
      <formula>"ALTO"</formula>
    </cfRule>
    <cfRule type="cellIs" dxfId="1499" priority="259" operator="equal">
      <formula>"EXTREMO"</formula>
    </cfRule>
    <cfRule type="cellIs" dxfId="1498" priority="258" operator="equal">
      <formula>"MODERADO (RC/F)"</formula>
    </cfRule>
    <cfRule type="cellIs" dxfId="1497" priority="257" operator="equal">
      <formula>"ALTO (RC/F)"</formula>
    </cfRule>
    <cfRule type="cellIs" dxfId="1496" priority="256" operator="equal">
      <formula>"EXTREMO (RC/F)"</formula>
    </cfRule>
    <cfRule type="cellIs" dxfId="1495" priority="262" operator="equal">
      <formula>"BAJO"</formula>
    </cfRule>
  </conditionalFormatting>
  <conditionalFormatting sqref="AI52">
    <cfRule type="cellIs" dxfId="1494" priority="218" operator="equal">
      <formula>#REF!</formula>
    </cfRule>
    <cfRule type="cellIs" dxfId="1493" priority="239" operator="equal">
      <formula>#REF!</formula>
    </cfRule>
    <cfRule type="cellIs" dxfId="1492" priority="240" operator="equal">
      <formula>#REF!</formula>
    </cfRule>
    <cfRule type="cellIs" dxfId="1491" priority="241" operator="equal">
      <formula>#REF!</formula>
    </cfRule>
    <cfRule type="cellIs" dxfId="1490" priority="242" operator="equal">
      <formula>#REF!</formula>
    </cfRule>
    <cfRule type="cellIs" dxfId="1489" priority="243" operator="equal">
      <formula>#REF!</formula>
    </cfRule>
    <cfRule type="cellIs" dxfId="1488" priority="219" operator="equal">
      <formula>#REF!</formula>
    </cfRule>
    <cfRule type="cellIs" dxfId="1487" priority="245" operator="equal">
      <formula>#REF!</formula>
    </cfRule>
    <cfRule type="cellIs" dxfId="1486" priority="244" operator="equal">
      <formula>#REF!</formula>
    </cfRule>
    <cfRule type="cellIs" dxfId="1485" priority="226" operator="equal">
      <formula>#REF!</formula>
    </cfRule>
    <cfRule type="cellIs" dxfId="1484" priority="225" operator="equal">
      <formula>#REF!</formula>
    </cfRule>
    <cfRule type="cellIs" dxfId="1483" priority="224" operator="equal">
      <formula>#REF!</formula>
    </cfRule>
    <cfRule type="cellIs" dxfId="1482" priority="223" operator="equal">
      <formula>#REF!</formula>
    </cfRule>
    <cfRule type="cellIs" dxfId="1481" priority="222" operator="equal">
      <formula>#REF!</formula>
    </cfRule>
    <cfRule type="cellIs" dxfId="1480" priority="238" operator="equal">
      <formula>#REF!</formula>
    </cfRule>
    <cfRule type="cellIs" dxfId="1479" priority="237" operator="equal">
      <formula>#REF!</formula>
    </cfRule>
    <cfRule type="cellIs" dxfId="1478" priority="236" operator="equal">
      <formula>#REF!</formula>
    </cfRule>
    <cfRule type="cellIs" dxfId="1477" priority="235" operator="equal">
      <formula>#REF!</formula>
    </cfRule>
    <cfRule type="cellIs" dxfId="1476" priority="234" operator="equal">
      <formula>#REF!</formula>
    </cfRule>
    <cfRule type="cellIs" dxfId="1475" priority="233" operator="equal">
      <formula>#REF!</formula>
    </cfRule>
    <cfRule type="cellIs" dxfId="1474" priority="232" operator="equal">
      <formula>#REF!</formula>
    </cfRule>
    <cfRule type="cellIs" dxfId="1473" priority="231" operator="equal">
      <formula>#REF!</formula>
    </cfRule>
    <cfRule type="cellIs" dxfId="1472" priority="230" operator="equal">
      <formula>#REF!</formula>
    </cfRule>
    <cfRule type="cellIs" dxfId="1471" priority="229" operator="equal">
      <formula>#REF!</formula>
    </cfRule>
    <cfRule type="cellIs" dxfId="1470" priority="228" operator="equal">
      <formula>#REF!</formula>
    </cfRule>
    <cfRule type="cellIs" dxfId="1469" priority="227" operator="equal">
      <formula>#REF!</formula>
    </cfRule>
  </conditionalFormatting>
  <conditionalFormatting sqref="AI55:AI56 Q55:Q56">
    <cfRule type="cellIs" dxfId="1468" priority="341" operator="equal">
      <formula>"MODERADO"</formula>
    </cfRule>
    <cfRule type="cellIs" dxfId="1467" priority="340" operator="equal">
      <formula>"ALTO"</formula>
    </cfRule>
    <cfRule type="cellIs" dxfId="1466" priority="339" operator="equal">
      <formula>"EXTREMO"</formula>
    </cfRule>
    <cfRule type="cellIs" dxfId="1465" priority="338" operator="equal">
      <formula>"MODERADO (RC/F)"</formula>
    </cfRule>
    <cfRule type="cellIs" dxfId="1464" priority="337" operator="equal">
      <formula>"ALTO (RC/F)"</formula>
    </cfRule>
    <cfRule type="cellIs" dxfId="1463" priority="342" operator="equal">
      <formula>"BAJO"</formula>
    </cfRule>
    <cfRule type="cellIs" dxfId="1462" priority="336" operator="equal">
      <formula>"EXTREMO (RC/F)"</formula>
    </cfRule>
  </conditionalFormatting>
  <conditionalFormatting sqref="AI55:AI56">
    <cfRule type="cellIs" dxfId="1461" priority="311" operator="equal">
      <formula>#REF!</formula>
    </cfRule>
    <cfRule type="cellIs" dxfId="1460" priority="310" operator="equal">
      <formula>#REF!</formula>
    </cfRule>
    <cfRule type="cellIs" dxfId="1459" priority="309" operator="equal">
      <formula>#REF!</formula>
    </cfRule>
    <cfRule type="cellIs" dxfId="1458" priority="308" operator="equal">
      <formula>#REF!</formula>
    </cfRule>
    <cfRule type="cellIs" dxfId="1457" priority="307" operator="equal">
      <formula>#REF!</formula>
    </cfRule>
    <cfRule type="cellIs" dxfId="1456" priority="304" operator="equal">
      <formula>#REF!</formula>
    </cfRule>
    <cfRule type="cellIs" dxfId="1455" priority="303" operator="equal">
      <formula>#REF!</formula>
    </cfRule>
    <cfRule type="cellIs" dxfId="1454" priority="330" operator="equal">
      <formula>#REF!</formula>
    </cfRule>
    <cfRule type="cellIs" dxfId="1453" priority="329" operator="equal">
      <formula>#REF!</formula>
    </cfRule>
    <cfRule type="cellIs" dxfId="1452" priority="328" operator="equal">
      <formula>#REF!</formula>
    </cfRule>
    <cfRule type="cellIs" dxfId="1451" priority="327" operator="equal">
      <formula>#REF!</formula>
    </cfRule>
    <cfRule type="cellIs" dxfId="1450" priority="325" operator="equal">
      <formula>#REF!</formula>
    </cfRule>
    <cfRule type="cellIs" dxfId="1449" priority="324" operator="equal">
      <formula>#REF!</formula>
    </cfRule>
    <cfRule type="cellIs" dxfId="1448" priority="323" operator="equal">
      <formula>#REF!</formula>
    </cfRule>
    <cfRule type="cellIs" dxfId="1447" priority="322" operator="equal">
      <formula>#REF!</formula>
    </cfRule>
    <cfRule type="cellIs" dxfId="1446" priority="321" operator="equal">
      <formula>#REF!</formula>
    </cfRule>
    <cfRule type="cellIs" dxfId="1445" priority="320" operator="equal">
      <formula>#REF!</formula>
    </cfRule>
    <cfRule type="cellIs" dxfId="1444" priority="319" operator="equal">
      <formula>#REF!</formula>
    </cfRule>
    <cfRule type="cellIs" dxfId="1443" priority="318" operator="equal">
      <formula>#REF!</formula>
    </cfRule>
    <cfRule type="cellIs" dxfId="1442" priority="317" operator="equal">
      <formula>#REF!</formula>
    </cfRule>
    <cfRule type="cellIs" dxfId="1441" priority="316" operator="equal">
      <formula>#REF!</formula>
    </cfRule>
    <cfRule type="cellIs" dxfId="1440" priority="315" operator="equal">
      <formula>#REF!</formula>
    </cfRule>
    <cfRule type="cellIs" dxfId="1439" priority="314" operator="equal">
      <formula>#REF!</formula>
    </cfRule>
    <cfRule type="cellIs" dxfId="1438" priority="326" operator="equal">
      <formula>#REF!</formula>
    </cfRule>
    <cfRule type="cellIs" dxfId="1437" priority="313" operator="equal">
      <formula>#REF!</formula>
    </cfRule>
    <cfRule type="cellIs" dxfId="1436" priority="312" operator="equal">
      <formula>#REF!</formula>
    </cfRule>
  </conditionalFormatting>
  <conditionalFormatting sqref="AI59 Q59">
    <cfRule type="cellIs" dxfId="1435" priority="751" operator="equal">
      <formula>"MODERADO"</formula>
    </cfRule>
    <cfRule type="cellIs" dxfId="1434" priority="750" operator="equal">
      <formula>"ALTO"</formula>
    </cfRule>
    <cfRule type="cellIs" dxfId="1433" priority="748" operator="equal">
      <formula>"MODERADO (RC/F)"</formula>
    </cfRule>
    <cfRule type="cellIs" dxfId="1432" priority="749" operator="equal">
      <formula>"EXTREMO"</formula>
    </cfRule>
    <cfRule type="cellIs" dxfId="1431" priority="747" operator="equal">
      <formula>"ALTO (RC/F)"</formula>
    </cfRule>
    <cfRule type="cellIs" dxfId="1430" priority="746" operator="equal">
      <formula>"EXTREMO (RC/F)"</formula>
    </cfRule>
    <cfRule type="cellIs" dxfId="1429" priority="752" operator="equal">
      <formula>"BAJO"</formula>
    </cfRule>
  </conditionalFormatting>
  <conditionalFormatting sqref="AI59">
    <cfRule type="cellIs" dxfId="1428" priority="713" operator="equal">
      <formula>#REF!</formula>
    </cfRule>
    <cfRule type="cellIs" dxfId="1427" priority="714" operator="equal">
      <formula>#REF!</formula>
    </cfRule>
    <cfRule type="cellIs" dxfId="1426" priority="717" operator="equal">
      <formula>#REF!</formula>
    </cfRule>
    <cfRule type="cellIs" dxfId="1425" priority="718" operator="equal">
      <formula>#REF!</formula>
    </cfRule>
    <cfRule type="cellIs" dxfId="1424" priority="719" operator="equal">
      <formula>#REF!</formula>
    </cfRule>
    <cfRule type="cellIs" dxfId="1423" priority="720" operator="equal">
      <formula>#REF!</formula>
    </cfRule>
    <cfRule type="cellIs" dxfId="1422" priority="721" operator="equal">
      <formula>#REF!</formula>
    </cfRule>
    <cfRule type="cellIs" dxfId="1421" priority="722" operator="equal">
      <formula>#REF!</formula>
    </cfRule>
    <cfRule type="cellIs" dxfId="1420" priority="723" operator="equal">
      <formula>#REF!</formula>
    </cfRule>
    <cfRule type="cellIs" dxfId="1419" priority="724" operator="equal">
      <formula>#REF!</formula>
    </cfRule>
    <cfRule type="cellIs" dxfId="1418" priority="725" operator="equal">
      <formula>#REF!</formula>
    </cfRule>
    <cfRule type="cellIs" dxfId="1417" priority="726" operator="equal">
      <formula>#REF!</formula>
    </cfRule>
    <cfRule type="cellIs" dxfId="1416" priority="727" operator="equal">
      <formula>#REF!</formula>
    </cfRule>
    <cfRule type="cellIs" dxfId="1415" priority="732" operator="equal">
      <formula>#REF!</formula>
    </cfRule>
    <cfRule type="cellIs" dxfId="1414" priority="733" operator="equal">
      <formula>#REF!</formula>
    </cfRule>
    <cfRule type="cellIs" dxfId="1413" priority="734" operator="equal">
      <formula>#REF!</formula>
    </cfRule>
    <cfRule type="cellIs" dxfId="1412" priority="735" operator="equal">
      <formula>#REF!</formula>
    </cfRule>
    <cfRule type="cellIs" dxfId="1411" priority="736" operator="equal">
      <formula>#REF!</formula>
    </cfRule>
    <cfRule type="cellIs" dxfId="1410" priority="737" operator="equal">
      <formula>#REF!</formula>
    </cfRule>
    <cfRule type="cellIs" dxfId="1409" priority="738" operator="equal">
      <formula>#REF!</formula>
    </cfRule>
    <cfRule type="cellIs" dxfId="1408" priority="739" operator="equal">
      <formula>#REF!</formula>
    </cfRule>
    <cfRule type="cellIs" dxfId="1407" priority="740" operator="equal">
      <formula>#REF!</formula>
    </cfRule>
    <cfRule type="cellIs" dxfId="1406" priority="729" operator="equal">
      <formula>#REF!</formula>
    </cfRule>
    <cfRule type="cellIs" dxfId="1405" priority="730" operator="equal">
      <formula>#REF!</formula>
    </cfRule>
    <cfRule type="cellIs" dxfId="1404" priority="731" operator="equal">
      <formula>#REF!</formula>
    </cfRule>
    <cfRule type="cellIs" dxfId="1403" priority="728" operator="equal">
      <formula>#REF!</formula>
    </cfRule>
  </conditionalFormatting>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08984375" customWidth="1"/>
    <col min="2" max="2" width="30.453125" style="37" customWidth="1"/>
    <col min="3" max="3" width="45.6328125" customWidth="1"/>
  </cols>
  <sheetData>
    <row r="1" spans="2:3" x14ac:dyDescent="0.35">
      <c r="B1" s="550" t="s">
        <v>200</v>
      </c>
      <c r="C1" s="550"/>
    </row>
    <row r="3" spans="2:3" x14ac:dyDescent="0.35">
      <c r="B3" s="38" t="s">
        <v>199</v>
      </c>
      <c r="C3" s="1"/>
    </row>
    <row r="4" spans="2:3" x14ac:dyDescent="0.35">
      <c r="B4" s="38" t="s">
        <v>198</v>
      </c>
      <c r="C4" s="1"/>
    </row>
    <row r="5" spans="2:3" ht="43.5" x14ac:dyDescent="0.35">
      <c r="B5" s="38" t="s">
        <v>197</v>
      </c>
      <c r="C5" s="1"/>
    </row>
    <row r="6" spans="2:3" x14ac:dyDescent="0.35">
      <c r="B6" s="38" t="s">
        <v>196</v>
      </c>
      <c r="C6" s="2" t="s">
        <v>195</v>
      </c>
    </row>
    <row r="7" spans="2:3" x14ac:dyDescent="0.35">
      <c r="B7" s="38" t="s">
        <v>12</v>
      </c>
      <c r="C7" s="1"/>
    </row>
    <row r="8" spans="2:3" ht="29" x14ac:dyDescent="0.35">
      <c r="B8" s="38" t="s">
        <v>194</v>
      </c>
      <c r="C8" s="1"/>
    </row>
    <row r="9" spans="2:3" ht="29" x14ac:dyDescent="0.35">
      <c r="B9" s="38" t="s">
        <v>193</v>
      </c>
      <c r="C9" s="1"/>
    </row>
    <row r="10" spans="2:3" x14ac:dyDescent="0.35">
      <c r="B10" s="628" t="s">
        <v>192</v>
      </c>
      <c r="C10" s="1" t="s">
        <v>191</v>
      </c>
    </row>
    <row r="11" spans="2:3" x14ac:dyDescent="0.35">
      <c r="B11" s="629"/>
      <c r="C11" s="1" t="s">
        <v>13</v>
      </c>
    </row>
    <row r="12" spans="2:3" ht="29" x14ac:dyDescent="0.35">
      <c r="B12" s="38" t="s">
        <v>14</v>
      </c>
      <c r="C12" s="1"/>
    </row>
    <row r="13" spans="2:3" ht="29" x14ac:dyDescent="0.35">
      <c r="B13" s="38" t="s">
        <v>190</v>
      </c>
      <c r="C13" s="1"/>
    </row>
    <row r="14" spans="2:3" x14ac:dyDescent="0.35">
      <c r="B14" s="38" t="s">
        <v>15</v>
      </c>
      <c r="C14" s="1"/>
    </row>
    <row r="15" spans="2:3" x14ac:dyDescent="0.35">
      <c r="B15" s="38" t="s">
        <v>189</v>
      </c>
      <c r="C15" s="1"/>
    </row>
    <row r="16" spans="2:3" x14ac:dyDescent="0.35">
      <c r="B16" s="38" t="s">
        <v>188</v>
      </c>
      <c r="C16" s="1"/>
    </row>
    <row r="17" spans="2:3" x14ac:dyDescent="0.35">
      <c r="B17" s="38" t="s">
        <v>187</v>
      </c>
      <c r="C17" s="1"/>
    </row>
  </sheetData>
  <mergeCells count="2">
    <mergeCell ref="B1:C1"/>
    <mergeCell ref="B10: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87EAF-F0EE-4EED-BB28-BB2C4CAA58D8}">
  <sheetPr>
    <tabColor rgb="FFFFFF00"/>
  </sheetPr>
  <dimension ref="A1:J23"/>
  <sheetViews>
    <sheetView topLeftCell="A6" zoomScale="60" zoomScaleNormal="60" workbookViewId="0">
      <selection activeCell="F13" sqref="F13"/>
    </sheetView>
  </sheetViews>
  <sheetFormatPr baseColWidth="10" defaultRowHeight="14.5" x14ac:dyDescent="0.35"/>
  <cols>
    <col min="1" max="1" width="9.1796875" customWidth="1"/>
    <col min="2" max="2" width="15.453125" customWidth="1"/>
    <col min="3" max="3" width="14.453125" customWidth="1"/>
    <col min="4" max="6" width="22.26953125" customWidth="1"/>
    <col min="7" max="7" width="10.54296875" customWidth="1"/>
    <col min="9" max="9" width="19.08984375" customWidth="1"/>
  </cols>
  <sheetData>
    <row r="1" spans="1:10" ht="64" customHeight="1" x14ac:dyDescent="0.35">
      <c r="A1" s="373"/>
      <c r="B1" s="373"/>
      <c r="C1" s="373"/>
      <c r="D1" s="415" t="s">
        <v>203</v>
      </c>
      <c r="E1" s="415"/>
      <c r="F1" s="415"/>
      <c r="G1" s="415"/>
      <c r="H1" s="415"/>
      <c r="I1" s="415"/>
      <c r="J1" s="415"/>
    </row>
    <row r="3" spans="1:10" x14ac:dyDescent="0.35">
      <c r="A3" s="416" t="s">
        <v>718</v>
      </c>
      <c r="B3" s="416"/>
      <c r="C3" s="416"/>
      <c r="D3" s="416"/>
      <c r="E3" s="416"/>
      <c r="F3" s="416"/>
    </row>
    <row r="5" spans="1:10" ht="15.5" x14ac:dyDescent="0.35">
      <c r="B5" s="417" t="s">
        <v>388</v>
      </c>
      <c r="C5" s="417"/>
      <c r="D5" s="417"/>
      <c r="E5" s="417"/>
      <c r="F5" s="417"/>
      <c r="G5" s="417"/>
    </row>
    <row r="6" spans="1:10" ht="15" thickBot="1" x14ac:dyDescent="0.4"/>
    <row r="7" spans="1:10" ht="15.5" thickTop="1" thickBot="1" x14ac:dyDescent="0.4">
      <c r="B7" s="418" t="s">
        <v>27</v>
      </c>
      <c r="C7" s="419"/>
      <c r="D7" s="420" t="s">
        <v>719</v>
      </c>
      <c r="E7" s="421"/>
      <c r="F7" s="422"/>
      <c r="H7" s="426" t="s">
        <v>159</v>
      </c>
      <c r="I7" s="427"/>
    </row>
    <row r="8" spans="1:10" ht="15" thickBot="1" x14ac:dyDescent="0.4">
      <c r="B8" s="230" t="s">
        <v>8</v>
      </c>
      <c r="C8" s="25" t="s">
        <v>164</v>
      </c>
      <c r="D8" s="423"/>
      <c r="E8" s="424"/>
      <c r="F8" s="425"/>
      <c r="H8" s="428"/>
      <c r="I8" s="429"/>
    </row>
    <row r="9" spans="1:10" ht="51.5" customHeight="1" thickBot="1" x14ac:dyDescent="0.4">
      <c r="B9" s="42" t="s">
        <v>206</v>
      </c>
      <c r="C9" s="41">
        <v>1</v>
      </c>
      <c r="D9" s="45"/>
      <c r="E9" s="46"/>
      <c r="F9" s="47"/>
      <c r="H9" s="20" t="s">
        <v>160</v>
      </c>
      <c r="I9" s="21"/>
    </row>
    <row r="10" spans="1:10" ht="51.5" customHeight="1" thickBot="1" x14ac:dyDescent="0.4">
      <c r="B10" s="42" t="s">
        <v>207</v>
      </c>
      <c r="C10" s="41">
        <v>0.8</v>
      </c>
      <c r="D10" s="53"/>
      <c r="E10" s="49"/>
      <c r="F10" s="50"/>
      <c r="H10" s="20" t="s">
        <v>161</v>
      </c>
      <c r="I10" s="22"/>
    </row>
    <row r="11" spans="1:10" ht="51.5" customHeight="1" thickBot="1" x14ac:dyDescent="0.4">
      <c r="B11" s="42" t="s">
        <v>208</v>
      </c>
      <c r="C11" s="41">
        <v>0.6</v>
      </c>
      <c r="D11" s="48"/>
      <c r="E11" s="49"/>
      <c r="F11" s="50"/>
      <c r="H11" s="20" t="s">
        <v>9</v>
      </c>
      <c r="I11" s="23"/>
    </row>
    <row r="12" spans="1:10" ht="51.5" customHeight="1" thickBot="1" x14ac:dyDescent="0.4">
      <c r="B12" s="42" t="s">
        <v>209</v>
      </c>
      <c r="C12" s="41">
        <v>0.4</v>
      </c>
      <c r="D12" s="231"/>
      <c r="E12" s="232" t="s">
        <v>665</v>
      </c>
      <c r="F12" s="233" t="s">
        <v>720</v>
      </c>
      <c r="H12" s="20" t="s">
        <v>162</v>
      </c>
      <c r="I12" s="24"/>
    </row>
    <row r="13" spans="1:10" ht="102" customHeight="1" thickBot="1" x14ac:dyDescent="0.4">
      <c r="B13" s="42" t="s">
        <v>210</v>
      </c>
      <c r="C13" s="41">
        <v>0.2</v>
      </c>
      <c r="D13" s="234" t="s">
        <v>850</v>
      </c>
      <c r="E13" s="235" t="s">
        <v>868</v>
      </c>
      <c r="F13" s="236"/>
    </row>
    <row r="14" spans="1:10" ht="20.5" customHeight="1" thickBot="1" x14ac:dyDescent="0.4">
      <c r="B14" s="413" t="s">
        <v>26</v>
      </c>
      <c r="C14" s="25" t="s">
        <v>8</v>
      </c>
      <c r="D14" s="25" t="s">
        <v>9</v>
      </c>
      <c r="E14" s="25" t="s">
        <v>10</v>
      </c>
      <c r="F14" s="25" t="s">
        <v>11</v>
      </c>
    </row>
    <row r="15" spans="1:10" ht="20.5" customHeight="1" thickBot="1" x14ac:dyDescent="0.4">
      <c r="B15" s="414"/>
      <c r="C15" s="25" t="s">
        <v>164</v>
      </c>
      <c r="D15" s="40">
        <v>0.6</v>
      </c>
      <c r="E15" s="40">
        <v>0.8</v>
      </c>
      <c r="F15" s="40">
        <v>1</v>
      </c>
    </row>
    <row r="17" ht="83.25" customHeight="1" x14ac:dyDescent="0.35"/>
    <row r="19" ht="83.25" customHeight="1" x14ac:dyDescent="0.35"/>
    <row r="21" ht="83.25" customHeight="1" x14ac:dyDescent="0.35"/>
    <row r="23" ht="83.25" customHeight="1" x14ac:dyDescent="0.35"/>
  </sheetData>
  <mergeCells count="8">
    <mergeCell ref="B14:B15"/>
    <mergeCell ref="A1:C1"/>
    <mergeCell ref="D1:J1"/>
    <mergeCell ref="A3:F3"/>
    <mergeCell ref="B5:G5"/>
    <mergeCell ref="B7:C7"/>
    <mergeCell ref="D7:F8"/>
    <mergeCell ref="H7:I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O88"/>
  <sheetViews>
    <sheetView showGridLines="0" tabSelected="1" showRuler="0" showWhiteSpace="0" zoomScale="40" zoomScaleNormal="40" zoomScaleSheetLayoutView="20" zoomScalePageLayoutView="10" workbookViewId="0">
      <pane xSplit="8" ySplit="10" topLeftCell="N29" activePane="bottomRight" state="frozen"/>
      <selection pane="topRight" activeCell="I1" sqref="I1"/>
      <selection pane="bottomLeft" activeCell="A11" sqref="A11"/>
      <selection pane="bottomRight" activeCell="R30" sqref="R30"/>
    </sheetView>
  </sheetViews>
  <sheetFormatPr baseColWidth="10" defaultColWidth="11.453125" defaultRowHeight="14" x14ac:dyDescent="0.3"/>
  <cols>
    <col min="1" max="1" width="1.36328125" style="10" customWidth="1"/>
    <col min="2" max="2" width="12.1796875" style="10" customWidth="1"/>
    <col min="3" max="3" width="21.90625" style="55" customWidth="1"/>
    <col min="4" max="4" width="18.6328125" style="10" customWidth="1"/>
    <col min="5" max="5" width="25.1796875" style="55" customWidth="1"/>
    <col min="6" max="6" width="11" style="55" customWidth="1"/>
    <col min="7" max="7" width="15.6328125" style="55" customWidth="1"/>
    <col min="8" max="8" width="36.26953125" style="55" customWidth="1"/>
    <col min="9" max="9" width="29.08984375" style="55" customWidth="1"/>
    <col min="10" max="10" width="15.90625" style="36" customWidth="1"/>
    <col min="11" max="11" width="31.1796875" style="55" customWidth="1"/>
    <col min="12" max="12" width="27.6328125" style="55" customWidth="1"/>
    <col min="13" max="13" width="16.36328125" style="64" hidden="1" customWidth="1"/>
    <col min="14" max="14" width="18.26953125" style="55" customWidth="1"/>
    <col min="15" max="15" width="11.54296875" style="65" hidden="1" customWidth="1"/>
    <col min="16" max="16" width="18.54296875" style="55" customWidth="1"/>
    <col min="17" max="17" width="13.08984375" style="55" customWidth="1"/>
    <col min="18" max="18" width="77.08984375" style="55" customWidth="1"/>
    <col min="19" max="20" width="20.1796875" style="55" customWidth="1"/>
    <col min="21" max="21" width="22.7265625" style="55" customWidth="1"/>
    <col min="22" max="22" width="28.90625" style="55" customWidth="1"/>
    <col min="23" max="23" width="36.7265625" style="55" customWidth="1"/>
    <col min="24" max="24" width="19.90625" style="55" customWidth="1"/>
    <col min="25" max="25" width="9.36328125" style="55" hidden="1" customWidth="1"/>
    <col min="26" max="26" width="27.6328125" style="55" customWidth="1"/>
    <col min="27" max="27" width="9.36328125" style="55" hidden="1" customWidth="1"/>
    <col min="28" max="28" width="34.7265625" style="55" customWidth="1"/>
    <col min="29" max="29" width="12.453125" style="55" hidden="1" customWidth="1"/>
    <col min="30" max="30" width="33.36328125" style="55" customWidth="1"/>
    <col min="31" max="31" width="10.453125" style="55" hidden="1" customWidth="1"/>
    <col min="32" max="32" width="31.08984375" style="55" customWidth="1"/>
    <col min="33" max="33" width="10.90625" style="55" hidden="1" customWidth="1"/>
    <col min="34" max="34" width="40.90625" style="55" customWidth="1"/>
    <col min="35" max="35" width="9.36328125" style="55" hidden="1" customWidth="1"/>
    <col min="36" max="36" width="32" style="55" customWidth="1"/>
    <col min="37" max="37" width="12.453125" style="55" hidden="1" customWidth="1"/>
    <col min="38" max="38" width="21.6328125" style="55" customWidth="1"/>
    <col min="39" max="39" width="24.54296875" style="55" customWidth="1"/>
    <col min="40" max="40" width="29.1796875" style="55" customWidth="1"/>
    <col min="41" max="41" width="24.90625" style="55" customWidth="1"/>
    <col min="42" max="42" width="17.54296875" style="55" customWidth="1"/>
    <col min="43" max="43" width="16.6328125" style="55" customWidth="1"/>
    <col min="44" max="44" width="21.1796875" style="55" customWidth="1"/>
    <col min="45" max="45" width="24.54296875" style="55" customWidth="1"/>
    <col min="46" max="46" width="19.36328125" style="55" customWidth="1"/>
    <col min="47" max="47" width="26.6328125" style="55" customWidth="1"/>
    <col min="48" max="48" width="20.90625" style="55" customWidth="1"/>
    <col min="49" max="49" width="18.54296875" style="10" customWidth="1"/>
    <col min="50" max="50" width="17.54296875" style="10" customWidth="1"/>
    <col min="51" max="51" width="20.90625" style="10" customWidth="1"/>
    <col min="52" max="52" width="23.08984375" style="10" customWidth="1"/>
    <col min="53" max="53" width="20.6328125" style="10" customWidth="1"/>
    <col min="54" max="55" width="5.6328125" style="10" customWidth="1"/>
    <col min="56" max="56" width="28.08984375" style="10" customWidth="1"/>
    <col min="57" max="58" width="7.90625" style="10" customWidth="1"/>
    <col min="59" max="59" width="15.6328125" style="10" customWidth="1"/>
    <col min="60" max="61" width="8.54296875" style="10" customWidth="1"/>
    <col min="62" max="62" width="31.54296875" style="10" customWidth="1"/>
    <col min="63" max="64" width="9.54296875" style="10" customWidth="1"/>
    <col min="65" max="65" width="30.54296875" style="10" customWidth="1"/>
    <col min="66" max="66" width="31.36328125" style="10" customWidth="1"/>
    <col min="67" max="67" width="36.36328125" style="10" bestFit="1" customWidth="1"/>
    <col min="68" max="16384" width="11.453125" style="10"/>
  </cols>
  <sheetData>
    <row r="1" spans="1:67" ht="4" customHeight="1" x14ac:dyDescent="0.3"/>
    <row r="2" spans="1:67" ht="37" customHeight="1" x14ac:dyDescent="0.3">
      <c r="A2" s="206"/>
      <c r="B2" s="478"/>
      <c r="C2" s="479"/>
      <c r="D2" s="480"/>
      <c r="E2" s="484" t="s">
        <v>365</v>
      </c>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6"/>
      <c r="BM2" s="496" t="s">
        <v>736</v>
      </c>
      <c r="BN2" s="497"/>
      <c r="BO2" s="498"/>
    </row>
    <row r="3" spans="1:67" ht="80.5" customHeight="1" x14ac:dyDescent="0.3">
      <c r="A3" s="206"/>
      <c r="B3" s="481"/>
      <c r="C3" s="482"/>
      <c r="D3" s="483"/>
      <c r="E3" s="487"/>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c r="AU3" s="488"/>
      <c r="AV3" s="488"/>
      <c r="AW3" s="488"/>
      <c r="AX3" s="488"/>
      <c r="AY3" s="488"/>
      <c r="AZ3" s="488"/>
      <c r="BA3" s="488"/>
      <c r="BB3" s="488"/>
      <c r="BC3" s="488"/>
      <c r="BD3" s="488"/>
      <c r="BE3" s="488"/>
      <c r="BF3" s="488"/>
      <c r="BG3" s="488"/>
      <c r="BH3" s="488"/>
      <c r="BI3" s="488"/>
      <c r="BJ3" s="488"/>
      <c r="BK3" s="488"/>
      <c r="BL3" s="489"/>
      <c r="BM3" s="499"/>
      <c r="BN3" s="500"/>
      <c r="BO3" s="501"/>
    </row>
    <row r="4" spans="1:67" s="3" customFormat="1" ht="18" customHeight="1" x14ac:dyDescent="0.25">
      <c r="C4" s="7"/>
      <c r="D4" s="12"/>
      <c r="E4" s="12"/>
      <c r="F4" s="12"/>
      <c r="G4" s="12"/>
      <c r="H4" s="12"/>
      <c r="I4" s="12"/>
      <c r="J4" s="79"/>
      <c r="K4" s="8"/>
      <c r="L4" s="6"/>
      <c r="M4" s="61"/>
      <c r="N4" s="6"/>
      <c r="O4" s="63"/>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8"/>
      <c r="AX4" s="8"/>
      <c r="AY4" s="12"/>
    </row>
    <row r="5" spans="1:67" s="3" customFormat="1" ht="27" customHeight="1" x14ac:dyDescent="0.25">
      <c r="B5" s="492" t="s">
        <v>22</v>
      </c>
      <c r="C5" s="492"/>
      <c r="D5" s="490">
        <v>45838</v>
      </c>
      <c r="E5" s="491"/>
      <c r="F5" s="9"/>
      <c r="G5" s="9"/>
      <c r="H5" s="196" t="s">
        <v>23</v>
      </c>
      <c r="I5" s="239">
        <v>3</v>
      </c>
      <c r="J5" s="144"/>
      <c r="K5" s="29"/>
      <c r="L5" s="6"/>
      <c r="M5" s="62"/>
      <c r="N5" s="6"/>
      <c r="O5" s="63"/>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518"/>
      <c r="AW5" s="518"/>
      <c r="AX5" s="518"/>
      <c r="AY5" s="6"/>
    </row>
    <row r="6" spans="1:67" s="3" customFormat="1" ht="19.5" customHeight="1" x14ac:dyDescent="0.25">
      <c r="C6" s="9"/>
      <c r="D6" s="5"/>
      <c r="E6" s="6"/>
      <c r="F6" s="6"/>
      <c r="G6" s="6"/>
      <c r="H6" s="6"/>
      <c r="I6" s="6"/>
      <c r="J6" s="6"/>
      <c r="K6" s="6"/>
      <c r="L6" s="6"/>
      <c r="M6" s="63"/>
      <c r="N6" s="6"/>
      <c r="O6" s="63"/>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67" ht="49.5" customHeight="1" x14ac:dyDescent="0.3">
      <c r="B7" s="405" t="s">
        <v>24</v>
      </c>
      <c r="C7" s="405"/>
      <c r="D7" s="405"/>
      <c r="E7" s="405"/>
      <c r="F7" s="405"/>
      <c r="G7" s="405"/>
      <c r="H7" s="405"/>
      <c r="I7" s="405"/>
      <c r="J7" s="405"/>
      <c r="K7" s="405"/>
      <c r="L7" s="381" t="s">
        <v>176</v>
      </c>
      <c r="M7" s="381"/>
      <c r="N7" s="381"/>
      <c r="O7" s="381"/>
      <c r="P7" s="381"/>
      <c r="Q7" s="495" t="s">
        <v>336</v>
      </c>
      <c r="R7" s="495"/>
      <c r="S7" s="495"/>
      <c r="T7" s="495"/>
      <c r="U7" s="495"/>
      <c r="V7" s="495"/>
      <c r="W7" s="495"/>
      <c r="X7" s="495"/>
      <c r="Y7" s="495"/>
      <c r="Z7" s="495"/>
      <c r="AA7" s="495"/>
      <c r="AB7" s="495"/>
      <c r="AC7" s="495"/>
      <c r="AD7" s="495"/>
      <c r="AE7" s="495"/>
      <c r="AF7" s="495"/>
      <c r="AG7" s="495"/>
      <c r="AH7" s="495"/>
      <c r="AI7" s="495"/>
      <c r="AJ7" s="495"/>
      <c r="AK7" s="495"/>
      <c r="AL7" s="495"/>
      <c r="AM7" s="495"/>
      <c r="AN7" s="495"/>
      <c r="AO7" s="495"/>
      <c r="AP7" s="495"/>
      <c r="AQ7" s="495"/>
      <c r="AR7" s="495"/>
      <c r="AS7" s="495"/>
      <c r="AT7" s="495"/>
      <c r="AU7" s="495"/>
      <c r="AV7" s="383" t="s">
        <v>175</v>
      </c>
      <c r="AW7" s="383"/>
      <c r="AX7" s="383"/>
      <c r="AY7" s="383"/>
      <c r="AZ7" s="517" t="s">
        <v>393</v>
      </c>
      <c r="BA7" s="509"/>
      <c r="BB7" s="509"/>
      <c r="BC7" s="509"/>
      <c r="BD7" s="509"/>
      <c r="BE7" s="509"/>
      <c r="BF7" s="509"/>
      <c r="BG7" s="509"/>
      <c r="BH7" s="509"/>
      <c r="BI7" s="509"/>
      <c r="BJ7" s="509"/>
      <c r="BK7" s="509"/>
      <c r="BL7" s="509"/>
      <c r="BM7" s="509"/>
      <c r="BN7" s="509"/>
      <c r="BO7" s="508" t="s">
        <v>394</v>
      </c>
    </row>
    <row r="8" spans="1:67" ht="29.25" customHeight="1" x14ac:dyDescent="0.3">
      <c r="B8" s="412" t="s">
        <v>378</v>
      </c>
      <c r="C8" s="412" t="s">
        <v>379</v>
      </c>
      <c r="D8" s="390" t="s">
        <v>202</v>
      </c>
      <c r="E8" s="390" t="s">
        <v>201</v>
      </c>
      <c r="F8" s="390" t="s">
        <v>366</v>
      </c>
      <c r="G8" s="390" t="s">
        <v>380</v>
      </c>
      <c r="H8" s="390" t="s">
        <v>391</v>
      </c>
      <c r="I8" s="390" t="s">
        <v>381</v>
      </c>
      <c r="J8" s="390" t="s">
        <v>397</v>
      </c>
      <c r="K8" s="390" t="s">
        <v>382</v>
      </c>
      <c r="L8" s="389" t="s">
        <v>27</v>
      </c>
      <c r="M8" s="392" t="s">
        <v>182</v>
      </c>
      <c r="N8" s="389" t="s">
        <v>26</v>
      </c>
      <c r="O8" s="392" t="s">
        <v>157</v>
      </c>
      <c r="P8" s="378" t="s">
        <v>211</v>
      </c>
      <c r="Q8" s="472" t="s">
        <v>335</v>
      </c>
      <c r="R8" s="472"/>
      <c r="S8" s="472"/>
      <c r="T8" s="472"/>
      <c r="U8" s="472"/>
      <c r="V8" s="472"/>
      <c r="W8" s="472"/>
      <c r="X8" s="502" t="s">
        <v>408</v>
      </c>
      <c r="Y8" s="503"/>
      <c r="Z8" s="503"/>
      <c r="AA8" s="503"/>
      <c r="AB8" s="503"/>
      <c r="AC8" s="503"/>
      <c r="AD8" s="503"/>
      <c r="AE8" s="503"/>
      <c r="AF8" s="503"/>
      <c r="AG8" s="503"/>
      <c r="AH8" s="503"/>
      <c r="AI8" s="503"/>
      <c r="AJ8" s="503"/>
      <c r="AK8" s="503"/>
      <c r="AL8" s="503"/>
      <c r="AM8" s="504"/>
      <c r="AN8" s="468" t="s">
        <v>409</v>
      </c>
      <c r="AO8" s="469"/>
      <c r="AP8" s="468" t="s">
        <v>410</v>
      </c>
      <c r="AQ8" s="519"/>
      <c r="AR8" s="519"/>
      <c r="AS8" s="469"/>
      <c r="AT8" s="468" t="s">
        <v>375</v>
      </c>
      <c r="AU8" s="469"/>
      <c r="AV8" s="510" t="s">
        <v>27</v>
      </c>
      <c r="AW8" s="510" t="s">
        <v>26</v>
      </c>
      <c r="AX8" s="388" t="s">
        <v>319</v>
      </c>
      <c r="AY8" s="388" t="s">
        <v>212</v>
      </c>
      <c r="AZ8" s="494" t="s">
        <v>395</v>
      </c>
      <c r="BA8" s="509" t="s">
        <v>396</v>
      </c>
      <c r="BB8" s="511" t="s">
        <v>411</v>
      </c>
      <c r="BC8" s="512"/>
      <c r="BD8" s="513"/>
      <c r="BE8" s="511" t="s">
        <v>412</v>
      </c>
      <c r="BF8" s="512"/>
      <c r="BG8" s="513"/>
      <c r="BH8" s="511" t="s">
        <v>413</v>
      </c>
      <c r="BI8" s="512"/>
      <c r="BJ8" s="513"/>
      <c r="BK8" s="511" t="s">
        <v>414</v>
      </c>
      <c r="BL8" s="512"/>
      <c r="BM8" s="513"/>
      <c r="BN8" s="509" t="s">
        <v>321</v>
      </c>
      <c r="BO8" s="508"/>
    </row>
    <row r="9" spans="1:67" ht="42" x14ac:dyDescent="0.3">
      <c r="B9" s="412"/>
      <c r="C9" s="412"/>
      <c r="D9" s="390"/>
      <c r="E9" s="390"/>
      <c r="F9" s="390"/>
      <c r="G9" s="390"/>
      <c r="H9" s="390"/>
      <c r="I9" s="390"/>
      <c r="J9" s="390"/>
      <c r="K9" s="390"/>
      <c r="L9" s="389"/>
      <c r="M9" s="392"/>
      <c r="N9" s="389"/>
      <c r="O9" s="392"/>
      <c r="P9" s="378"/>
      <c r="Q9" s="472" t="s">
        <v>323</v>
      </c>
      <c r="R9" s="175" t="s">
        <v>407</v>
      </c>
      <c r="S9" s="493" t="s">
        <v>398</v>
      </c>
      <c r="T9" s="493"/>
      <c r="U9" s="175" t="s">
        <v>401</v>
      </c>
      <c r="V9" s="472" t="s">
        <v>404</v>
      </c>
      <c r="W9" s="472"/>
      <c r="X9" s="505"/>
      <c r="Y9" s="506"/>
      <c r="Z9" s="506"/>
      <c r="AA9" s="506"/>
      <c r="AB9" s="506"/>
      <c r="AC9" s="506"/>
      <c r="AD9" s="506"/>
      <c r="AE9" s="506"/>
      <c r="AF9" s="506"/>
      <c r="AG9" s="506"/>
      <c r="AH9" s="506"/>
      <c r="AI9" s="506"/>
      <c r="AJ9" s="506"/>
      <c r="AK9" s="506"/>
      <c r="AL9" s="506"/>
      <c r="AM9" s="507"/>
      <c r="AN9" s="470"/>
      <c r="AO9" s="471"/>
      <c r="AP9" s="470"/>
      <c r="AQ9" s="520"/>
      <c r="AR9" s="520"/>
      <c r="AS9" s="471"/>
      <c r="AT9" s="470"/>
      <c r="AU9" s="471"/>
      <c r="AV9" s="510"/>
      <c r="AW9" s="510"/>
      <c r="AX9" s="388"/>
      <c r="AY9" s="388"/>
      <c r="AZ9" s="494"/>
      <c r="BA9" s="509"/>
      <c r="BB9" s="514"/>
      <c r="BC9" s="515"/>
      <c r="BD9" s="516"/>
      <c r="BE9" s="514"/>
      <c r="BF9" s="515"/>
      <c r="BG9" s="516"/>
      <c r="BH9" s="514"/>
      <c r="BI9" s="515"/>
      <c r="BJ9" s="516"/>
      <c r="BK9" s="514"/>
      <c r="BL9" s="515"/>
      <c r="BM9" s="516"/>
      <c r="BN9" s="509"/>
      <c r="BO9" s="508"/>
    </row>
    <row r="10" spans="1:67" s="36" customFormat="1" ht="64" customHeight="1" x14ac:dyDescent="0.35">
      <c r="B10" s="412"/>
      <c r="C10" s="412"/>
      <c r="D10" s="390"/>
      <c r="E10" s="390"/>
      <c r="F10" s="390"/>
      <c r="G10" s="390"/>
      <c r="H10" s="390"/>
      <c r="I10" s="390"/>
      <c r="J10" s="390"/>
      <c r="K10" s="390"/>
      <c r="L10" s="389"/>
      <c r="M10" s="392"/>
      <c r="N10" s="389"/>
      <c r="O10" s="392"/>
      <c r="P10" s="378"/>
      <c r="Q10" s="472"/>
      <c r="R10" s="202" t="s">
        <v>402</v>
      </c>
      <c r="S10" s="202" t="s">
        <v>399</v>
      </c>
      <c r="T10" s="202" t="s">
        <v>400</v>
      </c>
      <c r="U10" s="200" t="s">
        <v>403</v>
      </c>
      <c r="V10" s="201" t="s">
        <v>405</v>
      </c>
      <c r="W10" s="201" t="s">
        <v>406</v>
      </c>
      <c r="X10" s="181" t="s">
        <v>28</v>
      </c>
      <c r="Y10" s="181"/>
      <c r="Z10" s="181" t="s">
        <v>327</v>
      </c>
      <c r="AA10" s="181"/>
      <c r="AB10" s="181" t="s">
        <v>328</v>
      </c>
      <c r="AC10" s="181"/>
      <c r="AD10" s="181" t="s">
        <v>329</v>
      </c>
      <c r="AE10" s="181"/>
      <c r="AF10" s="181" t="s">
        <v>330</v>
      </c>
      <c r="AG10" s="181"/>
      <c r="AH10" s="181" t="s">
        <v>331</v>
      </c>
      <c r="AI10" s="181"/>
      <c r="AJ10" s="181" t="s">
        <v>332</v>
      </c>
      <c r="AK10" s="181"/>
      <c r="AL10" s="182" t="s">
        <v>333</v>
      </c>
      <c r="AM10" s="183" t="s">
        <v>334</v>
      </c>
      <c r="AN10" s="175" t="s">
        <v>325</v>
      </c>
      <c r="AO10" s="183" t="s">
        <v>326</v>
      </c>
      <c r="AP10" s="183" t="s">
        <v>374</v>
      </c>
      <c r="AQ10" s="183" t="s">
        <v>367</v>
      </c>
      <c r="AR10" s="183" t="s">
        <v>772</v>
      </c>
      <c r="AS10" s="183" t="s">
        <v>373</v>
      </c>
      <c r="AT10" s="183" t="s">
        <v>377</v>
      </c>
      <c r="AU10" s="183" t="s">
        <v>376</v>
      </c>
      <c r="AV10" s="510"/>
      <c r="AW10" s="510"/>
      <c r="AX10" s="388"/>
      <c r="AY10" s="388"/>
      <c r="AZ10" s="494" t="s">
        <v>183</v>
      </c>
      <c r="BA10" s="509"/>
      <c r="BB10" s="205" t="s">
        <v>1</v>
      </c>
      <c r="BC10" s="205" t="s">
        <v>2</v>
      </c>
      <c r="BD10" s="205" t="s">
        <v>322</v>
      </c>
      <c r="BE10" s="205" t="s">
        <v>1</v>
      </c>
      <c r="BF10" s="205" t="s">
        <v>2</v>
      </c>
      <c r="BG10" s="205" t="s">
        <v>322</v>
      </c>
      <c r="BH10" s="205" t="s">
        <v>1</v>
      </c>
      <c r="BI10" s="205" t="s">
        <v>2</v>
      </c>
      <c r="BJ10" s="205" t="s">
        <v>322</v>
      </c>
      <c r="BK10" s="205" t="s">
        <v>1</v>
      </c>
      <c r="BL10" s="205" t="s">
        <v>2</v>
      </c>
      <c r="BM10" s="205" t="s">
        <v>322</v>
      </c>
      <c r="BN10" s="509"/>
      <c r="BO10" s="508"/>
    </row>
    <row r="11" spans="1:67" ht="87.5" customHeight="1" x14ac:dyDescent="0.3">
      <c r="B11" s="439" t="s">
        <v>383</v>
      </c>
      <c r="C11" s="463" t="s">
        <v>741</v>
      </c>
      <c r="D11" s="436" t="s">
        <v>721</v>
      </c>
      <c r="E11" s="436" t="s">
        <v>722</v>
      </c>
      <c r="F11" s="436" t="s">
        <v>723</v>
      </c>
      <c r="G11" s="436" t="s">
        <v>25</v>
      </c>
      <c r="H11" s="473" t="s">
        <v>724</v>
      </c>
      <c r="I11" s="466" t="s">
        <v>725</v>
      </c>
      <c r="J11" s="436" t="s">
        <v>3</v>
      </c>
      <c r="K11" s="466" t="s">
        <v>726</v>
      </c>
      <c r="L11" s="436" t="s">
        <v>242</v>
      </c>
      <c r="M11" s="131">
        <f>VLOOKUP(L11,'[4]Datos Validacion'!$C$6:$D$10,2,0)</f>
        <v>0.2</v>
      </c>
      <c r="N11" s="451" t="s">
        <v>46</v>
      </c>
      <c r="O11" s="177">
        <f>VLOOKUP(N11,'[4]Datos Validacion'!$E$6:$F$15,2,0)</f>
        <v>1</v>
      </c>
      <c r="P11" s="430" t="s">
        <v>251</v>
      </c>
      <c r="Q11" s="133" t="s">
        <v>727</v>
      </c>
      <c r="R11" s="134" t="s">
        <v>728</v>
      </c>
      <c r="S11" s="139" t="s">
        <v>731</v>
      </c>
      <c r="T11" s="139" t="s">
        <v>732</v>
      </c>
      <c r="U11" s="139" t="s">
        <v>733</v>
      </c>
      <c r="V11" s="139" t="s">
        <v>735</v>
      </c>
      <c r="W11" s="139" t="s">
        <v>737</v>
      </c>
      <c r="X11" s="139" t="s">
        <v>255</v>
      </c>
      <c r="Y11" s="139">
        <f>IF(X11='Eval Controles'!$C$30,'Eval Controles'!$D$30,IF(X11='Eval Controles'!$C$31,'Eval Controles'!$D$31))</f>
        <v>15</v>
      </c>
      <c r="Z11" s="139" t="s">
        <v>257</v>
      </c>
      <c r="AA11" s="139">
        <f>IF(Z11='Eval Controles'!$C$32,'Eval Controles'!$D$32,IF(Z11='Eval Controles'!$C$33,'Eval Controles'!$D$33))</f>
        <v>15</v>
      </c>
      <c r="AB11" s="139" t="s">
        <v>346</v>
      </c>
      <c r="AC11" s="139">
        <f>IF(AB11='Eval Controles'!$C$34,'Eval Controles'!$D$34,IF(AB11='Eval Controles'!$C$35,'Eval Controles'!$D$35))</f>
        <v>15</v>
      </c>
      <c r="AD11" s="139" t="s">
        <v>261</v>
      </c>
      <c r="AE11" s="139">
        <f>IF(AD11='Eval Controles'!$C$36,'Eval Controles'!$D$36,IF(AD11='Eval Controles'!$C$37,'Eval Controles'!$D$37,IF(AD11='Eval Controles'!$C$38,'Eval Controles'!$D$38)))</f>
        <v>15</v>
      </c>
      <c r="AF11" s="139" t="s">
        <v>349</v>
      </c>
      <c r="AG11" s="139">
        <f>IF(AF11='Eval Controles'!$C$39,'Eval Controles'!$D$39,IF(AF11='Eval Controles'!$C$40,'Eval Controles'!$D$40))</f>
        <v>15</v>
      </c>
      <c r="AH11" s="139" t="s">
        <v>351</v>
      </c>
      <c r="AI11" s="139">
        <f>IF(AH11='Eval Controles'!$C$41,'Eval Controles'!$D$41,IF(AH11='Eval Controles'!$C$42,'Eval Controles'!$D$42))</f>
        <v>15</v>
      </c>
      <c r="AJ11" s="139" t="s">
        <v>353</v>
      </c>
      <c r="AK11" s="139">
        <f>IF(AJ11='Eval Controles'!$C$43,'Eval Controles'!$D$43,IF(AJ11='Eval Controles'!$C$44,'Eval Controles'!$D$44,IF(AJ11='Eval Controles'!$C$45,'Eval Controles'!$D$45)))</f>
        <v>10</v>
      </c>
      <c r="AL11" s="133">
        <f>SUM(Y11,AA11,AC11,AE11,AG11,AI11,AK11)</f>
        <v>100</v>
      </c>
      <c r="AM11" s="133" t="str">
        <f>IF(AL11&gt;=96,"FUERTE",IF(AL11&gt;=86,"MODERADO","DEBIL"))</f>
        <v>FUERTE</v>
      </c>
      <c r="AN11" s="139" t="s">
        <v>339</v>
      </c>
      <c r="AO11" s="133" t="str">
        <f>IF(AN11='Eval Controles'!$C$24,"FUERTE",IF(AN11='Eval Controles'!$C$25,"MODERADO",IF(AN11='Eval Controles'!$C$26,"DEBIL",)))</f>
        <v>FUERTE</v>
      </c>
      <c r="AP11" s="174" t="s">
        <v>771</v>
      </c>
      <c r="AQ11" s="139">
        <v>100</v>
      </c>
      <c r="AR11" s="457">
        <f>AVERAGE(AQ11:AQ12)</f>
        <v>75</v>
      </c>
      <c r="AS11" s="430" t="s">
        <v>44</v>
      </c>
      <c r="AT11" s="457" t="s">
        <v>773</v>
      </c>
      <c r="AU11" s="457" t="s">
        <v>774</v>
      </c>
      <c r="AV11" s="433" t="s">
        <v>242</v>
      </c>
      <c r="AW11" s="451" t="s">
        <v>46</v>
      </c>
      <c r="AX11" s="430" t="s">
        <v>251</v>
      </c>
      <c r="AY11" s="436" t="s">
        <v>178</v>
      </c>
      <c r="AZ11" s="30"/>
      <c r="BA11" s="30"/>
      <c r="BB11" s="30"/>
      <c r="BC11" s="30"/>
      <c r="BD11" s="30"/>
      <c r="BE11" s="30"/>
      <c r="BF11" s="30"/>
      <c r="BG11" s="30"/>
      <c r="BH11" s="30"/>
      <c r="BI11" s="30"/>
      <c r="BJ11" s="30"/>
      <c r="BK11" s="30"/>
      <c r="BL11" s="30"/>
      <c r="BM11" s="30"/>
      <c r="BN11" s="30"/>
      <c r="BO11" s="30"/>
    </row>
    <row r="12" spans="1:67" s="39" customFormat="1" ht="87.5" customHeight="1" x14ac:dyDescent="0.35">
      <c r="B12" s="441"/>
      <c r="C12" s="464"/>
      <c r="D12" s="438"/>
      <c r="E12" s="438"/>
      <c r="F12" s="438"/>
      <c r="G12" s="438"/>
      <c r="H12" s="475"/>
      <c r="I12" s="467"/>
      <c r="J12" s="438"/>
      <c r="K12" s="467"/>
      <c r="L12" s="438"/>
      <c r="M12" s="131" t="e">
        <f>VLOOKUP(L12,'[4]Datos Validacion'!$C$6:$D$10,2,0)</f>
        <v>#N/A</v>
      </c>
      <c r="N12" s="453"/>
      <c r="O12" s="177" t="e">
        <f>VLOOKUP(N12,'[4]Datos Validacion'!$E$6:$F$15,2,0)</f>
        <v>#N/A</v>
      </c>
      <c r="P12" s="432"/>
      <c r="Q12" s="133" t="s">
        <v>730</v>
      </c>
      <c r="R12" s="123" t="s">
        <v>729</v>
      </c>
      <c r="S12" s="139" t="s">
        <v>731</v>
      </c>
      <c r="T12" s="139" t="s">
        <v>732</v>
      </c>
      <c r="U12" s="139" t="s">
        <v>734</v>
      </c>
      <c r="V12" s="139" t="s">
        <v>735</v>
      </c>
      <c r="W12" s="139" t="s">
        <v>738</v>
      </c>
      <c r="X12" s="139" t="s">
        <v>255</v>
      </c>
      <c r="Y12" s="139">
        <f>IF(X12='Eval Controles'!$C$30,'Eval Controles'!$D$30,IF(X12='Eval Controles'!$C$31,'Eval Controles'!$D$31))</f>
        <v>15</v>
      </c>
      <c r="Z12" s="139" t="s">
        <v>257</v>
      </c>
      <c r="AA12" s="139">
        <f>IF(Z12='Eval Controles'!$C$32,'Eval Controles'!$D$32,IF(Z12='Eval Controles'!$C$33,'Eval Controles'!$D$33))</f>
        <v>15</v>
      </c>
      <c r="AB12" s="139" t="s">
        <v>346</v>
      </c>
      <c r="AC12" s="139">
        <f>IF(AB12='Eval Controles'!$C$34,'Eval Controles'!$D$34,IF(AB12='Eval Controles'!$C$35,'Eval Controles'!$D$35))</f>
        <v>15</v>
      </c>
      <c r="AD12" s="139" t="s">
        <v>262</v>
      </c>
      <c r="AE12" s="139">
        <f>IF(AD12='Eval Controles'!$C$36,'Eval Controles'!$D$36,IF(AD12='Eval Controles'!$C$37,'Eval Controles'!$D$37,IF(AD12='Eval Controles'!$C$38,'Eval Controles'!$D$38)))</f>
        <v>10</v>
      </c>
      <c r="AF12" s="139" t="s">
        <v>349</v>
      </c>
      <c r="AG12" s="139">
        <f>IF(AF12='Eval Controles'!$C$39,'Eval Controles'!$D$39,IF(AF12='Eval Controles'!$C$40,'Eval Controles'!$D$40))</f>
        <v>15</v>
      </c>
      <c r="AH12" s="139" t="s">
        <v>351</v>
      </c>
      <c r="AI12" s="139">
        <f>IF(AH12='Eval Controles'!$C$41,'Eval Controles'!$D$41,IF(AH12='Eval Controles'!$C$42,'Eval Controles'!$D$42))</f>
        <v>15</v>
      </c>
      <c r="AJ12" s="139" t="s">
        <v>353</v>
      </c>
      <c r="AK12" s="139">
        <f>IF(AJ12='Eval Controles'!$C$43,'Eval Controles'!$D$43,IF(AJ12='Eval Controles'!$C$44,'Eval Controles'!$D$44,IF(AJ12='Eval Controles'!$C$45,'Eval Controles'!$D$45)))</f>
        <v>10</v>
      </c>
      <c r="AL12" s="133">
        <f>SUM(Y12,AA12,AC12,AE12,AG12,AI12,AK12)</f>
        <v>95</v>
      </c>
      <c r="AM12" s="133" t="str">
        <f>IF(AL12&gt;=96,"FUERTE",IF(AL12&gt;=86,"MODERADO","DEBIL"))</f>
        <v>MODERADO</v>
      </c>
      <c r="AN12" s="139" t="s">
        <v>339</v>
      </c>
      <c r="AO12" s="133" t="str">
        <f>IF(AN12='Eval Controles'!$C$24,"FUERTE",IF(AN12='Eval Controles'!$C$25,"MODERADO",IF(AN12='Eval Controles'!$C$26,"DEBIL",)))</f>
        <v>FUERTE</v>
      </c>
      <c r="AP12" s="76" t="s">
        <v>44</v>
      </c>
      <c r="AQ12" s="118">
        <v>50</v>
      </c>
      <c r="AR12" s="459"/>
      <c r="AS12" s="432"/>
      <c r="AT12" s="459"/>
      <c r="AU12" s="459"/>
      <c r="AV12" s="435"/>
      <c r="AW12" s="453"/>
      <c r="AX12" s="432"/>
      <c r="AY12" s="438"/>
      <c r="AZ12" s="31"/>
      <c r="BA12" s="31"/>
      <c r="BB12" s="31"/>
      <c r="BC12" s="31"/>
      <c r="BD12" s="31"/>
      <c r="BE12" s="31"/>
      <c r="BF12" s="31"/>
      <c r="BG12" s="31"/>
      <c r="BH12" s="31"/>
      <c r="BI12" s="31"/>
      <c r="BJ12" s="31"/>
      <c r="BK12" s="31"/>
      <c r="BL12" s="31"/>
      <c r="BM12" s="31"/>
      <c r="BN12" s="31"/>
      <c r="BO12" s="31"/>
    </row>
    <row r="13" spans="1:67" s="39" customFormat="1" ht="114.5" customHeight="1" x14ac:dyDescent="0.35">
      <c r="B13" s="184" t="s">
        <v>383</v>
      </c>
      <c r="C13" s="138" t="s">
        <v>740</v>
      </c>
      <c r="D13" s="138" t="s">
        <v>742</v>
      </c>
      <c r="E13" s="138" t="s">
        <v>701</v>
      </c>
      <c r="F13" s="138" t="s">
        <v>750</v>
      </c>
      <c r="G13" s="141" t="s">
        <v>25</v>
      </c>
      <c r="H13" s="137" t="s">
        <v>739</v>
      </c>
      <c r="I13" s="134" t="s">
        <v>743</v>
      </c>
      <c r="J13" s="141" t="s">
        <v>3</v>
      </c>
      <c r="K13" s="119" t="s">
        <v>744</v>
      </c>
      <c r="L13" s="135" t="s">
        <v>244</v>
      </c>
      <c r="M13" s="131">
        <f>VLOOKUP(L13,'[4]Datos Validacion'!$C$6:$D$10,2,0)</f>
        <v>0.6</v>
      </c>
      <c r="N13" s="136" t="s">
        <v>45</v>
      </c>
      <c r="O13" s="177">
        <f>VLOOKUP(N13,'[4]Datos Validacion'!$E$6:$F$15,2,0)</f>
        <v>0.8</v>
      </c>
      <c r="P13" s="240" t="s">
        <v>214</v>
      </c>
      <c r="Q13" s="241" t="s">
        <v>748</v>
      </c>
      <c r="R13" s="123" t="s">
        <v>745</v>
      </c>
      <c r="S13" s="34" t="s">
        <v>731</v>
      </c>
      <c r="T13" s="213" t="s">
        <v>746</v>
      </c>
      <c r="U13" s="34" t="s">
        <v>749</v>
      </c>
      <c r="V13" s="4" t="s">
        <v>735</v>
      </c>
      <c r="W13" s="222" t="s">
        <v>747</v>
      </c>
      <c r="X13" s="139" t="s">
        <v>255</v>
      </c>
      <c r="Y13" s="139">
        <f>IF(X13='Eval Controles'!$C$30,'Eval Controles'!$D$30,IF(X13='Eval Controles'!$C$31,'Eval Controles'!$D$31))</f>
        <v>15</v>
      </c>
      <c r="Z13" s="139" t="s">
        <v>257</v>
      </c>
      <c r="AA13" s="139">
        <f>IF(Z13='Eval Controles'!$C$32,'Eval Controles'!$D$32,IF(Z13='Eval Controles'!$C$33,'Eval Controles'!$D$33))</f>
        <v>15</v>
      </c>
      <c r="AB13" s="139" t="s">
        <v>346</v>
      </c>
      <c r="AC13" s="139">
        <f>IF(AB13='Eval Controles'!$C$34,'Eval Controles'!$D$34,IF(AB13='Eval Controles'!$C$35,'Eval Controles'!$D$35))</f>
        <v>15</v>
      </c>
      <c r="AD13" s="139" t="s">
        <v>261</v>
      </c>
      <c r="AE13" s="139">
        <f>IF(AD13='Eval Controles'!$C$36,'Eval Controles'!$D$36,IF(AD13='Eval Controles'!$C$37,'Eval Controles'!$D$37,IF(AD13='Eval Controles'!$C$38,'Eval Controles'!$D$38)))</f>
        <v>15</v>
      </c>
      <c r="AF13" s="139" t="s">
        <v>349</v>
      </c>
      <c r="AG13" s="139">
        <f>IF(AF13='Eval Controles'!$C$39,'Eval Controles'!$D$39,IF(AF13='Eval Controles'!$C$40,'Eval Controles'!$D$40))</f>
        <v>15</v>
      </c>
      <c r="AH13" s="139" t="s">
        <v>351</v>
      </c>
      <c r="AI13" s="139">
        <f>IF(AH13='Eval Controles'!$C$41,'Eval Controles'!$D$41,IF(AH13='Eval Controles'!$C$42,'Eval Controles'!$D$42))</f>
        <v>15</v>
      </c>
      <c r="AJ13" s="139" t="s">
        <v>353</v>
      </c>
      <c r="AK13" s="139">
        <f>IF(AJ13='Eval Controles'!$C$43,'Eval Controles'!$D$43,IF(AJ13='Eval Controles'!$C$44,'Eval Controles'!$D$44,IF(AJ13='Eval Controles'!$C$45,'Eval Controles'!$D$45)))</f>
        <v>10</v>
      </c>
      <c r="AL13" s="133">
        <f>SUM(Y13,AA13,AC13,AE13,AG13,AI13,AK13)</f>
        <v>100</v>
      </c>
      <c r="AM13" s="133" t="str">
        <f>IF(AL13&gt;=96,"FUERTE",IF(AL13&gt;=86,"MODERADO","DEBIL"))</f>
        <v>FUERTE</v>
      </c>
      <c r="AN13" s="139" t="s">
        <v>339</v>
      </c>
      <c r="AO13" s="133" t="str">
        <f>IF(AN13='Eval Controles'!$C$24,"FUERTE",IF(AN13='Eval Controles'!$C$25,"MODERADO",IF(AN13='Eval Controles'!$C$26,"DEBIL",)))</f>
        <v>FUERTE</v>
      </c>
      <c r="AP13" s="76" t="s">
        <v>771</v>
      </c>
      <c r="AQ13" s="118">
        <v>100</v>
      </c>
      <c r="AR13" s="118">
        <f>AVERAGE(AQ13)</f>
        <v>100</v>
      </c>
      <c r="AS13" s="76" t="s">
        <v>771</v>
      </c>
      <c r="AT13" s="118" t="s">
        <v>773</v>
      </c>
      <c r="AU13" s="118" t="s">
        <v>774</v>
      </c>
      <c r="AV13" s="43" t="s">
        <v>242</v>
      </c>
      <c r="AW13" s="43" t="s">
        <v>45</v>
      </c>
      <c r="AX13" s="133" t="s">
        <v>214</v>
      </c>
      <c r="AY13" s="141" t="s">
        <v>178</v>
      </c>
      <c r="AZ13" s="31"/>
      <c r="BA13" s="31"/>
      <c r="BB13" s="31"/>
      <c r="BC13" s="31"/>
      <c r="BD13" s="31"/>
      <c r="BE13" s="31"/>
      <c r="BF13" s="31"/>
      <c r="BG13" s="31"/>
      <c r="BH13" s="31"/>
      <c r="BI13" s="31"/>
      <c r="BJ13" s="31"/>
      <c r="BK13" s="31"/>
      <c r="BL13" s="31"/>
      <c r="BM13" s="31"/>
      <c r="BN13" s="31"/>
      <c r="BO13" s="31"/>
    </row>
    <row r="14" spans="1:67" s="120" customFormat="1" ht="75.5" customHeight="1" x14ac:dyDescent="0.3">
      <c r="B14" s="439" t="s">
        <v>383</v>
      </c>
      <c r="C14" s="457" t="s">
        <v>751</v>
      </c>
      <c r="D14" s="457" t="s">
        <v>752</v>
      </c>
      <c r="E14" s="457" t="s">
        <v>753</v>
      </c>
      <c r="F14" s="457" t="s">
        <v>754</v>
      </c>
      <c r="G14" s="436" t="s">
        <v>25</v>
      </c>
      <c r="H14" s="473" t="s">
        <v>755</v>
      </c>
      <c r="I14" s="476" t="s">
        <v>758</v>
      </c>
      <c r="J14" s="436" t="s">
        <v>3</v>
      </c>
      <c r="K14" s="445" t="s">
        <v>770</v>
      </c>
      <c r="L14" s="436" t="s">
        <v>246</v>
      </c>
      <c r="M14" s="131">
        <f>VLOOKUP(L14,'[4]Datos Validacion'!$C$6:$D$10,2,0)</f>
        <v>1</v>
      </c>
      <c r="N14" s="451" t="s">
        <v>45</v>
      </c>
      <c r="O14" s="177">
        <f>VLOOKUP(N14,'[4]Datos Validacion'!$E$6:$F$15,2,0)</f>
        <v>0.8</v>
      </c>
      <c r="P14" s="454" t="s">
        <v>214</v>
      </c>
      <c r="Q14" s="76" t="s">
        <v>766</v>
      </c>
      <c r="R14" s="123" t="s">
        <v>756</v>
      </c>
      <c r="S14" s="139" t="s">
        <v>731</v>
      </c>
      <c r="T14" s="139" t="s">
        <v>759</v>
      </c>
      <c r="U14" s="139" t="s">
        <v>769</v>
      </c>
      <c r="V14" s="118" t="s">
        <v>760</v>
      </c>
      <c r="W14" s="118" t="s">
        <v>761</v>
      </c>
      <c r="X14" s="139" t="s">
        <v>255</v>
      </c>
      <c r="Y14" s="139">
        <f>IF(X14='Eval Controles'!$C$30,'Eval Controles'!$D$30,IF(X14='Eval Controles'!$C$31,'Eval Controles'!$D$31))</f>
        <v>15</v>
      </c>
      <c r="Z14" s="139" t="s">
        <v>257</v>
      </c>
      <c r="AA14" s="139">
        <f>IF(Z14='Eval Controles'!$C$32,'Eval Controles'!$D$32,IF(Z14='Eval Controles'!$C$33,'Eval Controles'!$D$33))</f>
        <v>15</v>
      </c>
      <c r="AB14" s="139" t="s">
        <v>346</v>
      </c>
      <c r="AC14" s="139">
        <f>IF(AB14='Eval Controles'!$C$34,'Eval Controles'!$D$34,IF(AB14='Eval Controles'!$C$35,'Eval Controles'!$D$35))</f>
        <v>15</v>
      </c>
      <c r="AD14" s="139" t="s">
        <v>261</v>
      </c>
      <c r="AE14" s="139">
        <f>IF(AD14='Eval Controles'!$C$36,'Eval Controles'!$D$36,IF(AD14='Eval Controles'!$C$37,'Eval Controles'!$D$37,IF(AD14='Eval Controles'!$C$38,'Eval Controles'!$D$38)))</f>
        <v>15</v>
      </c>
      <c r="AF14" s="139" t="s">
        <v>349</v>
      </c>
      <c r="AG14" s="139">
        <f>IF(AF14='Eval Controles'!$C$39,'Eval Controles'!$D$39,IF(AF14='Eval Controles'!$C$40,'Eval Controles'!$D$40))</f>
        <v>15</v>
      </c>
      <c r="AH14" s="139" t="s">
        <v>351</v>
      </c>
      <c r="AI14" s="139">
        <f>IF(AH14='Eval Controles'!$C$41,'Eval Controles'!$D$41,IF(AH14='Eval Controles'!$C$42,'Eval Controles'!$D$42))</f>
        <v>15</v>
      </c>
      <c r="AJ14" s="139" t="s">
        <v>353</v>
      </c>
      <c r="AK14" s="139">
        <f>IF(AJ14='Eval Controles'!$C$43,'Eval Controles'!$D$43,IF(AJ14='Eval Controles'!$C$44,'Eval Controles'!$D$44,IF(AJ14='Eval Controles'!$C$45,'Eval Controles'!$D$45)))</f>
        <v>10</v>
      </c>
      <c r="AL14" s="133">
        <f t="shared" ref="AL14:AL24" si="0">SUM(Y14,AA14,AC14,AE14,AG14,AI14,AK14)</f>
        <v>100</v>
      </c>
      <c r="AM14" s="133" t="str">
        <f t="shared" ref="AM14:AM24" si="1">IF(AL14&gt;=96,"FUERTE",IF(AL14&gt;=86,"MODERADO","DEBIL"))</f>
        <v>FUERTE</v>
      </c>
      <c r="AN14" s="139" t="s">
        <v>339</v>
      </c>
      <c r="AO14" s="133" t="str">
        <f>IF(AN14='Eval Controles'!$C$24,"FUERTE",IF(AN14='Eval Controles'!$C$25,"MODERADO",IF(AN14='Eval Controles'!$C$26,"DEBIL",)))</f>
        <v>FUERTE</v>
      </c>
      <c r="AP14" s="76" t="s">
        <v>771</v>
      </c>
      <c r="AQ14" s="118">
        <v>100</v>
      </c>
      <c r="AR14" s="457">
        <f>AVERAGE(AQ14:AQ17)</f>
        <v>100</v>
      </c>
      <c r="AS14" s="430" t="s">
        <v>771</v>
      </c>
      <c r="AT14" s="457" t="s">
        <v>773</v>
      </c>
      <c r="AU14" s="457" t="s">
        <v>774</v>
      </c>
      <c r="AV14" s="433" t="s">
        <v>244</v>
      </c>
      <c r="AW14" s="433" t="s">
        <v>45</v>
      </c>
      <c r="AX14" s="430" t="s">
        <v>214</v>
      </c>
      <c r="AY14" s="436" t="s">
        <v>178</v>
      </c>
      <c r="AZ14" s="126"/>
      <c r="BA14" s="126"/>
      <c r="BB14" s="126"/>
      <c r="BC14" s="126"/>
      <c r="BD14" s="126"/>
      <c r="BE14" s="126"/>
      <c r="BF14" s="126"/>
      <c r="BG14" s="126"/>
      <c r="BH14" s="126"/>
      <c r="BI14" s="126"/>
      <c r="BJ14" s="126"/>
      <c r="BK14" s="126"/>
      <c r="BL14" s="126"/>
      <c r="BM14" s="126"/>
      <c r="BN14" s="126"/>
      <c r="BO14" s="126"/>
    </row>
    <row r="15" spans="1:67" s="120" customFormat="1" ht="82.5" customHeight="1" x14ac:dyDescent="0.3">
      <c r="B15" s="440"/>
      <c r="C15" s="458"/>
      <c r="D15" s="458"/>
      <c r="E15" s="458"/>
      <c r="F15" s="458"/>
      <c r="G15" s="437"/>
      <c r="H15" s="474"/>
      <c r="I15" s="477"/>
      <c r="J15" s="438"/>
      <c r="K15" s="446"/>
      <c r="L15" s="437"/>
      <c r="M15" s="131" t="e">
        <f>VLOOKUP(L15,'[4]Datos Validacion'!$C$6:$D$10,2,0)</f>
        <v>#N/A</v>
      </c>
      <c r="N15" s="452"/>
      <c r="O15" s="177" t="e">
        <f>VLOOKUP(N15,'[4]Datos Validacion'!$E$6:$F$15,2,0)</f>
        <v>#N/A</v>
      </c>
      <c r="P15" s="455"/>
      <c r="Q15" s="76" t="s">
        <v>767</v>
      </c>
      <c r="R15" s="123" t="s">
        <v>757</v>
      </c>
      <c r="S15" s="139" t="s">
        <v>731</v>
      </c>
      <c r="T15" s="139" t="s">
        <v>762</v>
      </c>
      <c r="U15" s="139" t="s">
        <v>769</v>
      </c>
      <c r="V15" s="118" t="s">
        <v>763</v>
      </c>
      <c r="W15" s="118" t="s">
        <v>761</v>
      </c>
      <c r="X15" s="139" t="s">
        <v>255</v>
      </c>
      <c r="Y15" s="139">
        <f>IF(X15='Eval Controles'!$C$30,'Eval Controles'!$D$30,IF(X15='Eval Controles'!$C$31,'Eval Controles'!$D$31))</f>
        <v>15</v>
      </c>
      <c r="Z15" s="139" t="s">
        <v>257</v>
      </c>
      <c r="AA15" s="139">
        <f>IF(Z15='Eval Controles'!$C$32,'Eval Controles'!$D$32,IF(Z15='Eval Controles'!$C$33,'Eval Controles'!$D$33))</f>
        <v>15</v>
      </c>
      <c r="AB15" s="139" t="s">
        <v>346</v>
      </c>
      <c r="AC15" s="139">
        <f>IF(AB15='Eval Controles'!$C$34,'Eval Controles'!$D$34,IF(AB15='Eval Controles'!$C$35,'Eval Controles'!$D$35))</f>
        <v>15</v>
      </c>
      <c r="AD15" s="139" t="s">
        <v>261</v>
      </c>
      <c r="AE15" s="139">
        <f>IF(AD15='Eval Controles'!$C$36,'Eval Controles'!$D$36,IF(AD15='Eval Controles'!$C$37,'Eval Controles'!$D$37,IF(AD15='Eval Controles'!$C$38,'Eval Controles'!$D$38)))</f>
        <v>15</v>
      </c>
      <c r="AF15" s="139" t="s">
        <v>349</v>
      </c>
      <c r="AG15" s="139">
        <f>IF(AF15='Eval Controles'!$C$39,'Eval Controles'!$D$39,IF(AF15='Eval Controles'!$C$40,'Eval Controles'!$D$40))</f>
        <v>15</v>
      </c>
      <c r="AH15" s="139" t="s">
        <v>351</v>
      </c>
      <c r="AI15" s="139">
        <f>IF(AH15='Eval Controles'!$C$41,'Eval Controles'!$D$41,IF(AH15='Eval Controles'!$C$42,'Eval Controles'!$D$42))</f>
        <v>15</v>
      </c>
      <c r="AJ15" s="139" t="s">
        <v>353</v>
      </c>
      <c r="AK15" s="139">
        <f>IF(AJ15='Eval Controles'!$C$43,'Eval Controles'!$D$43,IF(AJ15='Eval Controles'!$C$44,'Eval Controles'!$D$44,IF(AJ15='Eval Controles'!$C$45,'Eval Controles'!$D$45)))</f>
        <v>10</v>
      </c>
      <c r="AL15" s="133">
        <f t="shared" si="0"/>
        <v>100</v>
      </c>
      <c r="AM15" s="133" t="str">
        <f t="shared" si="1"/>
        <v>FUERTE</v>
      </c>
      <c r="AN15" s="139" t="s">
        <v>339</v>
      </c>
      <c r="AO15" s="133" t="str">
        <f>IF(AN15='Eval Controles'!$C$24,"FUERTE",IF(AN15='Eval Controles'!$C$25,"MODERADO",IF(AN15='Eval Controles'!$C$26,"DEBIL",)))</f>
        <v>FUERTE</v>
      </c>
      <c r="AP15" s="76" t="s">
        <v>771</v>
      </c>
      <c r="AQ15" s="118">
        <v>100</v>
      </c>
      <c r="AR15" s="458"/>
      <c r="AS15" s="431"/>
      <c r="AT15" s="458"/>
      <c r="AU15" s="458"/>
      <c r="AV15" s="434"/>
      <c r="AW15" s="434"/>
      <c r="AX15" s="431"/>
      <c r="AY15" s="437"/>
      <c r="AZ15" s="126"/>
      <c r="BA15" s="126"/>
      <c r="BB15" s="126"/>
      <c r="BC15" s="126"/>
      <c r="BD15" s="126"/>
      <c r="BE15" s="126"/>
      <c r="BF15" s="126"/>
      <c r="BG15" s="126"/>
      <c r="BH15" s="126"/>
      <c r="BI15" s="126"/>
      <c r="BJ15" s="126"/>
      <c r="BK15" s="126"/>
      <c r="BL15" s="126"/>
      <c r="BM15" s="126"/>
      <c r="BN15" s="126"/>
      <c r="BO15" s="126"/>
    </row>
    <row r="16" spans="1:67" s="120" customFormat="1" ht="82.5" customHeight="1" x14ac:dyDescent="0.3">
      <c r="B16" s="440"/>
      <c r="C16" s="458"/>
      <c r="D16" s="458"/>
      <c r="E16" s="458"/>
      <c r="F16" s="458"/>
      <c r="G16" s="437"/>
      <c r="H16" s="474"/>
      <c r="I16" s="473" t="s">
        <v>791</v>
      </c>
      <c r="J16" s="436" t="s">
        <v>3</v>
      </c>
      <c r="K16" s="446"/>
      <c r="L16" s="437"/>
      <c r="M16" s="131"/>
      <c r="N16" s="452"/>
      <c r="O16" s="177"/>
      <c r="P16" s="455"/>
      <c r="Q16" s="76" t="s">
        <v>768</v>
      </c>
      <c r="R16" s="123" t="s">
        <v>793</v>
      </c>
      <c r="S16" s="118" t="s">
        <v>731</v>
      </c>
      <c r="T16" s="118" t="s">
        <v>764</v>
      </c>
      <c r="U16" s="118" t="s">
        <v>734</v>
      </c>
      <c r="V16" s="118" t="s">
        <v>735</v>
      </c>
      <c r="W16" s="118" t="s">
        <v>765</v>
      </c>
      <c r="X16" s="139" t="s">
        <v>255</v>
      </c>
      <c r="Y16" s="139">
        <f>IF(X16='Eval Controles'!$C$30,'Eval Controles'!$D$30,IF(X16='Eval Controles'!$C$31,'Eval Controles'!$D$31))</f>
        <v>15</v>
      </c>
      <c r="Z16" s="139" t="s">
        <v>257</v>
      </c>
      <c r="AA16" s="139">
        <f>IF(Z16='Eval Controles'!$C$32,'Eval Controles'!$D$32,IF(Z16='Eval Controles'!$C$33,'Eval Controles'!$D$33))</f>
        <v>15</v>
      </c>
      <c r="AB16" s="139" t="s">
        <v>346</v>
      </c>
      <c r="AC16" s="139">
        <f>IF(AB16='Eval Controles'!$C$34,'Eval Controles'!$D$34,IF(AB16='Eval Controles'!$C$35,'Eval Controles'!$D$35))</f>
        <v>15</v>
      </c>
      <c r="AD16" s="139" t="s">
        <v>261</v>
      </c>
      <c r="AE16" s="139">
        <f>IF(AD16='Eval Controles'!$C$36,'Eval Controles'!$D$36,IF(AD16='Eval Controles'!$C$37,'Eval Controles'!$D$37,IF(AD16='Eval Controles'!$C$38,'Eval Controles'!$D$38)))</f>
        <v>15</v>
      </c>
      <c r="AF16" s="139" t="s">
        <v>349</v>
      </c>
      <c r="AG16" s="139">
        <f>IF(AF16='Eval Controles'!$C$39,'Eval Controles'!$D$39,IF(AF16='Eval Controles'!$C$40,'Eval Controles'!$D$40))</f>
        <v>15</v>
      </c>
      <c r="AH16" s="139" t="s">
        <v>351</v>
      </c>
      <c r="AI16" s="139">
        <f>IF(AH16='Eval Controles'!$C$41,'Eval Controles'!$D$41,IF(AH16='Eval Controles'!$C$42,'Eval Controles'!$D$42))</f>
        <v>15</v>
      </c>
      <c r="AJ16" s="139" t="s">
        <v>353</v>
      </c>
      <c r="AK16" s="139">
        <f>IF(AJ16='Eval Controles'!$C$43,'Eval Controles'!$D$43,IF(AJ16='Eval Controles'!$C$44,'Eval Controles'!$D$44,IF(AJ16='Eval Controles'!$C$45,'Eval Controles'!$D$45)))</f>
        <v>10</v>
      </c>
      <c r="AL16" s="133">
        <f>SUM(Y16,AA16,AC16,AE16,AG16,AI16,AK16)</f>
        <v>100</v>
      </c>
      <c r="AM16" s="133" t="str">
        <f>IF(AL16&gt;=96,"FUERTE",IF(AL16&gt;=86,"MODERADO","DEBIL"))</f>
        <v>FUERTE</v>
      </c>
      <c r="AN16" s="139" t="s">
        <v>339</v>
      </c>
      <c r="AO16" s="133" t="str">
        <f>IF(AN16='Eval Controles'!$C$24,"FUERTE",IF(AN16='Eval Controles'!$C$25,"MODERADO",IF(AN16='Eval Controles'!$C$26,"DEBIL",)))</f>
        <v>FUERTE</v>
      </c>
      <c r="AP16" s="76" t="s">
        <v>771</v>
      </c>
      <c r="AQ16" s="118">
        <v>100</v>
      </c>
      <c r="AR16" s="458"/>
      <c r="AS16" s="431"/>
      <c r="AT16" s="458"/>
      <c r="AU16" s="458"/>
      <c r="AV16" s="434"/>
      <c r="AW16" s="434"/>
      <c r="AX16" s="431"/>
      <c r="AY16" s="437"/>
      <c r="AZ16" s="126"/>
      <c r="BA16" s="126"/>
      <c r="BB16" s="126"/>
      <c r="BC16" s="126"/>
      <c r="BD16" s="126"/>
      <c r="BE16" s="126"/>
      <c r="BF16" s="126"/>
      <c r="BG16" s="126"/>
      <c r="BH16" s="126"/>
      <c r="BI16" s="126"/>
      <c r="BJ16" s="126"/>
      <c r="BK16" s="126"/>
      <c r="BL16" s="126"/>
      <c r="BM16" s="126"/>
      <c r="BN16" s="126"/>
      <c r="BO16" s="126"/>
    </row>
    <row r="17" spans="2:67" s="120" customFormat="1" ht="82" customHeight="1" x14ac:dyDescent="0.3">
      <c r="B17" s="441"/>
      <c r="C17" s="459"/>
      <c r="D17" s="459"/>
      <c r="E17" s="459"/>
      <c r="F17" s="459"/>
      <c r="G17" s="438"/>
      <c r="H17" s="475"/>
      <c r="I17" s="475"/>
      <c r="J17" s="438"/>
      <c r="K17" s="447"/>
      <c r="L17" s="438"/>
      <c r="M17" s="131" t="e">
        <f>VLOOKUP(L17,'[4]Datos Validacion'!$C$6:$D$10,2,0)</f>
        <v>#N/A</v>
      </c>
      <c r="N17" s="453"/>
      <c r="O17" s="177" t="e">
        <f>VLOOKUP(N17,'[4]Datos Validacion'!$E$6:$F$15,2,0)</f>
        <v>#N/A</v>
      </c>
      <c r="P17" s="456"/>
      <c r="Q17" s="76" t="s">
        <v>792</v>
      </c>
      <c r="R17" s="123" t="s">
        <v>794</v>
      </c>
      <c r="S17" s="118" t="s">
        <v>731</v>
      </c>
      <c r="T17" s="118" t="s">
        <v>795</v>
      </c>
      <c r="U17" s="118" t="s">
        <v>734</v>
      </c>
      <c r="V17" s="118" t="s">
        <v>735</v>
      </c>
      <c r="W17" s="118" t="s">
        <v>765</v>
      </c>
      <c r="X17" s="139" t="s">
        <v>255</v>
      </c>
      <c r="Y17" s="139">
        <f>IF(X17='Eval Controles'!$C$30,'Eval Controles'!$D$30,IF(X17='Eval Controles'!$C$31,'Eval Controles'!$D$31))</f>
        <v>15</v>
      </c>
      <c r="Z17" s="139" t="s">
        <v>257</v>
      </c>
      <c r="AA17" s="139">
        <f>IF(Z17='Eval Controles'!$C$32,'Eval Controles'!$D$32,IF(Z17='Eval Controles'!$C$33,'Eval Controles'!$D$33))</f>
        <v>15</v>
      </c>
      <c r="AB17" s="139" t="s">
        <v>346</v>
      </c>
      <c r="AC17" s="139">
        <f>IF(AB17='Eval Controles'!$C$34,'Eval Controles'!$D$34,IF(AB17='Eval Controles'!$C$35,'Eval Controles'!$D$35))</f>
        <v>15</v>
      </c>
      <c r="AD17" s="139" t="s">
        <v>261</v>
      </c>
      <c r="AE17" s="139">
        <f>IF(AD17='Eval Controles'!$C$36,'Eval Controles'!$D$36,IF(AD17='Eval Controles'!$C$37,'Eval Controles'!$D$37,IF(AD17='Eval Controles'!$C$38,'Eval Controles'!$D$38)))</f>
        <v>15</v>
      </c>
      <c r="AF17" s="139" t="s">
        <v>349</v>
      </c>
      <c r="AG17" s="139">
        <f>IF(AF17='Eval Controles'!$C$39,'Eval Controles'!$D$39,IF(AF17='Eval Controles'!$C$40,'Eval Controles'!$D$40))</f>
        <v>15</v>
      </c>
      <c r="AH17" s="139" t="s">
        <v>351</v>
      </c>
      <c r="AI17" s="139">
        <f>IF(AH17='Eval Controles'!$C$41,'Eval Controles'!$D$41,IF(AH17='Eval Controles'!$C$42,'Eval Controles'!$D$42))</f>
        <v>15</v>
      </c>
      <c r="AJ17" s="139" t="s">
        <v>353</v>
      </c>
      <c r="AK17" s="139">
        <f>IF(AJ17='Eval Controles'!$C$43,'Eval Controles'!$D$43,IF(AJ17='Eval Controles'!$C$44,'Eval Controles'!$D$44,IF(AJ17='Eval Controles'!$C$45,'Eval Controles'!$D$45)))</f>
        <v>10</v>
      </c>
      <c r="AL17" s="133">
        <f t="shared" si="0"/>
        <v>100</v>
      </c>
      <c r="AM17" s="133" t="str">
        <f t="shared" si="1"/>
        <v>FUERTE</v>
      </c>
      <c r="AN17" s="139" t="s">
        <v>339</v>
      </c>
      <c r="AO17" s="133" t="str">
        <f>IF(AN17='Eval Controles'!$C$24,"FUERTE",IF(AN17='Eval Controles'!$C$25,"MODERADO",IF(AN17='Eval Controles'!$C$26,"DEBIL",)))</f>
        <v>FUERTE</v>
      </c>
      <c r="AP17" s="76" t="s">
        <v>771</v>
      </c>
      <c r="AQ17" s="118">
        <v>100</v>
      </c>
      <c r="AR17" s="459"/>
      <c r="AS17" s="432"/>
      <c r="AT17" s="459"/>
      <c r="AU17" s="459"/>
      <c r="AV17" s="435"/>
      <c r="AW17" s="435"/>
      <c r="AX17" s="432"/>
      <c r="AY17" s="438"/>
      <c r="AZ17" s="126"/>
      <c r="BA17" s="126"/>
      <c r="BB17" s="126"/>
      <c r="BC17" s="126"/>
      <c r="BD17" s="126"/>
      <c r="BE17" s="126"/>
      <c r="BF17" s="126"/>
      <c r="BG17" s="126"/>
      <c r="BH17" s="126"/>
      <c r="BI17" s="126"/>
      <c r="BJ17" s="126"/>
      <c r="BK17" s="126"/>
      <c r="BL17" s="126"/>
      <c r="BM17" s="126"/>
      <c r="BN17" s="126"/>
      <c r="BO17" s="126"/>
    </row>
    <row r="18" spans="2:67" s="120" customFormat="1" ht="68.5" customHeight="1" x14ac:dyDescent="0.3">
      <c r="B18" s="439" t="s">
        <v>383</v>
      </c>
      <c r="C18" s="457" t="s">
        <v>798</v>
      </c>
      <c r="D18" s="436" t="s">
        <v>848</v>
      </c>
      <c r="E18" s="436" t="s">
        <v>870</v>
      </c>
      <c r="F18" s="436" t="s">
        <v>802</v>
      </c>
      <c r="G18" s="436" t="s">
        <v>25</v>
      </c>
      <c r="H18" s="353" t="s">
        <v>847</v>
      </c>
      <c r="I18" s="217" t="s">
        <v>833</v>
      </c>
      <c r="J18" s="141" t="s">
        <v>3</v>
      </c>
      <c r="K18" s="457" t="s">
        <v>650</v>
      </c>
      <c r="L18" s="436" t="s">
        <v>245</v>
      </c>
      <c r="M18" s="131">
        <f>VLOOKUP(L18,'[4]Datos Validacion'!$C$6:$D$10,2,0)</f>
        <v>0.8</v>
      </c>
      <c r="N18" s="451" t="s">
        <v>45</v>
      </c>
      <c r="O18" s="177">
        <f>VLOOKUP(N18,'[4]Datos Validacion'!$E$6:$F$15,2,0)</f>
        <v>0.8</v>
      </c>
      <c r="P18" s="454" t="s">
        <v>214</v>
      </c>
      <c r="Q18" s="76" t="s">
        <v>844</v>
      </c>
      <c r="R18" s="123" t="s">
        <v>836</v>
      </c>
      <c r="S18" s="308" t="s">
        <v>731</v>
      </c>
      <c r="T18" s="118" t="s">
        <v>837</v>
      </c>
      <c r="U18" s="118" t="s">
        <v>733</v>
      </c>
      <c r="V18" s="118" t="s">
        <v>838</v>
      </c>
      <c r="W18" s="118" t="s">
        <v>839</v>
      </c>
      <c r="X18" s="139" t="s">
        <v>255</v>
      </c>
      <c r="Y18" s="139">
        <f>IF(X18='Eval Controles'!$C$30,'Eval Controles'!$D$30,IF(X18='Eval Controles'!$C$31,'Eval Controles'!$D$31))</f>
        <v>15</v>
      </c>
      <c r="Z18" s="139" t="s">
        <v>257</v>
      </c>
      <c r="AA18" s="139">
        <f>IF(Z18='Eval Controles'!$C$32,'Eval Controles'!$D$32,IF(Z18='Eval Controles'!$C$33,'Eval Controles'!$D$33))</f>
        <v>15</v>
      </c>
      <c r="AB18" s="139" t="s">
        <v>346</v>
      </c>
      <c r="AC18" s="139">
        <f>IF(AB18='Eval Controles'!$C$34,'Eval Controles'!$D$34,IF(AB18='Eval Controles'!$C$35,'Eval Controles'!$D$35))</f>
        <v>15</v>
      </c>
      <c r="AD18" s="139" t="s">
        <v>261</v>
      </c>
      <c r="AE18" s="139">
        <f>IF(AD18='Eval Controles'!$C$36,'Eval Controles'!$D$36,IF(AD18='Eval Controles'!$C$37,'Eval Controles'!$D$37,IF(AD18='Eval Controles'!$C$38,'Eval Controles'!$D$38)))</f>
        <v>15</v>
      </c>
      <c r="AF18" s="139" t="s">
        <v>349</v>
      </c>
      <c r="AG18" s="139">
        <f>IF(AF18='Eval Controles'!$C$39,'Eval Controles'!$D$39,IF(AF18='Eval Controles'!$C$40,'Eval Controles'!$D$40))</f>
        <v>15</v>
      </c>
      <c r="AH18" s="139" t="s">
        <v>351</v>
      </c>
      <c r="AI18" s="139">
        <f>IF(AH18='Eval Controles'!$C$41,'Eval Controles'!$D$41,IF(AH18='Eval Controles'!$C$42,'Eval Controles'!$D$42))</f>
        <v>15</v>
      </c>
      <c r="AJ18" s="139" t="s">
        <v>353</v>
      </c>
      <c r="AK18" s="139">
        <f>IF(AJ18='Eval Controles'!$C$43,'Eval Controles'!$D$43,IF(AJ18='Eval Controles'!$C$44,'Eval Controles'!$D$44,IF(AJ18='Eval Controles'!$C$45,'Eval Controles'!$D$45)))</f>
        <v>10</v>
      </c>
      <c r="AL18" s="133">
        <f t="shared" si="0"/>
        <v>100</v>
      </c>
      <c r="AM18" s="133" t="str">
        <f t="shared" si="1"/>
        <v>FUERTE</v>
      </c>
      <c r="AN18" s="139" t="s">
        <v>339</v>
      </c>
      <c r="AO18" s="133" t="str">
        <f>IF(AN18='Eval Controles'!$C$24,"FUERTE",IF(AN18='Eval Controles'!$C$25,"MODERADO",IF(AN18='Eval Controles'!$C$26,"DEBIL",)))</f>
        <v>FUERTE</v>
      </c>
      <c r="AP18" s="133" t="s">
        <v>771</v>
      </c>
      <c r="AQ18" s="139">
        <v>100</v>
      </c>
      <c r="AR18" s="457">
        <f>AVERAGE(AQ18:AQ20)</f>
        <v>100</v>
      </c>
      <c r="AS18" s="430" t="s">
        <v>771</v>
      </c>
      <c r="AT18" s="430" t="s">
        <v>773</v>
      </c>
      <c r="AU18" s="430" t="s">
        <v>774</v>
      </c>
      <c r="AV18" s="433" t="s">
        <v>243</v>
      </c>
      <c r="AW18" s="433" t="s">
        <v>45</v>
      </c>
      <c r="AX18" s="430" t="s">
        <v>214</v>
      </c>
      <c r="AY18" s="436" t="s">
        <v>178</v>
      </c>
      <c r="AZ18" s="126"/>
      <c r="BA18" s="126"/>
      <c r="BB18" s="126"/>
      <c r="BC18" s="126"/>
      <c r="BD18" s="126"/>
      <c r="BE18" s="126"/>
      <c r="BF18" s="126"/>
      <c r="BG18" s="126"/>
      <c r="BH18" s="126"/>
      <c r="BI18" s="126"/>
      <c r="BJ18" s="126"/>
      <c r="BK18" s="126"/>
      <c r="BL18" s="126"/>
      <c r="BM18" s="126"/>
      <c r="BN18" s="126"/>
      <c r="BO18" s="126"/>
    </row>
    <row r="19" spans="2:67" s="120" customFormat="1" ht="68.5" customHeight="1" x14ac:dyDescent="0.3">
      <c r="B19" s="440"/>
      <c r="C19" s="458"/>
      <c r="D19" s="437"/>
      <c r="E19" s="437"/>
      <c r="F19" s="437"/>
      <c r="G19" s="437"/>
      <c r="H19" s="353"/>
      <c r="I19" s="217" t="s">
        <v>834</v>
      </c>
      <c r="J19" s="141" t="s">
        <v>3</v>
      </c>
      <c r="K19" s="458"/>
      <c r="L19" s="437"/>
      <c r="M19" s="131" t="e">
        <f>VLOOKUP(L19,'[4]Datos Validacion'!$C$6:$D$10,2,0)</f>
        <v>#N/A</v>
      </c>
      <c r="N19" s="452"/>
      <c r="O19" s="177" t="e">
        <f>VLOOKUP(N19,'[4]Datos Validacion'!$E$6:$F$15,2,0)</f>
        <v>#N/A</v>
      </c>
      <c r="P19" s="455"/>
      <c r="Q19" s="76" t="s">
        <v>845</v>
      </c>
      <c r="R19" s="123" t="s">
        <v>840</v>
      </c>
      <c r="S19" s="308" t="s">
        <v>731</v>
      </c>
      <c r="T19" s="118" t="s">
        <v>837</v>
      </c>
      <c r="U19" s="118" t="s">
        <v>769</v>
      </c>
      <c r="V19" s="118" t="s">
        <v>838</v>
      </c>
      <c r="W19" s="118" t="s">
        <v>841</v>
      </c>
      <c r="X19" s="139" t="s">
        <v>255</v>
      </c>
      <c r="Y19" s="139">
        <f>IF(X19='Eval Controles'!$C$30,'Eval Controles'!$D$30,IF(X19='Eval Controles'!$C$31,'Eval Controles'!$D$31))</f>
        <v>15</v>
      </c>
      <c r="Z19" s="139" t="s">
        <v>257</v>
      </c>
      <c r="AA19" s="139">
        <f>IF(Z19='Eval Controles'!$C$32,'Eval Controles'!$D$32,IF(Z19='Eval Controles'!$C$33,'Eval Controles'!$D$33))</f>
        <v>15</v>
      </c>
      <c r="AB19" s="139" t="s">
        <v>346</v>
      </c>
      <c r="AC19" s="139">
        <f>IF(AB19='Eval Controles'!$C$34,'Eval Controles'!$D$34,IF(AB19='Eval Controles'!$C$35,'Eval Controles'!$D$35))</f>
        <v>15</v>
      </c>
      <c r="AD19" s="139" t="s">
        <v>261</v>
      </c>
      <c r="AE19" s="139">
        <f>IF(AD19='Eval Controles'!$C$36,'Eval Controles'!$D$36,IF(AD19='Eval Controles'!$C$37,'Eval Controles'!$D$37,IF(AD19='Eval Controles'!$C$38,'Eval Controles'!$D$38)))</f>
        <v>15</v>
      </c>
      <c r="AF19" s="139" t="s">
        <v>349</v>
      </c>
      <c r="AG19" s="139">
        <f>IF(AF19='Eval Controles'!$C$39,'Eval Controles'!$D$39,IF(AF19='Eval Controles'!$C$40,'Eval Controles'!$D$40))</f>
        <v>15</v>
      </c>
      <c r="AH19" s="139" t="s">
        <v>351</v>
      </c>
      <c r="AI19" s="139">
        <f>IF(AH19='Eval Controles'!$C$41,'Eval Controles'!$D$41,IF(AH19='Eval Controles'!$C$42,'Eval Controles'!$D$42))</f>
        <v>15</v>
      </c>
      <c r="AJ19" s="139" t="s">
        <v>353</v>
      </c>
      <c r="AK19" s="139">
        <f>IF(AJ19='Eval Controles'!$C$43,'Eval Controles'!$D$43,IF(AJ19='Eval Controles'!$C$44,'Eval Controles'!$D$44,IF(AJ19='Eval Controles'!$C$45,'Eval Controles'!$D$45)))</f>
        <v>10</v>
      </c>
      <c r="AL19" s="133">
        <f t="shared" si="0"/>
        <v>100</v>
      </c>
      <c r="AM19" s="133" t="str">
        <f t="shared" si="1"/>
        <v>FUERTE</v>
      </c>
      <c r="AN19" s="139" t="s">
        <v>339</v>
      </c>
      <c r="AO19" s="133" t="str">
        <f>IF(AN19='Eval Controles'!$C$24,"FUERTE",IF(AN19='Eval Controles'!$C$25,"MODERADO",IF(AN19='Eval Controles'!$C$26,"DEBIL",)))</f>
        <v>FUERTE</v>
      </c>
      <c r="AP19" s="133" t="s">
        <v>771</v>
      </c>
      <c r="AQ19" s="139">
        <v>100</v>
      </c>
      <c r="AR19" s="458"/>
      <c r="AS19" s="431"/>
      <c r="AT19" s="431"/>
      <c r="AU19" s="431"/>
      <c r="AV19" s="434"/>
      <c r="AW19" s="434"/>
      <c r="AX19" s="431"/>
      <c r="AY19" s="437"/>
      <c r="AZ19" s="126"/>
      <c r="BA19" s="126"/>
      <c r="BB19" s="126"/>
      <c r="BC19" s="126"/>
      <c r="BD19" s="126"/>
      <c r="BE19" s="126"/>
      <c r="BF19" s="126"/>
      <c r="BG19" s="126"/>
      <c r="BH19" s="126"/>
      <c r="BI19" s="126"/>
      <c r="BJ19" s="126"/>
      <c r="BK19" s="126"/>
      <c r="BL19" s="126"/>
      <c r="BM19" s="126"/>
      <c r="BN19" s="126"/>
      <c r="BO19" s="126"/>
    </row>
    <row r="20" spans="2:67" ht="68.5" customHeight="1" x14ac:dyDescent="0.3">
      <c r="B20" s="441"/>
      <c r="C20" s="459"/>
      <c r="D20" s="438"/>
      <c r="E20" s="438"/>
      <c r="F20" s="438"/>
      <c r="G20" s="438"/>
      <c r="H20" s="353"/>
      <c r="I20" s="217" t="s">
        <v>835</v>
      </c>
      <c r="J20" s="141" t="s">
        <v>3</v>
      </c>
      <c r="K20" s="459"/>
      <c r="L20" s="438"/>
      <c r="M20" s="131" t="e">
        <f>VLOOKUP(L20,'[4]Datos Validacion'!$C$6:$D$10,2,0)</f>
        <v>#N/A</v>
      </c>
      <c r="N20" s="453"/>
      <c r="O20" s="177" t="e">
        <f>VLOOKUP(N20,'[4]Datos Validacion'!$E$6:$F$15,2,0)</f>
        <v>#N/A</v>
      </c>
      <c r="P20" s="456"/>
      <c r="Q20" s="76" t="s">
        <v>846</v>
      </c>
      <c r="R20" s="123" t="s">
        <v>842</v>
      </c>
      <c r="S20" s="308" t="s">
        <v>731</v>
      </c>
      <c r="T20" s="118" t="s">
        <v>837</v>
      </c>
      <c r="U20" s="118" t="s">
        <v>733</v>
      </c>
      <c r="V20" s="118" t="s">
        <v>838</v>
      </c>
      <c r="W20" s="118" t="s">
        <v>843</v>
      </c>
      <c r="X20" s="139" t="s">
        <v>255</v>
      </c>
      <c r="Y20" s="139">
        <f>IF(X20='Eval Controles'!$C$30,'Eval Controles'!$D$30,IF(X20='Eval Controles'!$C$31,'Eval Controles'!$D$31))</f>
        <v>15</v>
      </c>
      <c r="Z20" s="139" t="s">
        <v>257</v>
      </c>
      <c r="AA20" s="139">
        <f>IF(Z20='Eval Controles'!$C$32,'Eval Controles'!$D$32,IF(Z20='Eval Controles'!$C$33,'Eval Controles'!$D$33))</f>
        <v>15</v>
      </c>
      <c r="AB20" s="139" t="s">
        <v>346</v>
      </c>
      <c r="AC20" s="139">
        <f>IF(AB20='Eval Controles'!$C$34,'Eval Controles'!$D$34,IF(AB20='Eval Controles'!$C$35,'Eval Controles'!$D$35))</f>
        <v>15</v>
      </c>
      <c r="AD20" s="139" t="s">
        <v>261</v>
      </c>
      <c r="AE20" s="139">
        <f>IF(AD20='Eval Controles'!$C$36,'Eval Controles'!$D$36,IF(AD20='Eval Controles'!$C$37,'Eval Controles'!$D$37,IF(AD20='Eval Controles'!$C$38,'Eval Controles'!$D$38)))</f>
        <v>15</v>
      </c>
      <c r="AF20" s="139" t="s">
        <v>349</v>
      </c>
      <c r="AG20" s="139">
        <f>IF(AF20='Eval Controles'!$C$39,'Eval Controles'!$D$39,IF(AF20='Eval Controles'!$C$40,'Eval Controles'!$D$40))</f>
        <v>15</v>
      </c>
      <c r="AH20" s="139" t="s">
        <v>351</v>
      </c>
      <c r="AI20" s="139">
        <f>IF(AH20='Eval Controles'!$C$41,'Eval Controles'!$D$41,IF(AH20='Eval Controles'!$C$42,'Eval Controles'!$D$42))</f>
        <v>15</v>
      </c>
      <c r="AJ20" s="139" t="s">
        <v>353</v>
      </c>
      <c r="AK20" s="139">
        <f>IF(AJ20='Eval Controles'!$C$43,'Eval Controles'!$D$43,IF(AJ20='Eval Controles'!$C$44,'Eval Controles'!$D$44,IF(AJ20='Eval Controles'!$C$45,'Eval Controles'!$D$45)))</f>
        <v>10</v>
      </c>
      <c r="AL20" s="133">
        <f t="shared" si="0"/>
        <v>100</v>
      </c>
      <c r="AM20" s="133" t="str">
        <f t="shared" si="1"/>
        <v>FUERTE</v>
      </c>
      <c r="AN20" s="139" t="s">
        <v>339</v>
      </c>
      <c r="AO20" s="133" t="str">
        <f>IF(AN20='Eval Controles'!$C$24,"FUERTE",IF(AN20='Eval Controles'!$C$25,"MODERADO",IF(AN20='Eval Controles'!$C$26,"DEBIL",)))</f>
        <v>FUERTE</v>
      </c>
      <c r="AP20" s="133" t="s">
        <v>771</v>
      </c>
      <c r="AQ20" s="139">
        <v>100</v>
      </c>
      <c r="AR20" s="459"/>
      <c r="AS20" s="432"/>
      <c r="AT20" s="432"/>
      <c r="AU20" s="432"/>
      <c r="AV20" s="435"/>
      <c r="AW20" s="435"/>
      <c r="AX20" s="432"/>
      <c r="AY20" s="438"/>
      <c r="AZ20" s="30"/>
      <c r="BA20" s="30"/>
      <c r="BB20" s="30"/>
      <c r="BC20" s="30"/>
      <c r="BD20" s="30"/>
      <c r="BE20" s="30"/>
      <c r="BF20" s="30"/>
      <c r="BG20" s="30"/>
      <c r="BH20" s="30"/>
      <c r="BI20" s="30"/>
      <c r="BJ20" s="30"/>
      <c r="BK20" s="30"/>
      <c r="BL20" s="30"/>
      <c r="BM20" s="30"/>
      <c r="BN20" s="30"/>
      <c r="BO20" s="30"/>
    </row>
    <row r="21" spans="2:67" ht="80" customHeight="1" x14ac:dyDescent="0.3">
      <c r="B21" s="439" t="s">
        <v>383</v>
      </c>
      <c r="C21" s="457" t="s">
        <v>797</v>
      </c>
      <c r="D21" s="445" t="s">
        <v>817</v>
      </c>
      <c r="E21" s="445" t="s">
        <v>818</v>
      </c>
      <c r="F21" s="445" t="s">
        <v>801</v>
      </c>
      <c r="G21" s="436" t="s">
        <v>25</v>
      </c>
      <c r="H21" s="445" t="s">
        <v>814</v>
      </c>
      <c r="I21" s="463" t="s">
        <v>815</v>
      </c>
      <c r="J21" s="436" t="s">
        <v>3</v>
      </c>
      <c r="K21" s="448" t="s">
        <v>819</v>
      </c>
      <c r="L21" s="436" t="s">
        <v>244</v>
      </c>
      <c r="M21" s="131">
        <f>VLOOKUP(L21,'[4]Datos Validacion'!$C$6:$D$10,2,0)</f>
        <v>0.6</v>
      </c>
      <c r="N21" s="451" t="s">
        <v>46</v>
      </c>
      <c r="O21" s="177">
        <f>VLOOKUP(N21,'[4]Datos Validacion'!$E$6:$F$15,2,0)</f>
        <v>1</v>
      </c>
      <c r="P21" s="454" t="s">
        <v>251</v>
      </c>
      <c r="Q21" s="76" t="s">
        <v>830</v>
      </c>
      <c r="R21" s="123" t="s">
        <v>820</v>
      </c>
      <c r="S21" s="307" t="s">
        <v>731</v>
      </c>
      <c r="T21" s="118" t="s">
        <v>821</v>
      </c>
      <c r="U21" s="118" t="s">
        <v>822</v>
      </c>
      <c r="V21" s="118" t="s">
        <v>823</v>
      </c>
      <c r="W21" s="118" t="s">
        <v>824</v>
      </c>
      <c r="X21" s="139" t="s">
        <v>255</v>
      </c>
      <c r="Y21" s="139">
        <f>IF(X21='Eval Controles'!$C$30,'Eval Controles'!$D$30,IF(X21='Eval Controles'!$C$31,'Eval Controles'!$D$31))</f>
        <v>15</v>
      </c>
      <c r="Z21" s="139" t="s">
        <v>257</v>
      </c>
      <c r="AA21" s="139">
        <f>IF(Z21='Eval Controles'!$C$32,'Eval Controles'!$D$32,IF(Z21='Eval Controles'!$C$33,'Eval Controles'!$D$33))</f>
        <v>15</v>
      </c>
      <c r="AB21" s="139" t="s">
        <v>346</v>
      </c>
      <c r="AC21" s="139">
        <f>IF(AB21='Eval Controles'!$C$34,'Eval Controles'!$D$34,IF(AB21='Eval Controles'!$C$35,'Eval Controles'!$D$35))</f>
        <v>15</v>
      </c>
      <c r="AD21" s="139" t="s">
        <v>261</v>
      </c>
      <c r="AE21" s="139">
        <f>IF(AD21='Eval Controles'!$C$36,'Eval Controles'!$D$36,IF(AD21='Eval Controles'!$C$37,'Eval Controles'!$D$37,IF(AD21='Eval Controles'!$C$38,'Eval Controles'!$D$38)))</f>
        <v>15</v>
      </c>
      <c r="AF21" s="139" t="s">
        <v>349</v>
      </c>
      <c r="AG21" s="139">
        <f>IF(AF21='Eval Controles'!$C$39,'Eval Controles'!$D$39,IF(AF21='Eval Controles'!$C$40,'Eval Controles'!$D$40))</f>
        <v>15</v>
      </c>
      <c r="AH21" s="139" t="s">
        <v>351</v>
      </c>
      <c r="AI21" s="139">
        <f>IF(AH21='Eval Controles'!$C$41,'Eval Controles'!$D$41,IF(AH21='Eval Controles'!$C$42,'Eval Controles'!$D$42))</f>
        <v>15</v>
      </c>
      <c r="AJ21" s="139" t="s">
        <v>353</v>
      </c>
      <c r="AK21" s="139">
        <f>IF(AJ21='Eval Controles'!$C$43,'Eval Controles'!$D$43,IF(AJ21='Eval Controles'!$C$44,'Eval Controles'!$D$44,IF(AJ21='Eval Controles'!$C$45,'Eval Controles'!$D$45)))</f>
        <v>10</v>
      </c>
      <c r="AL21" s="133">
        <f t="shared" si="0"/>
        <v>100</v>
      </c>
      <c r="AM21" s="133" t="str">
        <f t="shared" si="1"/>
        <v>FUERTE</v>
      </c>
      <c r="AN21" s="139" t="s">
        <v>339</v>
      </c>
      <c r="AO21" s="133" t="str">
        <f>IF(AN21='Eval Controles'!$C$24,"FUERTE",IF(AN21='Eval Controles'!$C$25,"MODERADO",IF(AN21='Eval Controles'!$C$26,"DEBIL",)))</f>
        <v>FUERTE</v>
      </c>
      <c r="AP21" s="133" t="s">
        <v>771</v>
      </c>
      <c r="AQ21" s="139">
        <v>100</v>
      </c>
      <c r="AR21" s="457">
        <f>AVERAGE(AQ21:AQ23)</f>
        <v>100</v>
      </c>
      <c r="AS21" s="430" t="s">
        <v>771</v>
      </c>
      <c r="AT21" s="430" t="s">
        <v>773</v>
      </c>
      <c r="AU21" s="430" t="s">
        <v>774</v>
      </c>
      <c r="AV21" s="433" t="s">
        <v>242</v>
      </c>
      <c r="AW21" s="433" t="s">
        <v>849</v>
      </c>
      <c r="AX21" s="430" t="s">
        <v>251</v>
      </c>
      <c r="AY21" s="436" t="s">
        <v>178</v>
      </c>
      <c r="AZ21" s="30"/>
      <c r="BA21" s="30"/>
      <c r="BB21" s="30"/>
      <c r="BC21" s="30"/>
      <c r="BD21" s="30"/>
      <c r="BE21" s="30"/>
      <c r="BF21" s="30"/>
      <c r="BG21" s="30"/>
      <c r="BH21" s="30"/>
      <c r="BI21" s="30"/>
      <c r="BJ21" s="30"/>
      <c r="BK21" s="30"/>
      <c r="BL21" s="30"/>
      <c r="BM21" s="30"/>
      <c r="BN21" s="30"/>
      <c r="BO21" s="30"/>
    </row>
    <row r="22" spans="2:67" s="39" customFormat="1" ht="80" customHeight="1" x14ac:dyDescent="0.35">
      <c r="B22" s="440"/>
      <c r="C22" s="458"/>
      <c r="D22" s="446"/>
      <c r="E22" s="446"/>
      <c r="F22" s="446"/>
      <c r="G22" s="437"/>
      <c r="H22" s="446"/>
      <c r="I22" s="464"/>
      <c r="J22" s="438"/>
      <c r="K22" s="449"/>
      <c r="L22" s="437"/>
      <c r="M22" s="131" t="e">
        <f>VLOOKUP(L22,'[4]Datos Validacion'!$C$6:$D$10,2,0)</f>
        <v>#N/A</v>
      </c>
      <c r="N22" s="452"/>
      <c r="O22" s="177" t="e">
        <f>VLOOKUP(N22,'[4]Datos Validacion'!$E$6:$F$15,2,0)</f>
        <v>#N/A</v>
      </c>
      <c r="P22" s="455"/>
      <c r="Q22" s="76" t="s">
        <v>831</v>
      </c>
      <c r="R22" s="123" t="s">
        <v>825</v>
      </c>
      <c r="S22" s="118" t="s">
        <v>731</v>
      </c>
      <c r="T22" s="118" t="s">
        <v>821</v>
      </c>
      <c r="U22" s="118" t="s">
        <v>733</v>
      </c>
      <c r="V22" s="118" t="s">
        <v>823</v>
      </c>
      <c r="W22" s="118" t="s">
        <v>826</v>
      </c>
      <c r="X22" s="139" t="s">
        <v>255</v>
      </c>
      <c r="Y22" s="139">
        <f>IF(X22='Eval Controles'!$C$30,'Eval Controles'!$D$30,IF(X22='Eval Controles'!$C$31,'Eval Controles'!$D$31))</f>
        <v>15</v>
      </c>
      <c r="Z22" s="139" t="s">
        <v>257</v>
      </c>
      <c r="AA22" s="139">
        <f>IF(Z22='Eval Controles'!$C$32,'Eval Controles'!$D$32,IF(Z22='Eval Controles'!$C$33,'Eval Controles'!$D$33))</f>
        <v>15</v>
      </c>
      <c r="AB22" s="139" t="s">
        <v>346</v>
      </c>
      <c r="AC22" s="139">
        <f>IF(AB22='Eval Controles'!$C$34,'Eval Controles'!$D$34,IF(AB22='Eval Controles'!$C$35,'Eval Controles'!$D$35))</f>
        <v>15</v>
      </c>
      <c r="AD22" s="139" t="s">
        <v>261</v>
      </c>
      <c r="AE22" s="139">
        <f>IF(AD22='Eval Controles'!$C$36,'Eval Controles'!$D$36,IF(AD22='Eval Controles'!$C$37,'Eval Controles'!$D$37,IF(AD22='Eval Controles'!$C$38,'Eval Controles'!$D$38)))</f>
        <v>15</v>
      </c>
      <c r="AF22" s="139" t="s">
        <v>349</v>
      </c>
      <c r="AG22" s="139">
        <f>IF(AF22='Eval Controles'!$C$39,'Eval Controles'!$D$39,IF(AF22='Eval Controles'!$C$40,'Eval Controles'!$D$40))</f>
        <v>15</v>
      </c>
      <c r="AH22" s="139" t="s">
        <v>351</v>
      </c>
      <c r="AI22" s="139">
        <f>IF(AH22='Eval Controles'!$C$41,'Eval Controles'!$D$41,IF(AH22='Eval Controles'!$C$42,'Eval Controles'!$D$42))</f>
        <v>15</v>
      </c>
      <c r="AJ22" s="139" t="s">
        <v>353</v>
      </c>
      <c r="AK22" s="139">
        <f>IF(AJ22='Eval Controles'!$C$43,'Eval Controles'!$D$43,IF(AJ22='Eval Controles'!$C$44,'Eval Controles'!$D$44,IF(AJ22='Eval Controles'!$C$45,'Eval Controles'!$D$45)))</f>
        <v>10</v>
      </c>
      <c r="AL22" s="133">
        <f t="shared" si="0"/>
        <v>100</v>
      </c>
      <c r="AM22" s="133" t="str">
        <f t="shared" si="1"/>
        <v>FUERTE</v>
      </c>
      <c r="AN22" s="139" t="s">
        <v>339</v>
      </c>
      <c r="AO22" s="133" t="str">
        <f>IF(AN22='Eval Controles'!$C$24,"FUERTE",IF(AN22='Eval Controles'!$C$25,"MODERADO",IF(AN22='Eval Controles'!$C$26,"DEBIL",)))</f>
        <v>FUERTE</v>
      </c>
      <c r="AP22" s="133" t="s">
        <v>771</v>
      </c>
      <c r="AQ22" s="139">
        <v>100</v>
      </c>
      <c r="AR22" s="458"/>
      <c r="AS22" s="431"/>
      <c r="AT22" s="431"/>
      <c r="AU22" s="431"/>
      <c r="AV22" s="434"/>
      <c r="AW22" s="434"/>
      <c r="AX22" s="431"/>
      <c r="AY22" s="437"/>
      <c r="AZ22" s="31"/>
      <c r="BA22" s="31"/>
      <c r="BB22" s="31"/>
      <c r="BC22" s="31"/>
      <c r="BD22" s="31"/>
      <c r="BE22" s="31"/>
      <c r="BF22" s="31"/>
      <c r="BG22" s="31"/>
      <c r="BH22" s="31"/>
      <c r="BI22" s="31"/>
      <c r="BJ22" s="31"/>
      <c r="BK22" s="31"/>
      <c r="BL22" s="31"/>
      <c r="BM22" s="31"/>
      <c r="BN22" s="31"/>
      <c r="BO22" s="31"/>
    </row>
    <row r="23" spans="2:67" s="39" customFormat="1" ht="80" customHeight="1" x14ac:dyDescent="0.35">
      <c r="B23" s="441"/>
      <c r="C23" s="459"/>
      <c r="D23" s="447"/>
      <c r="E23" s="447"/>
      <c r="F23" s="447"/>
      <c r="G23" s="438"/>
      <c r="H23" s="447"/>
      <c r="I23" s="217" t="s">
        <v>816</v>
      </c>
      <c r="J23" s="141" t="s">
        <v>3</v>
      </c>
      <c r="K23" s="450"/>
      <c r="L23" s="438"/>
      <c r="M23" s="131" t="e">
        <f>VLOOKUP(L23,'[4]Datos Validacion'!$C$6:$D$10,2,0)</f>
        <v>#N/A</v>
      </c>
      <c r="N23" s="453"/>
      <c r="O23" s="177" t="e">
        <f>VLOOKUP(N23,'[4]Datos Validacion'!$E$6:$F$15,2,0)</f>
        <v>#N/A</v>
      </c>
      <c r="P23" s="456"/>
      <c r="Q23" s="76" t="s">
        <v>832</v>
      </c>
      <c r="R23" s="123" t="s">
        <v>827</v>
      </c>
      <c r="S23" s="118" t="s">
        <v>731</v>
      </c>
      <c r="T23" s="118" t="s">
        <v>828</v>
      </c>
      <c r="U23" s="118" t="s">
        <v>733</v>
      </c>
      <c r="V23" s="118" t="s">
        <v>735</v>
      </c>
      <c r="W23" s="118" t="s">
        <v>829</v>
      </c>
      <c r="X23" s="139" t="s">
        <v>255</v>
      </c>
      <c r="Y23" s="139">
        <f>IF(X23='Eval Controles'!$C$30,'Eval Controles'!$D$30,IF(X23='Eval Controles'!$C$31,'Eval Controles'!$D$31))</f>
        <v>15</v>
      </c>
      <c r="Z23" s="139" t="s">
        <v>257</v>
      </c>
      <c r="AA23" s="139">
        <f>IF(Z23='Eval Controles'!$C$32,'Eval Controles'!$D$32,IF(Z23='Eval Controles'!$C$33,'Eval Controles'!$D$33))</f>
        <v>15</v>
      </c>
      <c r="AB23" s="139" t="s">
        <v>346</v>
      </c>
      <c r="AC23" s="139">
        <f>IF(AB23='Eval Controles'!$C$34,'Eval Controles'!$D$34,IF(AB23='Eval Controles'!$C$35,'Eval Controles'!$D$35))</f>
        <v>15</v>
      </c>
      <c r="AD23" s="139" t="s">
        <v>261</v>
      </c>
      <c r="AE23" s="139">
        <f>IF(AD23='Eval Controles'!$C$36,'Eval Controles'!$D$36,IF(AD23='Eval Controles'!$C$37,'Eval Controles'!$D$37,IF(AD23='Eval Controles'!$C$38,'Eval Controles'!$D$38)))</f>
        <v>15</v>
      </c>
      <c r="AF23" s="139" t="s">
        <v>349</v>
      </c>
      <c r="AG23" s="139">
        <f>IF(AF23='Eval Controles'!$C$39,'Eval Controles'!$D$39,IF(AF23='Eval Controles'!$C$40,'Eval Controles'!$D$40))</f>
        <v>15</v>
      </c>
      <c r="AH23" s="139" t="s">
        <v>351</v>
      </c>
      <c r="AI23" s="139">
        <f>IF(AH23='Eval Controles'!$C$41,'Eval Controles'!$D$41,IF(AH23='Eval Controles'!$C$42,'Eval Controles'!$D$42))</f>
        <v>15</v>
      </c>
      <c r="AJ23" s="139" t="s">
        <v>353</v>
      </c>
      <c r="AK23" s="139">
        <f>IF(AJ23='Eval Controles'!$C$43,'Eval Controles'!$D$43,IF(AJ23='Eval Controles'!$C$44,'Eval Controles'!$D$44,IF(AJ23='Eval Controles'!$C$45,'Eval Controles'!$D$45)))</f>
        <v>10</v>
      </c>
      <c r="AL23" s="133">
        <f t="shared" si="0"/>
        <v>100</v>
      </c>
      <c r="AM23" s="133" t="str">
        <f t="shared" si="1"/>
        <v>FUERTE</v>
      </c>
      <c r="AN23" s="139" t="s">
        <v>339</v>
      </c>
      <c r="AO23" s="133" t="str">
        <f>IF(AN23='Eval Controles'!$C$24,"FUERTE",IF(AN23='Eval Controles'!$C$25,"MODERADO",IF(AN23='Eval Controles'!$C$26,"DEBIL",)))</f>
        <v>FUERTE</v>
      </c>
      <c r="AP23" s="133" t="s">
        <v>771</v>
      </c>
      <c r="AQ23" s="139">
        <v>100</v>
      </c>
      <c r="AR23" s="459"/>
      <c r="AS23" s="432"/>
      <c r="AT23" s="432"/>
      <c r="AU23" s="432"/>
      <c r="AV23" s="435"/>
      <c r="AW23" s="435"/>
      <c r="AX23" s="432"/>
      <c r="AY23" s="438"/>
      <c r="AZ23" s="31"/>
      <c r="BA23" s="31"/>
      <c r="BB23" s="31"/>
      <c r="BC23" s="31"/>
      <c r="BD23" s="31"/>
      <c r="BE23" s="31"/>
      <c r="BF23" s="31"/>
      <c r="BG23" s="31"/>
      <c r="BH23" s="31"/>
      <c r="BI23" s="31"/>
      <c r="BJ23" s="31"/>
      <c r="BK23" s="31"/>
      <c r="BL23" s="31"/>
      <c r="BM23" s="31"/>
      <c r="BN23" s="31"/>
      <c r="BO23" s="31"/>
    </row>
    <row r="24" spans="2:67" ht="71.5" customHeight="1" x14ac:dyDescent="0.3">
      <c r="B24" s="439" t="s">
        <v>383</v>
      </c>
      <c r="C24" s="463" t="s">
        <v>799</v>
      </c>
      <c r="D24" s="463" t="s">
        <v>485</v>
      </c>
      <c r="E24" s="463" t="s">
        <v>803</v>
      </c>
      <c r="F24" s="463" t="s">
        <v>800</v>
      </c>
      <c r="G24" s="436" t="s">
        <v>25</v>
      </c>
      <c r="H24" s="463" t="s">
        <v>852</v>
      </c>
      <c r="I24" s="123" t="s">
        <v>487</v>
      </c>
      <c r="J24" s="141" t="s">
        <v>3</v>
      </c>
      <c r="K24" s="436" t="s">
        <v>491</v>
      </c>
      <c r="L24" s="436" t="s">
        <v>244</v>
      </c>
      <c r="M24" s="131">
        <f>VLOOKUP(L24,'[4]Datos Validacion'!$C$6:$D$10,2,0)</f>
        <v>0.6</v>
      </c>
      <c r="N24" s="451" t="s">
        <v>45</v>
      </c>
      <c r="O24" s="177">
        <f>VLOOKUP(N24,'[4]Datos Validacion'!$E$6:$F$15,2,0)</f>
        <v>0.8</v>
      </c>
      <c r="P24" s="454" t="s">
        <v>214</v>
      </c>
      <c r="Q24" s="76" t="s">
        <v>807</v>
      </c>
      <c r="R24" s="123" t="s">
        <v>804</v>
      </c>
      <c r="S24" s="118" t="s">
        <v>731</v>
      </c>
      <c r="T24" s="118" t="s">
        <v>810</v>
      </c>
      <c r="U24" s="118" t="s">
        <v>733</v>
      </c>
      <c r="V24" s="118" t="s">
        <v>494</v>
      </c>
      <c r="W24" s="118" t="s">
        <v>811</v>
      </c>
      <c r="X24" s="139" t="s">
        <v>255</v>
      </c>
      <c r="Y24" s="139">
        <f>IF(X24='Eval Controles'!$C$30,'Eval Controles'!$D$30,IF(X24='Eval Controles'!$C$31,'Eval Controles'!$D$31))</f>
        <v>15</v>
      </c>
      <c r="Z24" s="139" t="s">
        <v>257</v>
      </c>
      <c r="AA24" s="139">
        <f>IF(Z24='Eval Controles'!$C$32,'Eval Controles'!$D$32,IF(Z24='Eval Controles'!$C$33,'Eval Controles'!$D$33))</f>
        <v>15</v>
      </c>
      <c r="AB24" s="139" t="s">
        <v>346</v>
      </c>
      <c r="AC24" s="139">
        <f>IF(AB24='Eval Controles'!$C$34,'Eval Controles'!$D$34,IF(AB24='Eval Controles'!$C$35,'Eval Controles'!$D$35))</f>
        <v>15</v>
      </c>
      <c r="AD24" s="139" t="s">
        <v>261</v>
      </c>
      <c r="AE24" s="139">
        <f>IF(AD24='Eval Controles'!$C$36,'Eval Controles'!$D$36,IF(AD24='Eval Controles'!$C$37,'Eval Controles'!$D$37,IF(AD24='Eval Controles'!$C$38,'Eval Controles'!$D$38)))</f>
        <v>15</v>
      </c>
      <c r="AF24" s="139" t="s">
        <v>349</v>
      </c>
      <c r="AG24" s="139">
        <f>IF(AF24='Eval Controles'!$C$39,'Eval Controles'!$D$39,IF(AF24='Eval Controles'!$C$40,'Eval Controles'!$D$40))</f>
        <v>15</v>
      </c>
      <c r="AH24" s="139" t="s">
        <v>351</v>
      </c>
      <c r="AI24" s="139">
        <f>IF(AH24='Eval Controles'!$C$41,'Eval Controles'!$D$41,IF(AH24='Eval Controles'!$C$42,'Eval Controles'!$D$42))</f>
        <v>15</v>
      </c>
      <c r="AJ24" s="139" t="s">
        <v>353</v>
      </c>
      <c r="AK24" s="139">
        <f>IF(AJ24='Eval Controles'!$C$43,'Eval Controles'!$D$43,IF(AJ24='Eval Controles'!$C$44,'Eval Controles'!$D$44,IF(AJ24='Eval Controles'!$C$45,'Eval Controles'!$D$45)))</f>
        <v>10</v>
      </c>
      <c r="AL24" s="133">
        <f t="shared" si="0"/>
        <v>100</v>
      </c>
      <c r="AM24" s="133" t="str">
        <f t="shared" si="1"/>
        <v>FUERTE</v>
      </c>
      <c r="AN24" s="139" t="s">
        <v>339</v>
      </c>
      <c r="AO24" s="133" t="str">
        <f>IF(AN24='Eval Controles'!$C$24,"FUERTE",IF(AN24='Eval Controles'!$C$25,"MODERADO",IF(AN24='Eval Controles'!$C$26,"DEBIL",)))</f>
        <v>FUERTE</v>
      </c>
      <c r="AP24" s="133" t="s">
        <v>771</v>
      </c>
      <c r="AQ24" s="139">
        <v>100</v>
      </c>
      <c r="AR24" s="457">
        <f>AVERAGE(AQ24:AQ26)</f>
        <v>100</v>
      </c>
      <c r="AS24" s="430" t="s">
        <v>771</v>
      </c>
      <c r="AT24" s="430" t="s">
        <v>773</v>
      </c>
      <c r="AU24" s="430" t="s">
        <v>774</v>
      </c>
      <c r="AV24" s="433" t="s">
        <v>242</v>
      </c>
      <c r="AW24" s="433" t="s">
        <v>45</v>
      </c>
      <c r="AX24" s="430" t="s">
        <v>214</v>
      </c>
      <c r="AY24" s="436" t="s">
        <v>178</v>
      </c>
      <c r="AZ24" s="30"/>
      <c r="BA24" s="30"/>
      <c r="BB24" s="30"/>
      <c r="BC24" s="30"/>
      <c r="BD24" s="30"/>
      <c r="BE24" s="30"/>
      <c r="BF24" s="30"/>
      <c r="BG24" s="30"/>
      <c r="BH24" s="30"/>
      <c r="BI24" s="30"/>
      <c r="BJ24" s="30"/>
      <c r="BK24" s="30"/>
      <c r="BL24" s="30"/>
      <c r="BM24" s="30"/>
      <c r="BN24" s="30"/>
      <c r="BO24" s="30"/>
    </row>
    <row r="25" spans="2:67" ht="71.5" customHeight="1" x14ac:dyDescent="0.3">
      <c r="B25" s="440"/>
      <c r="C25" s="465"/>
      <c r="D25" s="465"/>
      <c r="E25" s="465"/>
      <c r="F25" s="465"/>
      <c r="G25" s="437"/>
      <c r="H25" s="465"/>
      <c r="I25" s="123" t="s">
        <v>499</v>
      </c>
      <c r="J25" s="141" t="s">
        <v>3</v>
      </c>
      <c r="K25" s="437"/>
      <c r="L25" s="437"/>
      <c r="M25" s="131" t="e">
        <f>VLOOKUP(L25,'[4]Datos Validacion'!$C$6:$D$10,2,0)</f>
        <v>#N/A</v>
      </c>
      <c r="N25" s="452"/>
      <c r="O25" s="177" t="e">
        <f>VLOOKUP(N25,'[4]Datos Validacion'!$E$6:$F$15,2,0)</f>
        <v>#N/A</v>
      </c>
      <c r="P25" s="455"/>
      <c r="Q25" s="76" t="s">
        <v>808</v>
      </c>
      <c r="R25" s="123" t="s">
        <v>805</v>
      </c>
      <c r="S25" s="118" t="s">
        <v>731</v>
      </c>
      <c r="T25" s="118" t="s">
        <v>810</v>
      </c>
      <c r="U25" s="118" t="s">
        <v>733</v>
      </c>
      <c r="V25" s="118" t="s">
        <v>494</v>
      </c>
      <c r="W25" s="118" t="s">
        <v>812</v>
      </c>
      <c r="X25" s="139" t="s">
        <v>255</v>
      </c>
      <c r="Y25" s="139">
        <f>IF(X25='Eval Controles'!$C$30,'Eval Controles'!$D$30,IF(X25='Eval Controles'!$C$31,'Eval Controles'!$D$31))</f>
        <v>15</v>
      </c>
      <c r="Z25" s="139" t="s">
        <v>257</v>
      </c>
      <c r="AA25" s="139">
        <f>IF(Z25='Eval Controles'!$C$32,'Eval Controles'!$D$32,IF(Z25='Eval Controles'!$C$33,'Eval Controles'!$D$33))</f>
        <v>15</v>
      </c>
      <c r="AB25" s="139" t="s">
        <v>346</v>
      </c>
      <c r="AC25" s="139">
        <f>IF(AB25='Eval Controles'!$C$34,'Eval Controles'!$D$34,IF(AB25='Eval Controles'!$C$35,'Eval Controles'!$D$35))</f>
        <v>15</v>
      </c>
      <c r="AD25" s="139" t="s">
        <v>261</v>
      </c>
      <c r="AE25" s="139">
        <f>IF(AD25='Eval Controles'!$C$36,'Eval Controles'!$D$36,IF(AD25='Eval Controles'!$C$37,'Eval Controles'!$D$37,IF(AD25='Eval Controles'!$C$38,'Eval Controles'!$D$38)))</f>
        <v>15</v>
      </c>
      <c r="AF25" s="139" t="s">
        <v>349</v>
      </c>
      <c r="AG25" s="139">
        <f>IF(AF25='Eval Controles'!$C$39,'Eval Controles'!$D$39,IF(AF25='Eval Controles'!$C$40,'Eval Controles'!$D$40))</f>
        <v>15</v>
      </c>
      <c r="AH25" s="139" t="s">
        <v>351</v>
      </c>
      <c r="AI25" s="139">
        <f>IF(AH25='Eval Controles'!$C$41,'Eval Controles'!$D$41,IF(AH25='Eval Controles'!$C$42,'Eval Controles'!$D$42))</f>
        <v>15</v>
      </c>
      <c r="AJ25" s="139" t="s">
        <v>353</v>
      </c>
      <c r="AK25" s="139">
        <f>IF(AJ25='Eval Controles'!$C$43,'Eval Controles'!$D$43,IF(AJ25='Eval Controles'!$C$44,'Eval Controles'!$D$44,IF(AJ25='Eval Controles'!$C$45,'Eval Controles'!$D$45)))</f>
        <v>10</v>
      </c>
      <c r="AL25" s="133">
        <f t="shared" ref="AL25:AL30" si="2">SUM(Y25,AA25,AC25,AE25,AG25,AI25,AK25)</f>
        <v>100</v>
      </c>
      <c r="AM25" s="133" t="str">
        <f t="shared" ref="AM25:AM30" si="3">IF(AL25&gt;=96,"FUERTE",IF(AL25&gt;=86,"MODERADO","DEBIL"))</f>
        <v>FUERTE</v>
      </c>
      <c r="AN25" s="139" t="s">
        <v>339</v>
      </c>
      <c r="AO25" s="133" t="str">
        <f>IF(AN25='Eval Controles'!$C$24,"FUERTE",IF(AN25='Eval Controles'!$C$25,"MODERADO",IF(AN25='Eval Controles'!$C$26,"DEBIL",)))</f>
        <v>FUERTE</v>
      </c>
      <c r="AP25" s="133" t="s">
        <v>771</v>
      </c>
      <c r="AQ25" s="139">
        <v>100</v>
      </c>
      <c r="AR25" s="458"/>
      <c r="AS25" s="431"/>
      <c r="AT25" s="431"/>
      <c r="AU25" s="431"/>
      <c r="AV25" s="434"/>
      <c r="AW25" s="434"/>
      <c r="AX25" s="431"/>
      <c r="AY25" s="437"/>
      <c r="AZ25" s="30"/>
      <c r="BA25" s="30"/>
      <c r="BB25" s="30"/>
      <c r="BC25" s="30"/>
      <c r="BD25" s="30"/>
      <c r="BE25" s="30"/>
      <c r="BF25" s="30"/>
      <c r="BG25" s="30"/>
      <c r="BH25" s="30"/>
      <c r="BI25" s="30"/>
      <c r="BJ25" s="30"/>
      <c r="BK25" s="30"/>
      <c r="BL25" s="30"/>
      <c r="BM25" s="30"/>
      <c r="BN25" s="30"/>
      <c r="BO25" s="30"/>
    </row>
    <row r="26" spans="2:67" ht="71.5" customHeight="1" x14ac:dyDescent="0.3">
      <c r="B26" s="441"/>
      <c r="C26" s="464"/>
      <c r="D26" s="464"/>
      <c r="E26" s="464"/>
      <c r="F26" s="464"/>
      <c r="G26" s="438"/>
      <c r="H26" s="464"/>
      <c r="I26" s="123" t="s">
        <v>496</v>
      </c>
      <c r="J26" s="141" t="s">
        <v>3</v>
      </c>
      <c r="K26" s="438"/>
      <c r="L26" s="438"/>
      <c r="M26" s="131" t="e">
        <f>VLOOKUP(L26,'[4]Datos Validacion'!$C$6:$D$10,2,0)</f>
        <v>#N/A</v>
      </c>
      <c r="N26" s="453"/>
      <c r="O26" s="177" t="e">
        <f>VLOOKUP(N26,'[4]Datos Validacion'!$E$6:$F$15,2,0)</f>
        <v>#N/A</v>
      </c>
      <c r="P26" s="456"/>
      <c r="Q26" s="76" t="s">
        <v>809</v>
      </c>
      <c r="R26" s="123" t="s">
        <v>806</v>
      </c>
      <c r="S26" s="118" t="s">
        <v>731</v>
      </c>
      <c r="T26" s="118" t="s">
        <v>810</v>
      </c>
      <c r="U26" s="118" t="s">
        <v>733</v>
      </c>
      <c r="V26" s="118" t="s">
        <v>494</v>
      </c>
      <c r="W26" s="118" t="s">
        <v>813</v>
      </c>
      <c r="X26" s="139" t="s">
        <v>255</v>
      </c>
      <c r="Y26" s="139">
        <f>IF(X26='Eval Controles'!$C$30,'Eval Controles'!$D$30,IF(X26='Eval Controles'!$C$31,'Eval Controles'!$D$31))</f>
        <v>15</v>
      </c>
      <c r="Z26" s="139" t="s">
        <v>257</v>
      </c>
      <c r="AA26" s="139">
        <f>IF(Z26='Eval Controles'!$C$32,'Eval Controles'!$D$32,IF(Z26='Eval Controles'!$C$33,'Eval Controles'!$D$33))</f>
        <v>15</v>
      </c>
      <c r="AB26" s="139" t="s">
        <v>346</v>
      </c>
      <c r="AC26" s="139">
        <f>IF(AB26='Eval Controles'!$C$34,'Eval Controles'!$D$34,IF(AB26='Eval Controles'!$C$35,'Eval Controles'!$D$35))</f>
        <v>15</v>
      </c>
      <c r="AD26" s="139" t="s">
        <v>261</v>
      </c>
      <c r="AE26" s="139">
        <f>IF(AD26='Eval Controles'!$C$36,'Eval Controles'!$D$36,IF(AD26='Eval Controles'!$C$37,'Eval Controles'!$D$37,IF(AD26='Eval Controles'!$C$38,'Eval Controles'!$D$38)))</f>
        <v>15</v>
      </c>
      <c r="AF26" s="139" t="s">
        <v>349</v>
      </c>
      <c r="AG26" s="139">
        <f>IF(AF26='Eval Controles'!$C$39,'Eval Controles'!$D$39,IF(AF26='Eval Controles'!$C$40,'Eval Controles'!$D$40))</f>
        <v>15</v>
      </c>
      <c r="AH26" s="139" t="s">
        <v>351</v>
      </c>
      <c r="AI26" s="139">
        <f>IF(AH26='Eval Controles'!$C$41,'Eval Controles'!$D$41,IF(AH26='Eval Controles'!$C$42,'Eval Controles'!$D$42))</f>
        <v>15</v>
      </c>
      <c r="AJ26" s="139" t="s">
        <v>353</v>
      </c>
      <c r="AK26" s="139">
        <f>IF(AJ26='Eval Controles'!$C$43,'Eval Controles'!$D$43,IF(AJ26='Eval Controles'!$C$44,'Eval Controles'!$D$44,IF(AJ26='Eval Controles'!$C$45,'Eval Controles'!$D$45)))</f>
        <v>10</v>
      </c>
      <c r="AL26" s="133">
        <f t="shared" si="2"/>
        <v>100</v>
      </c>
      <c r="AM26" s="133" t="str">
        <f t="shared" si="3"/>
        <v>FUERTE</v>
      </c>
      <c r="AN26" s="139" t="s">
        <v>339</v>
      </c>
      <c r="AO26" s="133" t="str">
        <f>IF(AN26='Eval Controles'!$C$24,"FUERTE",IF(AN26='Eval Controles'!$C$25,"MODERADO",IF(AN26='Eval Controles'!$C$26,"DEBIL",)))</f>
        <v>FUERTE</v>
      </c>
      <c r="AP26" s="133" t="s">
        <v>771</v>
      </c>
      <c r="AQ26" s="139">
        <v>100</v>
      </c>
      <c r="AR26" s="459"/>
      <c r="AS26" s="432"/>
      <c r="AT26" s="432"/>
      <c r="AU26" s="432"/>
      <c r="AV26" s="435"/>
      <c r="AW26" s="435"/>
      <c r="AX26" s="432"/>
      <c r="AY26" s="438"/>
      <c r="AZ26" s="30"/>
      <c r="BA26" s="30"/>
      <c r="BB26" s="30"/>
      <c r="BC26" s="30"/>
      <c r="BD26" s="30"/>
      <c r="BE26" s="30"/>
      <c r="BF26" s="30"/>
      <c r="BG26" s="30"/>
      <c r="BH26" s="30"/>
      <c r="BI26" s="30"/>
      <c r="BJ26" s="30"/>
      <c r="BK26" s="30"/>
      <c r="BL26" s="30"/>
      <c r="BM26" s="30"/>
      <c r="BN26" s="30"/>
      <c r="BO26" s="30"/>
    </row>
    <row r="27" spans="2:67" ht="108.5" customHeight="1" x14ac:dyDescent="0.3">
      <c r="B27" s="439" t="s">
        <v>383</v>
      </c>
      <c r="C27" s="442" t="s">
        <v>853</v>
      </c>
      <c r="D27" s="445" t="s">
        <v>539</v>
      </c>
      <c r="E27" s="445" t="s">
        <v>700</v>
      </c>
      <c r="F27" s="445" t="s">
        <v>854</v>
      </c>
      <c r="G27" s="436" t="s">
        <v>25</v>
      </c>
      <c r="H27" s="445" t="s">
        <v>876</v>
      </c>
      <c r="I27" s="445" t="s">
        <v>855</v>
      </c>
      <c r="J27" s="436" t="s">
        <v>3</v>
      </c>
      <c r="K27" s="448" t="s">
        <v>866</v>
      </c>
      <c r="L27" s="436" t="s">
        <v>243</v>
      </c>
      <c r="M27" s="131">
        <f>VLOOKUP(L27,'[4]Datos Validacion'!$C$6:$D$10,2,0)</f>
        <v>0.4</v>
      </c>
      <c r="N27" s="451" t="s">
        <v>46</v>
      </c>
      <c r="O27" s="177">
        <f>VLOOKUP(N27,'[4]Datos Validacion'!$E$6:$F$15,2,0)</f>
        <v>1</v>
      </c>
      <c r="P27" s="454" t="s">
        <v>251</v>
      </c>
      <c r="Q27" s="76" t="s">
        <v>856</v>
      </c>
      <c r="R27" s="314" t="s">
        <v>877</v>
      </c>
      <c r="S27" s="118" t="s">
        <v>731</v>
      </c>
      <c r="T27" s="139" t="s">
        <v>540</v>
      </c>
      <c r="U27" s="139" t="s">
        <v>862</v>
      </c>
      <c r="V27" s="630" t="s">
        <v>735</v>
      </c>
      <c r="W27" s="139" t="s">
        <v>878</v>
      </c>
      <c r="X27" s="139" t="s">
        <v>255</v>
      </c>
      <c r="Y27" s="139">
        <f>IF(X27='Eval Controles'!$C$30,'Eval Controles'!$D$30,IF(X27='Eval Controles'!$C$31,'Eval Controles'!$D$31))</f>
        <v>15</v>
      </c>
      <c r="Z27" s="139" t="s">
        <v>257</v>
      </c>
      <c r="AA27" s="139">
        <f>IF(Z27='Eval Controles'!$C$32,'Eval Controles'!$D$32,IF(Z27='Eval Controles'!$C$33,'Eval Controles'!$D$33))</f>
        <v>15</v>
      </c>
      <c r="AB27" s="139" t="s">
        <v>346</v>
      </c>
      <c r="AC27" s="139">
        <f>IF(AB27='Eval Controles'!$C$34,'Eval Controles'!$D$34,IF(AB27='Eval Controles'!$C$35,'Eval Controles'!$D$35))</f>
        <v>15</v>
      </c>
      <c r="AD27" s="139" t="s">
        <v>261</v>
      </c>
      <c r="AE27" s="139">
        <f>IF(AD27='Eval Controles'!$C$36,'Eval Controles'!$D$36,IF(AD27='Eval Controles'!$C$37,'Eval Controles'!$D$37,IF(AD27='Eval Controles'!$C$38,'Eval Controles'!$D$38)))</f>
        <v>15</v>
      </c>
      <c r="AF27" s="139" t="s">
        <v>349</v>
      </c>
      <c r="AG27" s="139">
        <f>IF(AF27='Eval Controles'!$C$39,'Eval Controles'!$D$39,IF(AF27='Eval Controles'!$C$40,'Eval Controles'!$D$40))</f>
        <v>15</v>
      </c>
      <c r="AH27" s="139" t="s">
        <v>351</v>
      </c>
      <c r="AI27" s="139">
        <f>IF(AH27='Eval Controles'!$C$41,'Eval Controles'!$D$41,IF(AH27='Eval Controles'!$C$42,'Eval Controles'!$D$42))</f>
        <v>15</v>
      </c>
      <c r="AJ27" s="139" t="s">
        <v>353</v>
      </c>
      <c r="AK27" s="139">
        <f>IF(AJ27='Eval Controles'!$C$43,'Eval Controles'!$D$43,IF(AJ27='Eval Controles'!$C$44,'Eval Controles'!$D$44,IF(AJ27='Eval Controles'!$C$45,'Eval Controles'!$D$45)))</f>
        <v>10</v>
      </c>
      <c r="AL27" s="133">
        <f t="shared" si="2"/>
        <v>100</v>
      </c>
      <c r="AM27" s="133" t="str">
        <f t="shared" si="3"/>
        <v>FUERTE</v>
      </c>
      <c r="AN27" s="139" t="s">
        <v>339</v>
      </c>
      <c r="AO27" s="133" t="str">
        <f>IF(AN27='Eval Controles'!$C$24,"FUERTE",IF(AN27='Eval Controles'!$C$25,"MODERADO",IF(AN27='Eval Controles'!$C$26,"DEBIL",)))</f>
        <v>FUERTE</v>
      </c>
      <c r="AP27" s="133" t="s">
        <v>771</v>
      </c>
      <c r="AQ27" s="133">
        <v>100</v>
      </c>
      <c r="AR27" s="430">
        <f>AVERAGE(AQ27:AQ30)</f>
        <v>100</v>
      </c>
      <c r="AS27" s="430" t="s">
        <v>771</v>
      </c>
      <c r="AT27" s="430" t="s">
        <v>773</v>
      </c>
      <c r="AU27" s="430" t="s">
        <v>774</v>
      </c>
      <c r="AV27" s="433" t="s">
        <v>242</v>
      </c>
      <c r="AW27" s="433" t="s">
        <v>849</v>
      </c>
      <c r="AX27" s="430" t="s">
        <v>251</v>
      </c>
      <c r="AY27" s="436" t="s">
        <v>178</v>
      </c>
      <c r="AZ27" s="30"/>
      <c r="BA27" s="30"/>
      <c r="BB27" s="30"/>
      <c r="BC27" s="30"/>
      <c r="BD27" s="30"/>
      <c r="BE27" s="30"/>
      <c r="BF27" s="30"/>
      <c r="BG27" s="30"/>
      <c r="BH27" s="30"/>
      <c r="BI27" s="30"/>
      <c r="BJ27" s="30"/>
      <c r="BK27" s="30"/>
      <c r="BL27" s="30"/>
      <c r="BM27" s="30"/>
      <c r="BN27" s="30"/>
      <c r="BO27" s="30"/>
    </row>
    <row r="28" spans="2:67" s="39" customFormat="1" ht="163.5" customHeight="1" x14ac:dyDescent="0.35">
      <c r="B28" s="440"/>
      <c r="C28" s="443"/>
      <c r="D28" s="446"/>
      <c r="E28" s="446"/>
      <c r="F28" s="446"/>
      <c r="G28" s="437"/>
      <c r="H28" s="446"/>
      <c r="I28" s="446"/>
      <c r="J28" s="437"/>
      <c r="K28" s="449"/>
      <c r="L28" s="437"/>
      <c r="M28" s="131" t="e">
        <f>VLOOKUP(L28,'[4]Datos Validacion'!$C$6:$D$10,2,0)</f>
        <v>#N/A</v>
      </c>
      <c r="N28" s="452"/>
      <c r="O28" s="177" t="e">
        <f>VLOOKUP(N28,'[4]Datos Validacion'!$E$6:$F$15,2,0)</f>
        <v>#N/A</v>
      </c>
      <c r="P28" s="455"/>
      <c r="Q28" s="76" t="s">
        <v>857</v>
      </c>
      <c r="R28" s="631" t="s">
        <v>879</v>
      </c>
      <c r="S28" s="118" t="s">
        <v>731</v>
      </c>
      <c r="T28" s="139" t="s">
        <v>540</v>
      </c>
      <c r="U28" s="139" t="s">
        <v>862</v>
      </c>
      <c r="V28" s="139" t="s">
        <v>735</v>
      </c>
      <c r="W28" s="139" t="s">
        <v>875</v>
      </c>
      <c r="X28" s="139" t="s">
        <v>255</v>
      </c>
      <c r="Y28" s="139">
        <f>IF(X28='Eval Controles'!$C$30,'Eval Controles'!$D$30,IF(X28='Eval Controles'!$C$31,'Eval Controles'!$D$31))</f>
        <v>15</v>
      </c>
      <c r="Z28" s="139" t="s">
        <v>257</v>
      </c>
      <c r="AA28" s="139">
        <f>IF(Z28='Eval Controles'!$C$32,'Eval Controles'!$D$32,IF(Z28='Eval Controles'!$C$33,'Eval Controles'!$D$33))</f>
        <v>15</v>
      </c>
      <c r="AB28" s="139" t="s">
        <v>346</v>
      </c>
      <c r="AC28" s="139">
        <f>IF(AB28='Eval Controles'!$C$34,'Eval Controles'!$D$34,IF(AB28='Eval Controles'!$C$35,'Eval Controles'!$D$35))</f>
        <v>15</v>
      </c>
      <c r="AD28" s="139" t="s">
        <v>261</v>
      </c>
      <c r="AE28" s="139">
        <f>IF(AD28='Eval Controles'!$C$36,'Eval Controles'!$D$36,IF(AD28='Eval Controles'!$C$37,'Eval Controles'!$D$37,IF(AD28='Eval Controles'!$C$38,'Eval Controles'!$D$38)))</f>
        <v>15</v>
      </c>
      <c r="AF28" s="139" t="s">
        <v>349</v>
      </c>
      <c r="AG28" s="139">
        <f>IF(AF28='Eval Controles'!$C$39,'Eval Controles'!$D$39,IF(AF28='Eval Controles'!$C$40,'Eval Controles'!$D$40))</f>
        <v>15</v>
      </c>
      <c r="AH28" s="139" t="s">
        <v>351</v>
      </c>
      <c r="AI28" s="139">
        <f>IF(AH28='Eval Controles'!$C$41,'Eval Controles'!$D$41,IF(AH28='Eval Controles'!$C$42,'Eval Controles'!$D$42))</f>
        <v>15</v>
      </c>
      <c r="AJ28" s="139" t="s">
        <v>353</v>
      </c>
      <c r="AK28" s="139">
        <f>IF(AJ28='Eval Controles'!$C$43,'Eval Controles'!$D$43,IF(AJ28='Eval Controles'!$C$44,'Eval Controles'!$D$44,IF(AJ28='Eval Controles'!$C$45,'Eval Controles'!$D$45)))</f>
        <v>10</v>
      </c>
      <c r="AL28" s="133">
        <f t="shared" si="2"/>
        <v>100</v>
      </c>
      <c r="AM28" s="133" t="str">
        <f t="shared" si="3"/>
        <v>FUERTE</v>
      </c>
      <c r="AN28" s="139" t="s">
        <v>339</v>
      </c>
      <c r="AO28" s="133" t="str">
        <f>IF(AN28='Eval Controles'!$C$24,"FUERTE",IF(AN28='Eval Controles'!$C$25,"MODERADO",IF(AN28='Eval Controles'!$C$26,"DEBIL",)))</f>
        <v>FUERTE</v>
      </c>
      <c r="AP28" s="133" t="s">
        <v>771</v>
      </c>
      <c r="AQ28" s="133">
        <v>100</v>
      </c>
      <c r="AR28" s="431"/>
      <c r="AS28" s="431"/>
      <c r="AT28" s="431"/>
      <c r="AU28" s="431"/>
      <c r="AV28" s="434"/>
      <c r="AW28" s="434"/>
      <c r="AX28" s="431"/>
      <c r="AY28" s="437"/>
      <c r="AZ28" s="31"/>
      <c r="BA28" s="31"/>
      <c r="BB28" s="31"/>
      <c r="BC28" s="31"/>
      <c r="BD28" s="31"/>
      <c r="BE28" s="31"/>
      <c r="BF28" s="31"/>
      <c r="BG28" s="31"/>
      <c r="BH28" s="31"/>
      <c r="BI28" s="31"/>
      <c r="BJ28" s="31"/>
      <c r="BK28" s="31"/>
      <c r="BL28" s="31"/>
      <c r="BM28" s="31"/>
      <c r="BN28" s="31"/>
      <c r="BO28" s="31"/>
    </row>
    <row r="29" spans="2:67" s="39" customFormat="1" ht="99.5" customHeight="1" x14ac:dyDescent="0.35">
      <c r="B29" s="440"/>
      <c r="C29" s="443"/>
      <c r="D29" s="446"/>
      <c r="E29" s="446"/>
      <c r="F29" s="446"/>
      <c r="G29" s="437"/>
      <c r="H29" s="446"/>
      <c r="I29" s="446"/>
      <c r="J29" s="437"/>
      <c r="K29" s="449"/>
      <c r="L29" s="437"/>
      <c r="M29" s="131" t="e">
        <f>VLOOKUP(L29,'[4]Datos Validacion'!$C$6:$D$10,2,0)</f>
        <v>#N/A</v>
      </c>
      <c r="N29" s="452"/>
      <c r="O29" s="177" t="e">
        <f>VLOOKUP(N29,'[4]Datos Validacion'!$E$6:$F$15,2,0)</f>
        <v>#N/A</v>
      </c>
      <c r="P29" s="455"/>
      <c r="Q29" s="76" t="s">
        <v>858</v>
      </c>
      <c r="R29" s="134" t="s">
        <v>860</v>
      </c>
      <c r="S29" s="118" t="s">
        <v>731</v>
      </c>
      <c r="T29" s="139" t="s">
        <v>863</v>
      </c>
      <c r="U29" s="139" t="s">
        <v>862</v>
      </c>
      <c r="V29" s="139" t="s">
        <v>735</v>
      </c>
      <c r="W29" s="139" t="s">
        <v>864</v>
      </c>
      <c r="X29" s="139" t="s">
        <v>255</v>
      </c>
      <c r="Y29" s="139">
        <f>IF(X29='Eval Controles'!$C$30,'Eval Controles'!$D$30,IF(X29='Eval Controles'!$C$31,'Eval Controles'!$D$31))</f>
        <v>15</v>
      </c>
      <c r="Z29" s="139" t="s">
        <v>257</v>
      </c>
      <c r="AA29" s="139">
        <f>IF(Z29='Eval Controles'!$C$32,'Eval Controles'!$D$32,IF(Z29='Eval Controles'!$C$33,'Eval Controles'!$D$33))</f>
        <v>15</v>
      </c>
      <c r="AB29" s="139" t="s">
        <v>346</v>
      </c>
      <c r="AC29" s="139">
        <f>IF(AB29='Eval Controles'!$C$34,'Eval Controles'!$D$34,IF(AB29='Eval Controles'!$C$35,'Eval Controles'!$D$35))</f>
        <v>15</v>
      </c>
      <c r="AD29" s="139" t="s">
        <v>261</v>
      </c>
      <c r="AE29" s="139">
        <f>IF(AD29='Eval Controles'!$C$36,'Eval Controles'!$D$36,IF(AD29='Eval Controles'!$C$37,'Eval Controles'!$D$37,IF(AD29='Eval Controles'!$C$38,'Eval Controles'!$D$38)))</f>
        <v>15</v>
      </c>
      <c r="AF29" s="139" t="s">
        <v>349</v>
      </c>
      <c r="AG29" s="139">
        <f>IF(AF29='Eval Controles'!$C$39,'Eval Controles'!$D$39,IF(AF29='Eval Controles'!$C$40,'Eval Controles'!$D$40))</f>
        <v>15</v>
      </c>
      <c r="AH29" s="139" t="s">
        <v>351</v>
      </c>
      <c r="AI29" s="139">
        <f>IF(AH29='Eval Controles'!$C$41,'Eval Controles'!$D$41,IF(AH29='Eval Controles'!$C$42,'Eval Controles'!$D$42))</f>
        <v>15</v>
      </c>
      <c r="AJ29" s="139" t="s">
        <v>353</v>
      </c>
      <c r="AK29" s="139">
        <f>IF(AJ29='Eval Controles'!$C$43,'Eval Controles'!$D$43,IF(AJ29='Eval Controles'!$C$44,'Eval Controles'!$D$44,IF(AJ29='Eval Controles'!$C$45,'Eval Controles'!$D$45)))</f>
        <v>10</v>
      </c>
      <c r="AL29" s="133">
        <f t="shared" si="2"/>
        <v>100</v>
      </c>
      <c r="AM29" s="133" t="str">
        <f t="shared" si="3"/>
        <v>FUERTE</v>
      </c>
      <c r="AN29" s="139" t="s">
        <v>339</v>
      </c>
      <c r="AO29" s="133" t="str">
        <f>IF(AN29='Eval Controles'!$C$24,"FUERTE",IF(AN29='Eval Controles'!$C$25,"MODERADO",IF(AN29='Eval Controles'!$C$26,"DEBIL",)))</f>
        <v>FUERTE</v>
      </c>
      <c r="AP29" s="133" t="s">
        <v>771</v>
      </c>
      <c r="AQ29" s="133">
        <v>100</v>
      </c>
      <c r="AR29" s="431"/>
      <c r="AS29" s="431"/>
      <c r="AT29" s="431"/>
      <c r="AU29" s="431"/>
      <c r="AV29" s="434"/>
      <c r="AW29" s="434"/>
      <c r="AX29" s="431"/>
      <c r="AY29" s="437"/>
      <c r="AZ29" s="31"/>
      <c r="BA29" s="31"/>
      <c r="BB29" s="31"/>
      <c r="BC29" s="31"/>
      <c r="BD29" s="31"/>
      <c r="BE29" s="31"/>
      <c r="BF29" s="31"/>
      <c r="BG29" s="31"/>
      <c r="BH29" s="31"/>
      <c r="BI29" s="31"/>
      <c r="BJ29" s="31"/>
      <c r="BK29" s="31"/>
      <c r="BL29" s="31"/>
      <c r="BM29" s="31"/>
      <c r="BN29" s="31"/>
      <c r="BO29" s="31"/>
    </row>
    <row r="30" spans="2:67" ht="99.5" customHeight="1" x14ac:dyDescent="0.3">
      <c r="B30" s="441"/>
      <c r="C30" s="444"/>
      <c r="D30" s="447"/>
      <c r="E30" s="447"/>
      <c r="F30" s="447"/>
      <c r="G30" s="438"/>
      <c r="H30" s="447"/>
      <c r="I30" s="447"/>
      <c r="J30" s="438"/>
      <c r="K30" s="450"/>
      <c r="L30" s="438"/>
      <c r="M30" s="131" t="e">
        <f>VLOOKUP(L30,'[4]Datos Validacion'!$C$6:$D$10,2,0)</f>
        <v>#N/A</v>
      </c>
      <c r="N30" s="453"/>
      <c r="O30" s="177" t="e">
        <f>VLOOKUP(N30,'[4]Datos Validacion'!$E$6:$F$15,2,0)</f>
        <v>#N/A</v>
      </c>
      <c r="P30" s="456"/>
      <c r="Q30" s="76" t="s">
        <v>859</v>
      </c>
      <c r="R30" s="123" t="s">
        <v>861</v>
      </c>
      <c r="S30" s="118" t="s">
        <v>731</v>
      </c>
      <c r="T30" s="139" t="s">
        <v>863</v>
      </c>
      <c r="U30" s="139" t="s">
        <v>862</v>
      </c>
      <c r="V30" s="139" t="s">
        <v>874</v>
      </c>
      <c r="W30" s="139" t="s">
        <v>865</v>
      </c>
      <c r="X30" s="139" t="s">
        <v>255</v>
      </c>
      <c r="Y30" s="139">
        <f>IF(X30='Eval Controles'!$C$30,'Eval Controles'!$D$30,IF(X30='Eval Controles'!$C$31,'Eval Controles'!$D$31))</f>
        <v>15</v>
      </c>
      <c r="Z30" s="139" t="s">
        <v>257</v>
      </c>
      <c r="AA30" s="139">
        <f>IF(Z30='Eval Controles'!$C$32,'Eval Controles'!$D$32,IF(Z30='Eval Controles'!$C$33,'Eval Controles'!$D$33))</f>
        <v>15</v>
      </c>
      <c r="AB30" s="139" t="s">
        <v>346</v>
      </c>
      <c r="AC30" s="139">
        <f>IF(AB30='Eval Controles'!$C$34,'Eval Controles'!$D$34,IF(AB30='Eval Controles'!$C$35,'Eval Controles'!$D$35))</f>
        <v>15</v>
      </c>
      <c r="AD30" s="139" t="s">
        <v>261</v>
      </c>
      <c r="AE30" s="139">
        <f>IF(AD30='Eval Controles'!$C$36,'Eval Controles'!$D$36,IF(AD30='Eval Controles'!$C$37,'Eval Controles'!$D$37,IF(AD30='Eval Controles'!$C$38,'Eval Controles'!$D$38)))</f>
        <v>15</v>
      </c>
      <c r="AF30" s="139" t="s">
        <v>349</v>
      </c>
      <c r="AG30" s="139">
        <f>IF(AF30='Eval Controles'!$C$39,'Eval Controles'!$D$39,IF(AF30='Eval Controles'!$C$40,'Eval Controles'!$D$40))</f>
        <v>15</v>
      </c>
      <c r="AH30" s="139" t="s">
        <v>351</v>
      </c>
      <c r="AI30" s="139">
        <f>IF(AH30='Eval Controles'!$C$41,'Eval Controles'!$D$41,IF(AH30='Eval Controles'!$C$42,'Eval Controles'!$D$42))</f>
        <v>15</v>
      </c>
      <c r="AJ30" s="139" t="s">
        <v>353</v>
      </c>
      <c r="AK30" s="139">
        <f>IF(AJ30='Eval Controles'!$C$43,'Eval Controles'!$D$43,IF(AJ30='Eval Controles'!$C$44,'Eval Controles'!$D$44,IF(AJ30='Eval Controles'!$C$45,'Eval Controles'!$D$45)))</f>
        <v>10</v>
      </c>
      <c r="AL30" s="133">
        <f t="shared" si="2"/>
        <v>100</v>
      </c>
      <c r="AM30" s="133" t="str">
        <f t="shared" si="3"/>
        <v>FUERTE</v>
      </c>
      <c r="AN30" s="139" t="s">
        <v>339</v>
      </c>
      <c r="AO30" s="133" t="str">
        <f>IF(AN30='Eval Controles'!$C$24,"FUERTE",IF(AN30='Eval Controles'!$C$25,"MODERADO",IF(AN30='Eval Controles'!$C$26,"DEBIL",)))</f>
        <v>FUERTE</v>
      </c>
      <c r="AP30" s="133" t="s">
        <v>771</v>
      </c>
      <c r="AQ30" s="133">
        <v>100</v>
      </c>
      <c r="AR30" s="432"/>
      <c r="AS30" s="432"/>
      <c r="AT30" s="432"/>
      <c r="AU30" s="432"/>
      <c r="AV30" s="435"/>
      <c r="AW30" s="435"/>
      <c r="AX30" s="432"/>
      <c r="AY30" s="438"/>
      <c r="AZ30" s="30"/>
      <c r="BA30" s="30"/>
      <c r="BB30" s="30"/>
      <c r="BC30" s="30"/>
      <c r="BD30" s="30"/>
      <c r="BE30" s="30"/>
      <c r="BF30" s="30"/>
      <c r="BG30" s="30"/>
      <c r="BH30" s="30"/>
      <c r="BI30" s="30"/>
      <c r="BJ30" s="30"/>
      <c r="BK30" s="30"/>
      <c r="BL30" s="30"/>
      <c r="BM30" s="30"/>
      <c r="BN30" s="30"/>
      <c r="BO30" s="30"/>
    </row>
    <row r="31" spans="2:67" ht="58.5" hidden="1" customHeight="1" x14ac:dyDescent="0.3">
      <c r="B31" s="184"/>
      <c r="C31" s="178"/>
      <c r="D31" s="141"/>
      <c r="E31" s="141"/>
      <c r="F31" s="141"/>
      <c r="G31" s="141"/>
      <c r="H31" s="143"/>
      <c r="I31" s="179"/>
      <c r="J31" s="141"/>
      <c r="K31" s="180"/>
      <c r="L31" s="141"/>
      <c r="M31" s="131" t="e">
        <f>VLOOKUP(L31,'[4]Datos Validacion'!$C$6:$D$10,2,0)</f>
        <v>#N/A</v>
      </c>
      <c r="N31" s="142"/>
      <c r="O31" s="177" t="e">
        <f>VLOOKUP(N31,'[4]Datos Validacion'!$E$6:$F$15,2,0)</f>
        <v>#N/A</v>
      </c>
      <c r="P31" s="240"/>
      <c r="Q31" s="133"/>
      <c r="R31" s="134"/>
      <c r="S31" s="139"/>
      <c r="T31" s="139"/>
      <c r="U31" s="139"/>
      <c r="V31" s="139"/>
      <c r="W31" s="139"/>
      <c r="X31" s="139"/>
      <c r="Y31" s="139" t="b">
        <f>IF(X31='Eval Controles'!$C$30,'Eval Controles'!$D$30,IF(X31='Eval Controles'!$C$31,'Eval Controles'!$D$31))</f>
        <v>0</v>
      </c>
      <c r="Z31" s="139"/>
      <c r="AA31" s="139" t="b">
        <f>IF(Z31='Eval Controles'!$C$32,'Eval Controles'!$D$32,IF(Z31='Eval Controles'!$C$33,'Eval Controles'!$D$33))</f>
        <v>0</v>
      </c>
      <c r="AB31" s="139"/>
      <c r="AC31" s="139" t="b">
        <f>IF(AB31='Eval Controles'!$C$34,'Eval Controles'!$D$34,IF(AB31='Eval Controles'!$C$35,'Eval Controles'!$D$35))</f>
        <v>0</v>
      </c>
      <c r="AD31" s="139"/>
      <c r="AE31" s="139" t="b">
        <f>IF(AD31='Eval Controles'!$C$36,'Eval Controles'!$D$36,IF(AD31='Eval Controles'!$C$37,'Eval Controles'!$D$37,IF(AD31='Eval Controles'!$C$38,'Eval Controles'!$D$38)))</f>
        <v>0</v>
      </c>
      <c r="AF31" s="139"/>
      <c r="AG31" s="139" t="b">
        <f>IF(AF31='Eval Controles'!$C$39,'Eval Controles'!$D$39,IF(AF31='Eval Controles'!$C$40,'Eval Controles'!$D$40))</f>
        <v>0</v>
      </c>
      <c r="AH31" s="139"/>
      <c r="AI31" s="139" t="b">
        <f>IF(AH31='Eval Controles'!$C$41,'Eval Controles'!$D$41,IF(AH31='Eval Controles'!$C$42,'Eval Controles'!$D$42))</f>
        <v>0</v>
      </c>
      <c r="AJ31" s="139"/>
      <c r="AK31" s="139" t="b">
        <f>IF(AJ31='Eval Controles'!$C$43,'Eval Controles'!$D$43,IF(AJ31='Eval Controles'!$C$44,'Eval Controles'!$D$44,IF(AJ31='Eval Controles'!$C$45,'Eval Controles'!$D$45)))</f>
        <v>0</v>
      </c>
      <c r="AL31" s="133">
        <f>SUM(Y31,AA31,AC31,AE31,AG31,AI31,AK31)</f>
        <v>0</v>
      </c>
      <c r="AM31" s="133" t="str">
        <f>IF(AL31&gt;=96,"FUERTE",IF(AL31&gt;=86,"MODERADO","DEBIL"))</f>
        <v>DEBIL</v>
      </c>
      <c r="AN31" s="139"/>
      <c r="AO31" s="133">
        <f>IF(AN31='Eval Controles'!$C$24,"FUERTE",IF(AN31='Eval Controles'!$C$25,"MODERADO",IF(AN31='Eval Controles'!$C$26,"DEBIL",)))</f>
        <v>0</v>
      </c>
      <c r="AP31" s="174"/>
      <c r="AQ31" s="139"/>
      <c r="AR31" s="139"/>
      <c r="AS31" s="133"/>
      <c r="AT31" s="118"/>
      <c r="AU31" s="118"/>
      <c r="AV31" s="176"/>
      <c r="AW31" s="176"/>
      <c r="AX31" s="315"/>
      <c r="AY31" s="180"/>
      <c r="AZ31" s="30"/>
      <c r="BA31" s="30"/>
      <c r="BB31" s="30"/>
      <c r="BC31" s="30"/>
      <c r="BD31" s="30"/>
      <c r="BE31" s="30"/>
      <c r="BF31" s="30"/>
      <c r="BG31" s="30"/>
      <c r="BH31" s="30"/>
      <c r="BI31" s="30"/>
      <c r="BJ31" s="30"/>
      <c r="BK31" s="30"/>
      <c r="BL31" s="30"/>
      <c r="BM31" s="30"/>
      <c r="BN31" s="30"/>
      <c r="BO31" s="30"/>
    </row>
    <row r="32" spans="2:67" s="39" customFormat="1" ht="58.5" hidden="1" customHeight="1" x14ac:dyDescent="0.35">
      <c r="B32" s="184"/>
      <c r="C32" s="138"/>
      <c r="D32" s="138"/>
      <c r="E32" s="138"/>
      <c r="F32" s="138"/>
      <c r="G32" s="141"/>
      <c r="H32" s="137"/>
      <c r="I32" s="134"/>
      <c r="J32" s="141"/>
      <c r="K32" s="122"/>
      <c r="L32" s="135"/>
      <c r="M32" s="131" t="e">
        <f>VLOOKUP(L32,'[4]Datos Validacion'!$C$6:$D$10,2,0)</f>
        <v>#N/A</v>
      </c>
      <c r="N32" s="136"/>
      <c r="O32" s="177" t="e">
        <f>VLOOKUP(N32,'[4]Datos Validacion'!$E$6:$F$15,2,0)</f>
        <v>#N/A</v>
      </c>
      <c r="P32" s="240"/>
      <c r="Q32" s="132"/>
      <c r="R32" s="123"/>
      <c r="S32" s="139"/>
      <c r="T32" s="139"/>
      <c r="U32" s="139"/>
      <c r="V32" s="139"/>
      <c r="W32" s="139"/>
      <c r="X32" s="139"/>
      <c r="Y32" s="139" t="b">
        <f>IF(X32='Eval Controles'!$C$30,'Eval Controles'!$D$30,IF(X32='Eval Controles'!$C$31,'Eval Controles'!$D$31))</f>
        <v>0</v>
      </c>
      <c r="Z32" s="139"/>
      <c r="AA32" s="139" t="b">
        <f>IF(Z32='Eval Controles'!$C$32,'Eval Controles'!$D$32,IF(Z32='Eval Controles'!$C$33,'Eval Controles'!$D$33))</f>
        <v>0</v>
      </c>
      <c r="AB32" s="139"/>
      <c r="AC32" s="139" t="b">
        <f>IF(AB32='Eval Controles'!$C$34,'Eval Controles'!$D$34,IF(AB32='Eval Controles'!$C$35,'Eval Controles'!$D$35))</f>
        <v>0</v>
      </c>
      <c r="AD32" s="139"/>
      <c r="AE32" s="139" t="b">
        <f>IF(AD32='Eval Controles'!$C$36,'Eval Controles'!$D$36,IF(AD32='Eval Controles'!$C$37,'Eval Controles'!$D$37,IF(AD32='Eval Controles'!$C$38,'Eval Controles'!$D$38)))</f>
        <v>0</v>
      </c>
      <c r="AF32" s="139"/>
      <c r="AG32" s="139" t="b">
        <f>IF(AF32='Eval Controles'!$C$39,'Eval Controles'!$D$39,IF(AF32='Eval Controles'!$C$40,'Eval Controles'!$D$40))</f>
        <v>0</v>
      </c>
      <c r="AH32" s="139"/>
      <c r="AI32" s="139" t="b">
        <f>IF(AH32='Eval Controles'!$C$41,'Eval Controles'!$D$41,IF(AH32='Eval Controles'!$C$42,'Eval Controles'!$D$42))</f>
        <v>0</v>
      </c>
      <c r="AJ32" s="139"/>
      <c r="AK32" s="139" t="b">
        <f>IF(AJ32='Eval Controles'!$C$43,'Eval Controles'!$D$43,IF(AJ32='Eval Controles'!$C$44,'Eval Controles'!$D$44,IF(AJ32='Eval Controles'!$C$45,'Eval Controles'!$D$45)))</f>
        <v>0</v>
      </c>
      <c r="AL32" s="133">
        <f>SUM(Y32,AA32,AC32,AE32,AG32,AI32,AK32)</f>
        <v>0</v>
      </c>
      <c r="AM32" s="133" t="str">
        <f>IF(AL32&gt;=96,"FUERTE",IF(AL32&gt;=86,"MODERADO","DEBIL"))</f>
        <v>DEBIL</v>
      </c>
      <c r="AN32" s="139"/>
      <c r="AO32" s="133">
        <f>IF(AN32='Eval Controles'!$C$24,"FUERTE",IF(AN32='Eval Controles'!$C$25,"MODERADO",IF(AN32='Eval Controles'!$C$26,"DEBIL",)))</f>
        <v>0</v>
      </c>
      <c r="AP32" s="76"/>
      <c r="AQ32" s="118"/>
      <c r="AR32" s="118"/>
      <c r="AS32" s="76"/>
      <c r="AT32" s="118"/>
      <c r="AU32" s="118"/>
      <c r="AV32" s="43"/>
      <c r="AW32" s="43"/>
      <c r="AX32" s="315"/>
      <c r="AY32" s="180"/>
      <c r="AZ32" s="31"/>
      <c r="BA32" s="31"/>
      <c r="BB32" s="31"/>
      <c r="BC32" s="31"/>
      <c r="BD32" s="31"/>
      <c r="BE32" s="31"/>
      <c r="BF32" s="31"/>
      <c r="BG32" s="31"/>
      <c r="BH32" s="31"/>
      <c r="BI32" s="31"/>
      <c r="BJ32" s="31"/>
      <c r="BK32" s="31"/>
      <c r="BL32" s="31"/>
      <c r="BM32" s="31"/>
      <c r="BN32" s="31"/>
      <c r="BO32" s="31"/>
    </row>
    <row r="33" spans="2:67" s="39" customFormat="1" ht="58.5" hidden="1" customHeight="1" x14ac:dyDescent="0.35">
      <c r="B33" s="184"/>
      <c r="C33" s="138"/>
      <c r="D33" s="138"/>
      <c r="E33" s="138"/>
      <c r="F33" s="138"/>
      <c r="G33" s="141"/>
      <c r="H33" s="137"/>
      <c r="I33" s="134"/>
      <c r="J33" s="141"/>
      <c r="K33" s="122"/>
      <c r="L33" s="135"/>
      <c r="M33" s="131" t="e">
        <f>VLOOKUP(L33,'[4]Datos Validacion'!$C$6:$D$10,2,0)</f>
        <v>#N/A</v>
      </c>
      <c r="N33" s="136"/>
      <c r="O33" s="177" t="e">
        <f>VLOOKUP(N33,'[4]Datos Validacion'!$E$6:$F$15,2,0)</f>
        <v>#N/A</v>
      </c>
      <c r="P33" s="240"/>
      <c r="Q33" s="132"/>
      <c r="R33" s="123"/>
      <c r="S33" s="139"/>
      <c r="T33" s="139"/>
      <c r="U33" s="139"/>
      <c r="V33" s="139"/>
      <c r="W33" s="139"/>
      <c r="X33" s="139"/>
      <c r="Y33" s="139" t="b">
        <f>IF(X33='Eval Controles'!$C$30,'Eval Controles'!$D$30,IF(X33='Eval Controles'!$C$31,'Eval Controles'!$D$31))</f>
        <v>0</v>
      </c>
      <c r="Z33" s="139"/>
      <c r="AA33" s="139" t="b">
        <f>IF(Z33='Eval Controles'!$C$32,'Eval Controles'!$D$32,IF(Z33='Eval Controles'!$C$33,'Eval Controles'!$D$33))</f>
        <v>0</v>
      </c>
      <c r="AB33" s="139"/>
      <c r="AC33" s="139" t="b">
        <f>IF(AB33='Eval Controles'!$C$34,'Eval Controles'!$D$34,IF(AB33='Eval Controles'!$C$35,'Eval Controles'!$D$35))</f>
        <v>0</v>
      </c>
      <c r="AD33" s="139"/>
      <c r="AE33" s="139" t="b">
        <f>IF(AD33='Eval Controles'!$C$36,'Eval Controles'!$D$36,IF(AD33='Eval Controles'!$C$37,'Eval Controles'!$D$37,IF(AD33='Eval Controles'!$C$38,'Eval Controles'!$D$38)))</f>
        <v>0</v>
      </c>
      <c r="AF33" s="139"/>
      <c r="AG33" s="139" t="b">
        <f>IF(AF33='Eval Controles'!$C$39,'Eval Controles'!$D$39,IF(AF33='Eval Controles'!$C$40,'Eval Controles'!$D$40))</f>
        <v>0</v>
      </c>
      <c r="AH33" s="139"/>
      <c r="AI33" s="139" t="b">
        <f>IF(AH33='Eval Controles'!$C$41,'Eval Controles'!$D$41,IF(AH33='Eval Controles'!$C$42,'Eval Controles'!$D$42))</f>
        <v>0</v>
      </c>
      <c r="AJ33" s="139"/>
      <c r="AK33" s="139" t="b">
        <f>IF(AJ33='Eval Controles'!$C$43,'Eval Controles'!$D$43,IF(AJ33='Eval Controles'!$C$44,'Eval Controles'!$D$44,IF(AJ33='Eval Controles'!$C$45,'Eval Controles'!$D$45)))</f>
        <v>0</v>
      </c>
      <c r="AL33" s="133"/>
      <c r="AM33" s="133"/>
      <c r="AN33" s="139"/>
      <c r="AO33" s="133"/>
      <c r="AP33" s="76"/>
      <c r="AQ33" s="118"/>
      <c r="AR33" s="118"/>
      <c r="AS33" s="76"/>
      <c r="AT33" s="118"/>
      <c r="AU33" s="118"/>
      <c r="AV33" s="43"/>
      <c r="AW33" s="43"/>
      <c r="AX33" s="315"/>
      <c r="AY33" s="180"/>
      <c r="AZ33" s="31"/>
      <c r="BA33" s="31"/>
      <c r="BB33" s="31"/>
      <c r="BC33" s="31"/>
      <c r="BD33" s="31"/>
      <c r="BE33" s="31"/>
      <c r="BF33" s="31"/>
      <c r="BG33" s="31"/>
      <c r="BH33" s="31"/>
      <c r="BI33" s="31"/>
      <c r="BJ33" s="31"/>
      <c r="BK33" s="31"/>
      <c r="BL33" s="31"/>
      <c r="BM33" s="31"/>
      <c r="BN33" s="31"/>
      <c r="BO33" s="31"/>
    </row>
    <row r="34" spans="2:67" s="120" customFormat="1" ht="58.5" hidden="1" customHeight="1" x14ac:dyDescent="0.3">
      <c r="B34" s="184"/>
      <c r="C34" s="118"/>
      <c r="D34" s="118"/>
      <c r="E34" s="118"/>
      <c r="F34" s="118"/>
      <c r="G34" s="141"/>
      <c r="H34" s="119"/>
      <c r="I34" s="123"/>
      <c r="J34" s="141"/>
      <c r="K34" s="122"/>
      <c r="L34" s="35"/>
      <c r="M34" s="131" t="e">
        <f>VLOOKUP(L34,'[4]Datos Validacion'!$C$6:$D$10,2,0)</f>
        <v>#N/A</v>
      </c>
      <c r="N34" s="60"/>
      <c r="O34" s="177" t="e">
        <f>VLOOKUP(N34,'[4]Datos Validacion'!$E$6:$F$15,2,0)</f>
        <v>#N/A</v>
      </c>
      <c r="P34" s="240"/>
      <c r="Q34" s="76"/>
      <c r="R34" s="123"/>
      <c r="S34" s="118"/>
      <c r="T34" s="118"/>
      <c r="U34" s="118"/>
      <c r="V34" s="118"/>
      <c r="W34" s="118"/>
      <c r="X34" s="139"/>
      <c r="Y34" s="139" t="b">
        <f>IF(X34='Eval Controles'!$C$30,'Eval Controles'!$D$30,IF(X34='Eval Controles'!$C$31,'Eval Controles'!$D$31))</f>
        <v>0</v>
      </c>
      <c r="Z34" s="139"/>
      <c r="AA34" s="139" t="b">
        <f>IF(Z34='Eval Controles'!$C$32,'Eval Controles'!$D$32,IF(Z34='Eval Controles'!$C$33,'Eval Controles'!$D$33))</f>
        <v>0</v>
      </c>
      <c r="AB34" s="139"/>
      <c r="AC34" s="139" t="b">
        <f>IF(AB34='Eval Controles'!$C$34,'Eval Controles'!$D$34,IF(AB34='Eval Controles'!$C$35,'Eval Controles'!$D$35))</f>
        <v>0</v>
      </c>
      <c r="AD34" s="139"/>
      <c r="AE34" s="139" t="b">
        <f>IF(AD34='Eval Controles'!$C$36,'Eval Controles'!$D$36,IF(AD34='Eval Controles'!$C$37,'Eval Controles'!$D$37,IF(AD34='Eval Controles'!$C$38,'Eval Controles'!$D$38)))</f>
        <v>0</v>
      </c>
      <c r="AF34" s="139"/>
      <c r="AG34" s="139" t="b">
        <f>IF(AF34='Eval Controles'!$C$39,'Eval Controles'!$D$39,IF(AF34='Eval Controles'!$C$40,'Eval Controles'!$D$40))</f>
        <v>0</v>
      </c>
      <c r="AH34" s="139"/>
      <c r="AI34" s="139" t="b">
        <f>IF(AH34='Eval Controles'!$C$41,'Eval Controles'!$D$41,IF(AH34='Eval Controles'!$C$42,'Eval Controles'!$D$42))</f>
        <v>0</v>
      </c>
      <c r="AJ34" s="139"/>
      <c r="AK34" s="139" t="b">
        <f>IF(AJ34='Eval Controles'!$C$43,'Eval Controles'!$D$43,IF(AJ34='Eval Controles'!$C$44,'Eval Controles'!$D$44,IF(AJ34='Eval Controles'!$C$45,'Eval Controles'!$D$45)))</f>
        <v>0</v>
      </c>
      <c r="AL34" s="133">
        <f t="shared" ref="AL34:AL44" si="4">SUM(Y34,AA34,AC34,AE34,AG34,AI34,AK34)</f>
        <v>0</v>
      </c>
      <c r="AM34" s="133" t="str">
        <f t="shared" ref="AM34:AM44" si="5">IF(AL34&gt;=96,"FUERTE",IF(AL34&gt;=86,"MODERADO","DEBIL"))</f>
        <v>DEBIL</v>
      </c>
      <c r="AN34" s="139"/>
      <c r="AO34" s="133">
        <f>IF(AN34='Eval Controles'!$C$24,"FUERTE",IF(AN34='Eval Controles'!$C$25,"MODERADO",IF(AN34='Eval Controles'!$C$26,"DEBIL",)))</f>
        <v>0</v>
      </c>
      <c r="AP34" s="76"/>
      <c r="AQ34" s="118"/>
      <c r="AR34" s="118"/>
      <c r="AS34" s="128"/>
      <c r="AT34" s="118"/>
      <c r="AU34" s="118"/>
      <c r="AV34" s="129"/>
      <c r="AW34" s="129"/>
      <c r="AX34" s="315"/>
      <c r="AY34" s="180"/>
      <c r="AZ34" s="126"/>
      <c r="BA34" s="126"/>
      <c r="BB34" s="126"/>
      <c r="BC34" s="126"/>
      <c r="BD34" s="126"/>
      <c r="BE34" s="126"/>
      <c r="BF34" s="126"/>
      <c r="BG34" s="126"/>
      <c r="BH34" s="126"/>
      <c r="BI34" s="126"/>
      <c r="BJ34" s="126"/>
      <c r="BK34" s="126"/>
      <c r="BL34" s="126"/>
      <c r="BM34" s="126"/>
      <c r="BN34" s="126"/>
      <c r="BO34" s="126"/>
    </row>
    <row r="35" spans="2:67" s="120" customFormat="1" ht="58.5" hidden="1" customHeight="1" x14ac:dyDescent="0.3">
      <c r="B35" s="184"/>
      <c r="C35" s="118"/>
      <c r="D35" s="118"/>
      <c r="E35" s="118"/>
      <c r="F35" s="118"/>
      <c r="G35" s="141"/>
      <c r="H35" s="119"/>
      <c r="I35" s="123"/>
      <c r="J35" s="141"/>
      <c r="K35" s="122"/>
      <c r="L35" s="35"/>
      <c r="M35" s="131" t="e">
        <f>VLOOKUP(L35,'[4]Datos Validacion'!$C$6:$D$10,2,0)</f>
        <v>#N/A</v>
      </c>
      <c r="N35" s="60"/>
      <c r="O35" s="177" t="e">
        <f>VLOOKUP(N35,'[4]Datos Validacion'!$E$6:$F$15,2,0)</f>
        <v>#N/A</v>
      </c>
      <c r="P35" s="240"/>
      <c r="Q35" s="76"/>
      <c r="R35" s="123"/>
      <c r="S35" s="118"/>
      <c r="T35" s="118"/>
      <c r="U35" s="118"/>
      <c r="V35" s="118"/>
      <c r="W35" s="118"/>
      <c r="X35" s="139"/>
      <c r="Y35" s="139" t="b">
        <f>IF(X35='Eval Controles'!$C$30,'Eval Controles'!$D$30,IF(X35='Eval Controles'!$C$31,'Eval Controles'!$D$31))</f>
        <v>0</v>
      </c>
      <c r="Z35" s="139"/>
      <c r="AA35" s="139" t="b">
        <f>IF(Z35='Eval Controles'!$C$32,'Eval Controles'!$D$32,IF(Z35='Eval Controles'!$C$33,'Eval Controles'!$D$33))</f>
        <v>0</v>
      </c>
      <c r="AB35" s="139"/>
      <c r="AC35" s="139" t="b">
        <f>IF(AB35='Eval Controles'!$C$34,'Eval Controles'!$D$34,IF(AB35='Eval Controles'!$C$35,'Eval Controles'!$D$35))</f>
        <v>0</v>
      </c>
      <c r="AD35" s="139"/>
      <c r="AE35" s="139" t="b">
        <f>IF(AD35='Eval Controles'!$C$36,'Eval Controles'!$D$36,IF(AD35='Eval Controles'!$C$37,'Eval Controles'!$D$37,IF(AD35='Eval Controles'!$C$38,'Eval Controles'!$D$38)))</f>
        <v>0</v>
      </c>
      <c r="AF35" s="139"/>
      <c r="AG35" s="139" t="b">
        <f>IF(AF35='Eval Controles'!$C$39,'Eval Controles'!$D$39,IF(AF35='Eval Controles'!$C$40,'Eval Controles'!$D$40))</f>
        <v>0</v>
      </c>
      <c r="AH35" s="139"/>
      <c r="AI35" s="139" t="b">
        <f>IF(AH35='Eval Controles'!$C$41,'Eval Controles'!$D$41,IF(AH35='Eval Controles'!$C$42,'Eval Controles'!$D$42))</f>
        <v>0</v>
      </c>
      <c r="AJ35" s="139"/>
      <c r="AK35" s="139" t="b">
        <f>IF(AJ35='Eval Controles'!$C$43,'Eval Controles'!$D$43,IF(AJ35='Eval Controles'!$C$44,'Eval Controles'!$D$44,IF(AJ35='Eval Controles'!$C$45,'Eval Controles'!$D$45)))</f>
        <v>0</v>
      </c>
      <c r="AL35" s="133">
        <f t="shared" si="4"/>
        <v>0</v>
      </c>
      <c r="AM35" s="133" t="str">
        <f t="shared" si="5"/>
        <v>DEBIL</v>
      </c>
      <c r="AN35" s="139"/>
      <c r="AO35" s="133">
        <f>IF(AN35='Eval Controles'!$C$24,"FUERTE",IF(AN35='Eval Controles'!$C$25,"MODERADO",IF(AN35='Eval Controles'!$C$26,"DEBIL",)))</f>
        <v>0</v>
      </c>
      <c r="AP35" s="76"/>
      <c r="AQ35" s="118"/>
      <c r="AR35" s="118"/>
      <c r="AS35" s="128"/>
      <c r="AT35" s="118"/>
      <c r="AU35" s="118"/>
      <c r="AV35" s="129"/>
      <c r="AW35" s="129"/>
      <c r="AX35" s="315"/>
      <c r="AY35" s="180"/>
      <c r="AZ35" s="126"/>
      <c r="BA35" s="126"/>
      <c r="BB35" s="126"/>
      <c r="BC35" s="126"/>
      <c r="BD35" s="126"/>
      <c r="BE35" s="126"/>
      <c r="BF35" s="126"/>
      <c r="BG35" s="126"/>
      <c r="BH35" s="126"/>
      <c r="BI35" s="126"/>
      <c r="BJ35" s="126"/>
      <c r="BK35" s="126"/>
      <c r="BL35" s="126"/>
      <c r="BM35" s="126"/>
      <c r="BN35" s="126"/>
      <c r="BO35" s="126"/>
    </row>
    <row r="36" spans="2:67" s="120" customFormat="1" ht="58.5" hidden="1" customHeight="1" x14ac:dyDescent="0.3">
      <c r="B36" s="184"/>
      <c r="C36" s="118"/>
      <c r="D36" s="118"/>
      <c r="E36" s="118"/>
      <c r="F36" s="118"/>
      <c r="G36" s="141"/>
      <c r="H36" s="119"/>
      <c r="I36" s="123"/>
      <c r="J36" s="141"/>
      <c r="K36" s="122"/>
      <c r="L36" s="35"/>
      <c r="M36" s="131" t="e">
        <f>VLOOKUP(L36,'[4]Datos Validacion'!$C$6:$D$10,2,0)</f>
        <v>#N/A</v>
      </c>
      <c r="N36" s="60"/>
      <c r="O36" s="177" t="e">
        <f>VLOOKUP(N36,'[4]Datos Validacion'!$E$6:$F$15,2,0)</f>
        <v>#N/A</v>
      </c>
      <c r="P36" s="240"/>
      <c r="Q36" s="76"/>
      <c r="R36" s="123"/>
      <c r="S36" s="118"/>
      <c r="T36" s="118"/>
      <c r="U36" s="118"/>
      <c r="V36" s="118"/>
      <c r="W36" s="118"/>
      <c r="X36" s="139"/>
      <c r="Y36" s="139" t="b">
        <f>IF(X36='Eval Controles'!$C$30,'Eval Controles'!$D$30,IF(X36='Eval Controles'!$C$31,'Eval Controles'!$D$31))</f>
        <v>0</v>
      </c>
      <c r="Z36" s="139"/>
      <c r="AA36" s="139" t="b">
        <f>IF(Z36='Eval Controles'!$C$32,'Eval Controles'!$D$32,IF(Z36='Eval Controles'!$C$33,'Eval Controles'!$D$33))</f>
        <v>0</v>
      </c>
      <c r="AB36" s="139"/>
      <c r="AC36" s="139" t="b">
        <f>IF(AB36='Eval Controles'!$C$34,'Eval Controles'!$D$34,IF(AB36='Eval Controles'!$C$35,'Eval Controles'!$D$35))</f>
        <v>0</v>
      </c>
      <c r="AD36" s="139"/>
      <c r="AE36" s="139" t="b">
        <f>IF(AD36='Eval Controles'!$C$36,'Eval Controles'!$D$36,IF(AD36='Eval Controles'!$C$37,'Eval Controles'!$D$37,IF(AD36='Eval Controles'!$C$38,'Eval Controles'!$D$38)))</f>
        <v>0</v>
      </c>
      <c r="AF36" s="139"/>
      <c r="AG36" s="139" t="b">
        <f>IF(AF36='Eval Controles'!$C$39,'Eval Controles'!$D$39,IF(AF36='Eval Controles'!$C$40,'Eval Controles'!$D$40))</f>
        <v>0</v>
      </c>
      <c r="AH36" s="139"/>
      <c r="AI36" s="139" t="b">
        <f>IF(AH36='Eval Controles'!$C$41,'Eval Controles'!$D$41,IF(AH36='Eval Controles'!$C$42,'Eval Controles'!$D$42))</f>
        <v>0</v>
      </c>
      <c r="AJ36" s="139"/>
      <c r="AK36" s="139" t="b">
        <f>IF(AJ36='Eval Controles'!$C$43,'Eval Controles'!$D$43,IF(AJ36='Eval Controles'!$C$44,'Eval Controles'!$D$44,IF(AJ36='Eval Controles'!$C$45,'Eval Controles'!$D$45)))</f>
        <v>0</v>
      </c>
      <c r="AL36" s="133">
        <f t="shared" si="4"/>
        <v>0</v>
      </c>
      <c r="AM36" s="133" t="str">
        <f t="shared" si="5"/>
        <v>DEBIL</v>
      </c>
      <c r="AN36" s="139"/>
      <c r="AO36" s="133">
        <f>IF(AN36='Eval Controles'!$C$24,"FUERTE",IF(AN36='Eval Controles'!$C$25,"MODERADO",IF(AN36='Eval Controles'!$C$26,"DEBIL",)))</f>
        <v>0</v>
      </c>
      <c r="AP36" s="76"/>
      <c r="AQ36" s="118"/>
      <c r="AR36" s="118"/>
      <c r="AS36" s="128"/>
      <c r="AT36" s="118"/>
      <c r="AU36" s="118"/>
      <c r="AV36" s="129"/>
      <c r="AW36" s="129"/>
      <c r="AX36" s="315"/>
      <c r="AY36" s="180"/>
      <c r="AZ36" s="126"/>
      <c r="BA36" s="126"/>
      <c r="BB36" s="126"/>
      <c r="BC36" s="126"/>
      <c r="BD36" s="126"/>
      <c r="BE36" s="126"/>
      <c r="BF36" s="126"/>
      <c r="BG36" s="126"/>
      <c r="BH36" s="126"/>
      <c r="BI36" s="126"/>
      <c r="BJ36" s="126"/>
      <c r="BK36" s="126"/>
      <c r="BL36" s="126"/>
      <c r="BM36" s="126"/>
      <c r="BN36" s="126"/>
      <c r="BO36" s="126"/>
    </row>
    <row r="37" spans="2:67" s="120" customFormat="1" ht="58.5" hidden="1" customHeight="1" x14ac:dyDescent="0.3">
      <c r="B37" s="184"/>
      <c r="C37" s="33"/>
      <c r="D37" s="32"/>
      <c r="E37" s="32"/>
      <c r="F37" s="32"/>
      <c r="G37" s="141"/>
      <c r="H37" s="32"/>
      <c r="I37" s="32"/>
      <c r="J37" s="141"/>
      <c r="K37" s="33"/>
      <c r="L37" s="35"/>
      <c r="M37" s="131" t="e">
        <f>VLOOKUP(L37,'[4]Datos Validacion'!$C$6:$D$10,2,0)</f>
        <v>#N/A</v>
      </c>
      <c r="N37" s="60"/>
      <c r="O37" s="177" t="e">
        <f>VLOOKUP(N37,'[4]Datos Validacion'!$E$6:$F$15,2,0)</f>
        <v>#N/A</v>
      </c>
      <c r="P37" s="240"/>
      <c r="Q37" s="76"/>
      <c r="R37" s="76"/>
      <c r="S37" s="76"/>
      <c r="T37" s="76"/>
      <c r="U37" s="76"/>
      <c r="V37" s="76"/>
      <c r="W37" s="76"/>
      <c r="X37" s="139"/>
      <c r="Y37" s="139" t="b">
        <f>IF(X37='Eval Controles'!$C$30,'Eval Controles'!$D$30,IF(X37='Eval Controles'!$C$31,'Eval Controles'!$D$31))</f>
        <v>0</v>
      </c>
      <c r="Z37" s="139"/>
      <c r="AA37" s="139" t="b">
        <f>IF(Z37='Eval Controles'!$C$32,'Eval Controles'!$D$32,IF(Z37='Eval Controles'!$C$33,'Eval Controles'!$D$33))</f>
        <v>0</v>
      </c>
      <c r="AB37" s="139"/>
      <c r="AC37" s="139" t="b">
        <f>IF(AB37='Eval Controles'!$C$34,'Eval Controles'!$D$34,IF(AB37='Eval Controles'!$C$35,'Eval Controles'!$D$35))</f>
        <v>0</v>
      </c>
      <c r="AD37" s="139"/>
      <c r="AE37" s="139" t="b">
        <f>IF(AD37='Eval Controles'!$C$36,'Eval Controles'!$D$36,IF(AD37='Eval Controles'!$C$37,'Eval Controles'!$D$37,IF(AD37='Eval Controles'!$C$38,'Eval Controles'!$D$38)))</f>
        <v>0</v>
      </c>
      <c r="AF37" s="139"/>
      <c r="AG37" s="139" t="b">
        <f>IF(AF37='Eval Controles'!$C$39,'Eval Controles'!$D$39,IF(AF37='Eval Controles'!$C$40,'Eval Controles'!$D$40))</f>
        <v>0</v>
      </c>
      <c r="AH37" s="139"/>
      <c r="AI37" s="139" t="b">
        <f>IF(AH37='Eval Controles'!$C$41,'Eval Controles'!$D$41,IF(AH37='Eval Controles'!$C$42,'Eval Controles'!$D$42))</f>
        <v>0</v>
      </c>
      <c r="AJ37" s="139"/>
      <c r="AK37" s="139" t="b">
        <f>IF(AJ37='Eval Controles'!$C$43,'Eval Controles'!$D$43,IF(AJ37='Eval Controles'!$C$44,'Eval Controles'!$D$44,IF(AJ37='Eval Controles'!$C$45,'Eval Controles'!$D$45)))</f>
        <v>0</v>
      </c>
      <c r="AL37" s="133">
        <f t="shared" si="4"/>
        <v>0</v>
      </c>
      <c r="AM37" s="133" t="str">
        <f t="shared" si="5"/>
        <v>DEBIL</v>
      </c>
      <c r="AN37" s="133"/>
      <c r="AO37" s="133">
        <f>IF(AN37='Eval Controles'!$C$24,"FUERTE",IF(AN37='Eval Controles'!$C$25,"MODERADO",IF(AN37='Eval Controles'!$C$26,"DEBIL",)))</f>
        <v>0</v>
      </c>
      <c r="AP37" s="133"/>
      <c r="AQ37" s="133"/>
      <c r="AR37" s="133"/>
      <c r="AS37" s="133"/>
      <c r="AT37" s="133"/>
      <c r="AU37" s="133"/>
      <c r="AV37" s="129"/>
      <c r="AW37" s="129"/>
      <c r="AX37" s="315"/>
      <c r="AY37" s="180"/>
      <c r="AZ37" s="126"/>
      <c r="BA37" s="126"/>
      <c r="BB37" s="126"/>
      <c r="BC37" s="126"/>
      <c r="BD37" s="126"/>
      <c r="BE37" s="126"/>
      <c r="BF37" s="126"/>
      <c r="BG37" s="126"/>
      <c r="BH37" s="126"/>
      <c r="BI37" s="126"/>
      <c r="BJ37" s="126"/>
      <c r="BK37" s="126"/>
      <c r="BL37" s="126"/>
      <c r="BM37" s="126"/>
      <c r="BN37" s="126"/>
      <c r="BO37" s="126"/>
    </row>
    <row r="38" spans="2:67" s="120" customFormat="1" ht="58.5" hidden="1" customHeight="1" x14ac:dyDescent="0.3">
      <c r="B38" s="184"/>
      <c r="C38" s="118"/>
      <c r="D38" s="118"/>
      <c r="E38" s="35"/>
      <c r="F38" s="35"/>
      <c r="G38" s="141"/>
      <c r="H38" s="35"/>
      <c r="I38" s="35"/>
      <c r="J38" s="141"/>
      <c r="K38" s="118"/>
      <c r="L38" s="35"/>
      <c r="M38" s="131" t="e">
        <f>VLOOKUP(L38,'[4]Datos Validacion'!$C$6:$D$10,2,0)</f>
        <v>#N/A</v>
      </c>
      <c r="N38" s="60"/>
      <c r="O38" s="177" t="e">
        <f>VLOOKUP(N38,'[4]Datos Validacion'!$E$6:$F$15,2,0)</f>
        <v>#N/A</v>
      </c>
      <c r="P38" s="240"/>
      <c r="Q38" s="76"/>
      <c r="R38" s="76"/>
      <c r="S38" s="76"/>
      <c r="T38" s="76"/>
      <c r="U38" s="76"/>
      <c r="V38" s="76"/>
      <c r="W38" s="76"/>
      <c r="X38" s="139"/>
      <c r="Y38" s="139" t="b">
        <f>IF(X38='Eval Controles'!$C$30,'Eval Controles'!$D$30,IF(X38='Eval Controles'!$C$31,'Eval Controles'!$D$31))</f>
        <v>0</v>
      </c>
      <c r="Z38" s="139"/>
      <c r="AA38" s="139" t="b">
        <f>IF(Z38='Eval Controles'!$C$32,'Eval Controles'!$D$32,IF(Z38='Eval Controles'!$C$33,'Eval Controles'!$D$33))</f>
        <v>0</v>
      </c>
      <c r="AB38" s="139"/>
      <c r="AC38" s="139" t="b">
        <f>IF(AB38='Eval Controles'!$C$34,'Eval Controles'!$D$34,IF(AB38='Eval Controles'!$C$35,'Eval Controles'!$D$35))</f>
        <v>0</v>
      </c>
      <c r="AD38" s="139"/>
      <c r="AE38" s="139" t="b">
        <f>IF(AD38='Eval Controles'!$C$36,'Eval Controles'!$D$36,IF(AD38='Eval Controles'!$C$37,'Eval Controles'!$D$37,IF(AD38='Eval Controles'!$C$38,'Eval Controles'!$D$38)))</f>
        <v>0</v>
      </c>
      <c r="AF38" s="139"/>
      <c r="AG38" s="139" t="b">
        <f>IF(AF38='Eval Controles'!$C$39,'Eval Controles'!$D$39,IF(AF38='Eval Controles'!$C$40,'Eval Controles'!$D$40))</f>
        <v>0</v>
      </c>
      <c r="AH38" s="139"/>
      <c r="AI38" s="139" t="b">
        <f>IF(AH38='Eval Controles'!$C$41,'Eval Controles'!$D$41,IF(AH38='Eval Controles'!$C$42,'Eval Controles'!$D$42))</f>
        <v>0</v>
      </c>
      <c r="AJ38" s="139"/>
      <c r="AK38" s="139" t="b">
        <f>IF(AJ38='Eval Controles'!$C$43,'Eval Controles'!$D$43,IF(AJ38='Eval Controles'!$C$44,'Eval Controles'!$D$44,IF(AJ38='Eval Controles'!$C$45,'Eval Controles'!$D$45)))</f>
        <v>0</v>
      </c>
      <c r="AL38" s="133">
        <f t="shared" si="4"/>
        <v>0</v>
      </c>
      <c r="AM38" s="133" t="str">
        <f t="shared" si="5"/>
        <v>DEBIL</v>
      </c>
      <c r="AN38" s="133"/>
      <c r="AO38" s="133">
        <f>IF(AN38='Eval Controles'!$C$24,"FUERTE",IF(AN38='Eval Controles'!$C$25,"MODERADO",IF(AN38='Eval Controles'!$C$26,"DEBIL",)))</f>
        <v>0</v>
      </c>
      <c r="AP38" s="133"/>
      <c r="AQ38" s="133"/>
      <c r="AR38" s="133"/>
      <c r="AS38" s="133"/>
      <c r="AT38" s="133"/>
      <c r="AU38" s="133"/>
      <c r="AV38" s="129"/>
      <c r="AW38" s="129"/>
      <c r="AX38" s="315"/>
      <c r="AY38" s="180"/>
      <c r="AZ38" s="126"/>
      <c r="BA38" s="126"/>
      <c r="BB38" s="126"/>
      <c r="BC38" s="126"/>
      <c r="BD38" s="126"/>
      <c r="BE38" s="126"/>
      <c r="BF38" s="126"/>
      <c r="BG38" s="126"/>
      <c r="BH38" s="126"/>
      <c r="BI38" s="126"/>
      <c r="BJ38" s="126"/>
      <c r="BK38" s="126"/>
      <c r="BL38" s="126"/>
      <c r="BM38" s="126"/>
      <c r="BN38" s="126"/>
      <c r="BO38" s="126"/>
    </row>
    <row r="39" spans="2:67" ht="58.5" hidden="1" customHeight="1" x14ac:dyDescent="0.3">
      <c r="B39" s="184"/>
      <c r="C39" s="118"/>
      <c r="D39" s="121"/>
      <c r="E39" s="119"/>
      <c r="F39" s="119"/>
      <c r="G39" s="141"/>
      <c r="H39" s="119"/>
      <c r="I39" s="119"/>
      <c r="J39" s="141"/>
      <c r="K39" s="121"/>
      <c r="L39" s="35"/>
      <c r="M39" s="131" t="e">
        <f>VLOOKUP(L39,'[4]Datos Validacion'!$C$6:$D$10,2,0)</f>
        <v>#N/A</v>
      </c>
      <c r="N39" s="60"/>
      <c r="O39" s="177" t="e">
        <f>VLOOKUP(N39,'[4]Datos Validacion'!$E$6:$F$15,2,0)</f>
        <v>#N/A</v>
      </c>
      <c r="P39" s="240"/>
      <c r="Q39" s="76"/>
      <c r="R39" s="76"/>
      <c r="S39" s="76"/>
      <c r="T39" s="76"/>
      <c r="U39" s="76"/>
      <c r="V39" s="76"/>
      <c r="W39" s="76"/>
      <c r="X39" s="139"/>
      <c r="Y39" s="139" t="b">
        <f>IF(X39='Eval Controles'!$C$30,'Eval Controles'!$D$30,IF(X39='Eval Controles'!$C$31,'Eval Controles'!$D$31))</f>
        <v>0</v>
      </c>
      <c r="Z39" s="139"/>
      <c r="AA39" s="139" t="b">
        <f>IF(Z39='Eval Controles'!$C$32,'Eval Controles'!$D$32,IF(Z39='Eval Controles'!$C$33,'Eval Controles'!$D$33))</f>
        <v>0</v>
      </c>
      <c r="AB39" s="139"/>
      <c r="AC39" s="139" t="b">
        <f>IF(AB39='Eval Controles'!$C$34,'Eval Controles'!$D$34,IF(AB39='Eval Controles'!$C$35,'Eval Controles'!$D$35))</f>
        <v>0</v>
      </c>
      <c r="AD39" s="139"/>
      <c r="AE39" s="139" t="b">
        <f>IF(AD39='Eval Controles'!$C$36,'Eval Controles'!$D$36,IF(AD39='Eval Controles'!$C$37,'Eval Controles'!$D$37,IF(AD39='Eval Controles'!$C$38,'Eval Controles'!$D$38)))</f>
        <v>0</v>
      </c>
      <c r="AF39" s="139"/>
      <c r="AG39" s="139" t="b">
        <f>IF(AF39='Eval Controles'!$C$39,'Eval Controles'!$D$39,IF(AF39='Eval Controles'!$C$40,'Eval Controles'!$D$40))</f>
        <v>0</v>
      </c>
      <c r="AH39" s="139"/>
      <c r="AI39" s="139" t="b">
        <f>IF(AH39='Eval Controles'!$C$41,'Eval Controles'!$D$41,IF(AH39='Eval Controles'!$C$42,'Eval Controles'!$D$42))</f>
        <v>0</v>
      </c>
      <c r="AJ39" s="139"/>
      <c r="AK39" s="139" t="b">
        <f>IF(AJ39='Eval Controles'!$C$43,'Eval Controles'!$D$43,IF(AJ39='Eval Controles'!$C$44,'Eval Controles'!$D$44,IF(AJ39='Eval Controles'!$C$45,'Eval Controles'!$D$45)))</f>
        <v>0</v>
      </c>
      <c r="AL39" s="133">
        <f t="shared" si="4"/>
        <v>0</v>
      </c>
      <c r="AM39" s="133" t="str">
        <f t="shared" si="5"/>
        <v>DEBIL</v>
      </c>
      <c r="AN39" s="133"/>
      <c r="AO39" s="133">
        <f>IF(AN39='Eval Controles'!$C$24,"FUERTE",IF(AN39='Eval Controles'!$C$25,"MODERADO",IF(AN39='Eval Controles'!$C$26,"DEBIL",)))</f>
        <v>0</v>
      </c>
      <c r="AP39" s="133"/>
      <c r="AQ39" s="133"/>
      <c r="AR39" s="133"/>
      <c r="AS39" s="133"/>
      <c r="AT39" s="133"/>
      <c r="AU39" s="133"/>
      <c r="AV39" s="129"/>
      <c r="AW39" s="129"/>
      <c r="AX39" s="315"/>
      <c r="AY39" s="180"/>
      <c r="AZ39" s="30"/>
      <c r="BA39" s="30"/>
      <c r="BB39" s="30"/>
      <c r="BC39" s="30"/>
      <c r="BD39" s="30"/>
      <c r="BE39" s="30"/>
      <c r="BF39" s="30"/>
      <c r="BG39" s="30"/>
      <c r="BH39" s="30"/>
      <c r="BI39" s="30"/>
      <c r="BJ39" s="30"/>
      <c r="BK39" s="30"/>
      <c r="BL39" s="30"/>
      <c r="BM39" s="30"/>
      <c r="BN39" s="30"/>
      <c r="BO39" s="30"/>
    </row>
    <row r="40" spans="2:67" ht="58.5" hidden="1" customHeight="1" x14ac:dyDescent="0.3">
      <c r="B40" s="184"/>
      <c r="C40" s="117"/>
      <c r="D40" s="122"/>
      <c r="E40" s="122"/>
      <c r="F40" s="122"/>
      <c r="G40" s="141"/>
      <c r="H40" s="122"/>
      <c r="I40" s="122"/>
      <c r="J40" s="141"/>
      <c r="K40" s="130"/>
      <c r="L40" s="35"/>
      <c r="M40" s="131" t="e">
        <f>VLOOKUP(L40,'[4]Datos Validacion'!$C$6:$D$10,2,0)</f>
        <v>#N/A</v>
      </c>
      <c r="N40" s="60"/>
      <c r="O40" s="177" t="e">
        <f>VLOOKUP(N40,'[4]Datos Validacion'!$E$6:$F$15,2,0)</f>
        <v>#N/A</v>
      </c>
      <c r="P40" s="240"/>
      <c r="Q40" s="76"/>
      <c r="R40" s="76"/>
      <c r="S40" s="76"/>
      <c r="T40" s="76"/>
      <c r="U40" s="76"/>
      <c r="V40" s="76"/>
      <c r="W40" s="76"/>
      <c r="X40" s="139"/>
      <c r="Y40" s="139" t="b">
        <f>IF(X40='Eval Controles'!$C$30,'Eval Controles'!$D$30,IF(X40='Eval Controles'!$C$31,'Eval Controles'!$D$31))</f>
        <v>0</v>
      </c>
      <c r="Z40" s="139"/>
      <c r="AA40" s="139" t="b">
        <f>IF(Z40='Eval Controles'!$C$32,'Eval Controles'!$D$32,IF(Z40='Eval Controles'!$C$33,'Eval Controles'!$D$33))</f>
        <v>0</v>
      </c>
      <c r="AB40" s="139"/>
      <c r="AC40" s="139" t="b">
        <f>IF(AB40='Eval Controles'!$C$34,'Eval Controles'!$D$34,IF(AB40='Eval Controles'!$C$35,'Eval Controles'!$D$35))</f>
        <v>0</v>
      </c>
      <c r="AD40" s="139"/>
      <c r="AE40" s="139" t="b">
        <f>IF(AD40='Eval Controles'!$C$36,'Eval Controles'!$D$36,IF(AD40='Eval Controles'!$C$37,'Eval Controles'!$D$37,IF(AD40='Eval Controles'!$C$38,'Eval Controles'!$D$38)))</f>
        <v>0</v>
      </c>
      <c r="AF40" s="139"/>
      <c r="AG40" s="139" t="b">
        <f>IF(AF40='Eval Controles'!$C$39,'Eval Controles'!$D$39,IF(AF40='Eval Controles'!$C$40,'Eval Controles'!$D$40))</f>
        <v>0</v>
      </c>
      <c r="AH40" s="139"/>
      <c r="AI40" s="139" t="b">
        <f>IF(AH40='Eval Controles'!$C$41,'Eval Controles'!$D$41,IF(AH40='Eval Controles'!$C$42,'Eval Controles'!$D$42))</f>
        <v>0</v>
      </c>
      <c r="AJ40" s="139"/>
      <c r="AK40" s="139" t="b">
        <f>IF(AJ40='Eval Controles'!$C$43,'Eval Controles'!$D$43,IF(AJ40='Eval Controles'!$C$44,'Eval Controles'!$D$44,IF(AJ40='Eval Controles'!$C$45,'Eval Controles'!$D$45)))</f>
        <v>0</v>
      </c>
      <c r="AL40" s="133">
        <f t="shared" si="4"/>
        <v>0</v>
      </c>
      <c r="AM40" s="133" t="str">
        <f t="shared" si="5"/>
        <v>DEBIL</v>
      </c>
      <c r="AN40" s="133"/>
      <c r="AO40" s="133">
        <f>IF(AN40='Eval Controles'!$C$24,"FUERTE",IF(AN40='Eval Controles'!$C$25,"MODERADO",IF(AN40='Eval Controles'!$C$26,"DEBIL",)))</f>
        <v>0</v>
      </c>
      <c r="AP40" s="133"/>
      <c r="AQ40" s="133"/>
      <c r="AR40" s="133"/>
      <c r="AS40" s="133"/>
      <c r="AT40" s="133"/>
      <c r="AU40" s="133"/>
      <c r="AV40" s="129"/>
      <c r="AW40" s="129"/>
      <c r="AX40" s="315"/>
      <c r="AY40" s="180"/>
      <c r="AZ40" s="30"/>
      <c r="BA40" s="30"/>
      <c r="BB40" s="30"/>
      <c r="BC40" s="30"/>
      <c r="BD40" s="30"/>
      <c r="BE40" s="30"/>
      <c r="BF40" s="30"/>
      <c r="BG40" s="30"/>
      <c r="BH40" s="30"/>
      <c r="BI40" s="30"/>
      <c r="BJ40" s="30"/>
      <c r="BK40" s="30"/>
      <c r="BL40" s="30"/>
      <c r="BM40" s="30"/>
      <c r="BN40" s="30"/>
      <c r="BO40" s="30"/>
    </row>
    <row r="41" spans="2:67" ht="58.5" hidden="1" customHeight="1" x14ac:dyDescent="0.3">
      <c r="B41" s="184"/>
      <c r="C41" s="117"/>
      <c r="D41" s="122"/>
      <c r="E41" s="122"/>
      <c r="F41" s="122"/>
      <c r="G41" s="141"/>
      <c r="H41" s="122"/>
      <c r="I41" s="122"/>
      <c r="J41" s="141"/>
      <c r="K41" s="130"/>
      <c r="L41" s="35"/>
      <c r="M41" s="131" t="e">
        <f>VLOOKUP(L41,'[4]Datos Validacion'!$C$6:$D$10,2,0)</f>
        <v>#N/A</v>
      </c>
      <c r="N41" s="60"/>
      <c r="O41" s="177" t="e">
        <f>VLOOKUP(N41,'[4]Datos Validacion'!$E$6:$F$15,2,0)</f>
        <v>#N/A</v>
      </c>
      <c r="P41" s="240"/>
      <c r="Q41" s="76"/>
      <c r="R41" s="76"/>
      <c r="S41" s="76"/>
      <c r="T41" s="76"/>
      <c r="U41" s="76"/>
      <c r="V41" s="76"/>
      <c r="W41" s="76"/>
      <c r="X41" s="139"/>
      <c r="Y41" s="139" t="b">
        <f>IF(X41='Eval Controles'!$C$30,'Eval Controles'!$D$30,IF(X41='Eval Controles'!$C$31,'Eval Controles'!$D$31))</f>
        <v>0</v>
      </c>
      <c r="Z41" s="139"/>
      <c r="AA41" s="139" t="b">
        <f>IF(Z41='Eval Controles'!$C$32,'Eval Controles'!$D$32,IF(Z41='Eval Controles'!$C$33,'Eval Controles'!$D$33))</f>
        <v>0</v>
      </c>
      <c r="AB41" s="139"/>
      <c r="AC41" s="139" t="b">
        <f>IF(AB41='Eval Controles'!$C$34,'Eval Controles'!$D$34,IF(AB41='Eval Controles'!$C$35,'Eval Controles'!$D$35))</f>
        <v>0</v>
      </c>
      <c r="AD41" s="139"/>
      <c r="AE41" s="139" t="b">
        <f>IF(AD41='Eval Controles'!$C$36,'Eval Controles'!$D$36,IF(AD41='Eval Controles'!$C$37,'Eval Controles'!$D$37,IF(AD41='Eval Controles'!$C$38,'Eval Controles'!$D$38)))</f>
        <v>0</v>
      </c>
      <c r="AF41" s="139"/>
      <c r="AG41" s="139" t="b">
        <f>IF(AF41='Eval Controles'!$C$39,'Eval Controles'!$D$39,IF(AF41='Eval Controles'!$C$40,'Eval Controles'!$D$40))</f>
        <v>0</v>
      </c>
      <c r="AH41" s="139"/>
      <c r="AI41" s="139" t="b">
        <f>IF(AH41='Eval Controles'!$C$41,'Eval Controles'!$D$41,IF(AH41='Eval Controles'!$C$42,'Eval Controles'!$D$42))</f>
        <v>0</v>
      </c>
      <c r="AJ41" s="139"/>
      <c r="AK41" s="139" t="b">
        <f>IF(AJ41='Eval Controles'!$C$43,'Eval Controles'!$D$43,IF(AJ41='Eval Controles'!$C$44,'Eval Controles'!$D$44,IF(AJ41='Eval Controles'!$C$45,'Eval Controles'!$D$45)))</f>
        <v>0</v>
      </c>
      <c r="AL41" s="133">
        <f t="shared" si="4"/>
        <v>0</v>
      </c>
      <c r="AM41" s="133" t="str">
        <f t="shared" si="5"/>
        <v>DEBIL</v>
      </c>
      <c r="AN41" s="133"/>
      <c r="AO41" s="133">
        <f>IF(AN41='Eval Controles'!$C$24,"FUERTE",IF(AN41='Eval Controles'!$C$25,"MODERADO",IF(AN41='Eval Controles'!$C$26,"DEBIL",)))</f>
        <v>0</v>
      </c>
      <c r="AP41" s="133"/>
      <c r="AQ41" s="133"/>
      <c r="AR41" s="133"/>
      <c r="AS41" s="133"/>
      <c r="AT41" s="133"/>
      <c r="AU41" s="133"/>
      <c r="AV41" s="129"/>
      <c r="AW41" s="129"/>
      <c r="AX41" s="315"/>
      <c r="AY41" s="180"/>
      <c r="AZ41" s="30"/>
      <c r="BA41" s="30"/>
      <c r="BB41" s="30"/>
      <c r="BC41" s="30"/>
      <c r="BD41" s="30"/>
      <c r="BE41" s="30"/>
      <c r="BF41" s="30"/>
      <c r="BG41" s="30"/>
      <c r="BH41" s="30"/>
      <c r="BI41" s="30"/>
      <c r="BJ41" s="30"/>
      <c r="BK41" s="30"/>
      <c r="BL41" s="30"/>
      <c r="BM41" s="30"/>
      <c r="BN41" s="30"/>
      <c r="BO41" s="30"/>
    </row>
    <row r="42" spans="2:67" s="39" customFormat="1" ht="58.5" hidden="1" customHeight="1" x14ac:dyDescent="0.35">
      <c r="B42" s="184"/>
      <c r="C42" s="116"/>
      <c r="D42" s="116"/>
      <c r="E42" s="116"/>
      <c r="F42" s="116"/>
      <c r="G42" s="141"/>
      <c r="H42" s="116"/>
      <c r="I42" s="116"/>
      <c r="J42" s="141"/>
      <c r="K42" s="32"/>
      <c r="L42" s="35"/>
      <c r="M42" s="131" t="e">
        <f>VLOOKUP(L42,'[4]Datos Validacion'!$C$6:$D$10,2,0)</f>
        <v>#N/A</v>
      </c>
      <c r="N42" s="60"/>
      <c r="O42" s="177" t="e">
        <f>VLOOKUP(N42,'[4]Datos Validacion'!$E$6:$F$15,2,0)</f>
        <v>#N/A</v>
      </c>
      <c r="P42" s="240"/>
      <c r="Q42" s="76"/>
      <c r="R42" s="76"/>
      <c r="S42" s="76"/>
      <c r="T42" s="76"/>
      <c r="U42" s="76"/>
      <c r="V42" s="76"/>
      <c r="W42" s="76"/>
      <c r="X42" s="139"/>
      <c r="Y42" s="139" t="b">
        <f>IF(X42='Eval Controles'!$C$30,'Eval Controles'!$D$30,IF(X42='Eval Controles'!$C$31,'Eval Controles'!$D$31))</f>
        <v>0</v>
      </c>
      <c r="Z42" s="139"/>
      <c r="AA42" s="139" t="b">
        <f>IF(Z42='Eval Controles'!$C$32,'Eval Controles'!$D$32,IF(Z42='Eval Controles'!$C$33,'Eval Controles'!$D$33))</f>
        <v>0</v>
      </c>
      <c r="AB42" s="139"/>
      <c r="AC42" s="139" t="b">
        <f>IF(AB42='Eval Controles'!$C$34,'Eval Controles'!$D$34,IF(AB42='Eval Controles'!$C$35,'Eval Controles'!$D$35))</f>
        <v>0</v>
      </c>
      <c r="AD42" s="139"/>
      <c r="AE42" s="139" t="b">
        <f>IF(AD42='Eval Controles'!$C$36,'Eval Controles'!$D$36,IF(AD42='Eval Controles'!$C$37,'Eval Controles'!$D$37,IF(AD42='Eval Controles'!$C$38,'Eval Controles'!$D$38)))</f>
        <v>0</v>
      </c>
      <c r="AF42" s="139"/>
      <c r="AG42" s="139" t="b">
        <f>IF(AF42='Eval Controles'!$C$39,'Eval Controles'!$D$39,IF(AF42='Eval Controles'!$C$40,'Eval Controles'!$D$40))</f>
        <v>0</v>
      </c>
      <c r="AH42" s="139"/>
      <c r="AI42" s="139" t="b">
        <f>IF(AH42='Eval Controles'!$C$41,'Eval Controles'!$D$41,IF(AH42='Eval Controles'!$C$42,'Eval Controles'!$D$42))</f>
        <v>0</v>
      </c>
      <c r="AJ42" s="139"/>
      <c r="AK42" s="139" t="b">
        <f>IF(AJ42='Eval Controles'!$C$43,'Eval Controles'!$D$43,IF(AJ42='Eval Controles'!$C$44,'Eval Controles'!$D$44,IF(AJ42='Eval Controles'!$C$45,'Eval Controles'!$D$45)))</f>
        <v>0</v>
      </c>
      <c r="AL42" s="133">
        <f t="shared" si="4"/>
        <v>0</v>
      </c>
      <c r="AM42" s="133" t="str">
        <f t="shared" si="5"/>
        <v>DEBIL</v>
      </c>
      <c r="AN42" s="133"/>
      <c r="AO42" s="133">
        <f>IF(AN42='Eval Controles'!$C$24,"FUERTE",IF(AN42='Eval Controles'!$C$25,"MODERADO",IF(AN42='Eval Controles'!$C$26,"DEBIL",)))</f>
        <v>0</v>
      </c>
      <c r="AP42" s="133"/>
      <c r="AQ42" s="133"/>
      <c r="AR42" s="133"/>
      <c r="AS42" s="133"/>
      <c r="AT42" s="133"/>
      <c r="AU42" s="133"/>
      <c r="AV42" s="129"/>
      <c r="AW42" s="129"/>
      <c r="AX42" s="315"/>
      <c r="AY42" s="180"/>
      <c r="AZ42" s="31"/>
      <c r="BA42" s="31"/>
      <c r="BB42" s="31"/>
      <c r="BC42" s="31"/>
      <c r="BD42" s="31"/>
      <c r="BE42" s="31"/>
      <c r="BF42" s="31"/>
      <c r="BG42" s="31"/>
      <c r="BH42" s="31"/>
      <c r="BI42" s="31"/>
      <c r="BJ42" s="31"/>
      <c r="BK42" s="31"/>
      <c r="BL42" s="31"/>
      <c r="BM42" s="31"/>
      <c r="BN42" s="31"/>
      <c r="BO42" s="31"/>
    </row>
    <row r="43" spans="2:67" s="39" customFormat="1" ht="58.5" hidden="1" customHeight="1" x14ac:dyDescent="0.35">
      <c r="B43" s="184"/>
      <c r="C43" s="116"/>
      <c r="D43" s="116"/>
      <c r="E43" s="116"/>
      <c r="F43" s="116"/>
      <c r="G43" s="141"/>
      <c r="H43" s="116"/>
      <c r="I43" s="116"/>
      <c r="J43" s="141"/>
      <c r="K43" s="32"/>
      <c r="L43" s="35"/>
      <c r="M43" s="131" t="e">
        <f>VLOOKUP(L43,'[4]Datos Validacion'!$C$6:$D$10,2,0)</f>
        <v>#N/A</v>
      </c>
      <c r="N43" s="60"/>
      <c r="O43" s="177" t="e">
        <f>VLOOKUP(N43,'[4]Datos Validacion'!$E$6:$F$15,2,0)</f>
        <v>#N/A</v>
      </c>
      <c r="P43" s="240"/>
      <c r="Q43" s="76"/>
      <c r="R43" s="76"/>
      <c r="S43" s="76"/>
      <c r="T43" s="76"/>
      <c r="U43" s="76"/>
      <c r="V43" s="76"/>
      <c r="W43" s="76"/>
      <c r="X43" s="139"/>
      <c r="Y43" s="139" t="b">
        <f>IF(X43='Eval Controles'!$C$30,'Eval Controles'!$D$30,IF(X43='Eval Controles'!$C$31,'Eval Controles'!$D$31))</f>
        <v>0</v>
      </c>
      <c r="Z43" s="139"/>
      <c r="AA43" s="139" t="b">
        <f>IF(Z43='Eval Controles'!$C$32,'Eval Controles'!$D$32,IF(Z43='Eval Controles'!$C$33,'Eval Controles'!$D$33))</f>
        <v>0</v>
      </c>
      <c r="AB43" s="139"/>
      <c r="AC43" s="139" t="b">
        <f>IF(AB43='Eval Controles'!$C$34,'Eval Controles'!$D$34,IF(AB43='Eval Controles'!$C$35,'Eval Controles'!$D$35))</f>
        <v>0</v>
      </c>
      <c r="AD43" s="139"/>
      <c r="AE43" s="139" t="b">
        <f>IF(AD43='Eval Controles'!$C$36,'Eval Controles'!$D$36,IF(AD43='Eval Controles'!$C$37,'Eval Controles'!$D$37,IF(AD43='Eval Controles'!$C$38,'Eval Controles'!$D$38)))</f>
        <v>0</v>
      </c>
      <c r="AF43" s="139"/>
      <c r="AG43" s="139" t="b">
        <f>IF(AF43='Eval Controles'!$C$39,'Eval Controles'!$D$39,IF(AF43='Eval Controles'!$C$40,'Eval Controles'!$D$40))</f>
        <v>0</v>
      </c>
      <c r="AH43" s="139"/>
      <c r="AI43" s="139" t="b">
        <f>IF(AH43='Eval Controles'!$C$41,'Eval Controles'!$D$41,IF(AH43='Eval Controles'!$C$42,'Eval Controles'!$D$42))</f>
        <v>0</v>
      </c>
      <c r="AJ43" s="139"/>
      <c r="AK43" s="139" t="b">
        <f>IF(AJ43='Eval Controles'!$C$43,'Eval Controles'!$D$43,IF(AJ43='Eval Controles'!$C$44,'Eval Controles'!$D$44,IF(AJ43='Eval Controles'!$C$45,'Eval Controles'!$D$45)))</f>
        <v>0</v>
      </c>
      <c r="AL43" s="133">
        <f t="shared" si="4"/>
        <v>0</v>
      </c>
      <c r="AM43" s="133" t="str">
        <f t="shared" si="5"/>
        <v>DEBIL</v>
      </c>
      <c r="AN43" s="133"/>
      <c r="AO43" s="133">
        <f>IF(AN43='Eval Controles'!$C$24,"FUERTE",IF(AN43='Eval Controles'!$C$25,"MODERADO",IF(AN43='Eval Controles'!$C$26,"DEBIL",)))</f>
        <v>0</v>
      </c>
      <c r="AP43" s="133"/>
      <c r="AQ43" s="133"/>
      <c r="AR43" s="133"/>
      <c r="AS43" s="133"/>
      <c r="AT43" s="133"/>
      <c r="AU43" s="133"/>
      <c r="AV43" s="129"/>
      <c r="AW43" s="129"/>
      <c r="AX43" s="315"/>
      <c r="AY43" s="180"/>
      <c r="AZ43" s="31"/>
      <c r="BA43" s="31"/>
      <c r="BB43" s="31"/>
      <c r="BC43" s="31"/>
      <c r="BD43" s="31"/>
      <c r="BE43" s="31"/>
      <c r="BF43" s="31"/>
      <c r="BG43" s="31"/>
      <c r="BH43" s="31"/>
      <c r="BI43" s="31"/>
      <c r="BJ43" s="31"/>
      <c r="BK43" s="31"/>
      <c r="BL43" s="31"/>
      <c r="BM43" s="31"/>
      <c r="BN43" s="31"/>
      <c r="BO43" s="31"/>
    </row>
    <row r="44" spans="2:67" ht="58.5" hidden="1" customHeight="1" x14ac:dyDescent="0.3">
      <c r="B44" s="184"/>
      <c r="C44" s="116"/>
      <c r="D44" s="116"/>
      <c r="E44" s="116"/>
      <c r="F44" s="116"/>
      <c r="G44" s="141"/>
      <c r="H44" s="116"/>
      <c r="I44" s="116"/>
      <c r="J44" s="141"/>
      <c r="K44" s="32"/>
      <c r="L44" s="35"/>
      <c r="M44" s="131" t="e">
        <f>VLOOKUP(L44,'[4]Datos Validacion'!$C$6:$D$10,2,0)</f>
        <v>#N/A</v>
      </c>
      <c r="N44" s="60"/>
      <c r="O44" s="177" t="e">
        <f>VLOOKUP(N44,'[4]Datos Validacion'!$E$6:$F$15,2,0)</f>
        <v>#N/A</v>
      </c>
      <c r="P44" s="240"/>
      <c r="Q44" s="76"/>
      <c r="R44" s="76"/>
      <c r="S44" s="76"/>
      <c r="T44" s="76"/>
      <c r="U44" s="76"/>
      <c r="V44" s="76"/>
      <c r="W44" s="76"/>
      <c r="X44" s="139"/>
      <c r="Y44" s="139" t="b">
        <f>IF(X44='Eval Controles'!$C$30,'Eval Controles'!$D$30,IF(X44='Eval Controles'!$C$31,'Eval Controles'!$D$31))</f>
        <v>0</v>
      </c>
      <c r="Z44" s="139"/>
      <c r="AA44" s="139" t="b">
        <f>IF(Z44='Eval Controles'!$C$32,'Eval Controles'!$D$32,IF(Z44='Eval Controles'!$C$33,'Eval Controles'!$D$33))</f>
        <v>0</v>
      </c>
      <c r="AB44" s="139"/>
      <c r="AC44" s="139" t="b">
        <f>IF(AB44='Eval Controles'!$C$34,'Eval Controles'!$D$34,IF(AB44='Eval Controles'!$C$35,'Eval Controles'!$D$35))</f>
        <v>0</v>
      </c>
      <c r="AD44" s="139"/>
      <c r="AE44" s="139" t="b">
        <f>IF(AD44='Eval Controles'!$C$36,'Eval Controles'!$D$36,IF(AD44='Eval Controles'!$C$37,'Eval Controles'!$D$37,IF(AD44='Eval Controles'!$C$38,'Eval Controles'!$D$38)))</f>
        <v>0</v>
      </c>
      <c r="AF44" s="139"/>
      <c r="AG44" s="139" t="b">
        <f>IF(AF44='Eval Controles'!$C$39,'Eval Controles'!$D$39,IF(AF44='Eval Controles'!$C$40,'Eval Controles'!$D$40))</f>
        <v>0</v>
      </c>
      <c r="AH44" s="139"/>
      <c r="AI44" s="139" t="b">
        <f>IF(AH44='Eval Controles'!$C$41,'Eval Controles'!$D$41,IF(AH44='Eval Controles'!$C$42,'Eval Controles'!$D$42))</f>
        <v>0</v>
      </c>
      <c r="AJ44" s="139"/>
      <c r="AK44" s="139" t="b">
        <f>IF(AJ44='Eval Controles'!$C$43,'Eval Controles'!$D$43,IF(AJ44='Eval Controles'!$C$44,'Eval Controles'!$D$44,IF(AJ44='Eval Controles'!$C$45,'Eval Controles'!$D$45)))</f>
        <v>0</v>
      </c>
      <c r="AL44" s="133">
        <f t="shared" si="4"/>
        <v>0</v>
      </c>
      <c r="AM44" s="133" t="str">
        <f t="shared" si="5"/>
        <v>DEBIL</v>
      </c>
      <c r="AN44" s="133"/>
      <c r="AO44" s="133">
        <f>IF(AN44='Eval Controles'!$C$24,"FUERTE",IF(AN44='Eval Controles'!$C$25,"MODERADO",IF(AN44='Eval Controles'!$C$26,"DEBIL",)))</f>
        <v>0</v>
      </c>
      <c r="AP44" s="133"/>
      <c r="AQ44" s="133"/>
      <c r="AR44" s="133"/>
      <c r="AS44" s="133"/>
      <c r="AT44" s="133"/>
      <c r="AU44" s="133"/>
      <c r="AV44" s="129"/>
      <c r="AW44" s="129"/>
      <c r="AX44" s="315"/>
      <c r="AY44" s="180"/>
      <c r="AZ44" s="30"/>
      <c r="BA44" s="30"/>
      <c r="BB44" s="30"/>
      <c r="BC44" s="30"/>
      <c r="BD44" s="30"/>
      <c r="BE44" s="30"/>
      <c r="BF44" s="30"/>
      <c r="BG44" s="30"/>
      <c r="BH44" s="30"/>
      <c r="BI44" s="30"/>
      <c r="BJ44" s="30"/>
      <c r="BK44" s="30"/>
      <c r="BL44" s="30"/>
      <c r="BM44" s="30"/>
      <c r="BN44" s="30"/>
      <c r="BO44" s="30"/>
    </row>
    <row r="45" spans="2:67" s="39" customFormat="1" ht="58.5" hidden="1" customHeight="1" x14ac:dyDescent="0.35">
      <c r="B45" s="184"/>
      <c r="C45" s="138"/>
      <c r="D45" s="138"/>
      <c r="E45" s="138"/>
      <c r="F45" s="138"/>
      <c r="G45" s="141"/>
      <c r="H45" s="137"/>
      <c r="I45" s="134"/>
      <c r="J45" s="141"/>
      <c r="K45" s="122"/>
      <c r="L45" s="135"/>
      <c r="M45" s="131" t="e">
        <f>VLOOKUP(L45,'[4]Datos Validacion'!$C$6:$D$10,2,0)</f>
        <v>#N/A</v>
      </c>
      <c r="N45" s="136"/>
      <c r="O45" s="177" t="e">
        <f>VLOOKUP(N45,'[4]Datos Validacion'!$E$6:$F$15,2,0)</f>
        <v>#N/A</v>
      </c>
      <c r="P45" s="240"/>
      <c r="Q45" s="132"/>
      <c r="R45" s="123"/>
      <c r="S45" s="139"/>
      <c r="T45" s="139"/>
      <c r="U45" s="139"/>
      <c r="V45" s="139"/>
      <c r="W45" s="139"/>
      <c r="X45" s="139"/>
      <c r="Y45" s="139" t="b">
        <f>IF(X45='Eval Controles'!$C$30,'Eval Controles'!$D$30,IF(X45='Eval Controles'!$C$31,'Eval Controles'!$D$31))</f>
        <v>0</v>
      </c>
      <c r="Z45" s="139"/>
      <c r="AA45" s="139" t="b">
        <f>IF(Z45='Eval Controles'!$C$32,'Eval Controles'!$D$32,IF(Z45='Eval Controles'!$C$33,'Eval Controles'!$D$33))</f>
        <v>0</v>
      </c>
      <c r="AB45" s="139"/>
      <c r="AC45" s="139" t="b">
        <f>IF(AB45='Eval Controles'!$C$34,'Eval Controles'!$D$34,IF(AB45='Eval Controles'!$C$35,'Eval Controles'!$D$35))</f>
        <v>0</v>
      </c>
      <c r="AD45" s="139"/>
      <c r="AE45" s="139" t="b">
        <f>IF(AD45='Eval Controles'!$C$36,'Eval Controles'!$D$36,IF(AD45='Eval Controles'!$C$37,'Eval Controles'!$D$37,IF(AD45='Eval Controles'!$C$38,'Eval Controles'!$D$38)))</f>
        <v>0</v>
      </c>
      <c r="AF45" s="139"/>
      <c r="AG45" s="139" t="b">
        <f>IF(AF45='Eval Controles'!$C$39,'Eval Controles'!$D$39,IF(AF45='Eval Controles'!$C$40,'Eval Controles'!$D$40))</f>
        <v>0</v>
      </c>
      <c r="AH45" s="139"/>
      <c r="AI45" s="139" t="b">
        <f>IF(AH45='Eval Controles'!$C$41,'Eval Controles'!$D$41,IF(AH45='Eval Controles'!$C$42,'Eval Controles'!$D$42))</f>
        <v>0</v>
      </c>
      <c r="AJ45" s="139"/>
      <c r="AK45" s="139" t="b">
        <f>IF(AJ45='Eval Controles'!$C$43,'Eval Controles'!$D$43,IF(AJ45='Eval Controles'!$C$44,'Eval Controles'!$D$44,IF(AJ45='Eval Controles'!$C$45,'Eval Controles'!$D$45)))</f>
        <v>0</v>
      </c>
      <c r="AL45" s="133"/>
      <c r="AM45" s="133"/>
      <c r="AN45" s="139"/>
      <c r="AO45" s="133"/>
      <c r="AP45" s="76"/>
      <c r="AQ45" s="118"/>
      <c r="AR45" s="118"/>
      <c r="AS45" s="76"/>
      <c r="AT45" s="118"/>
      <c r="AU45" s="118"/>
      <c r="AV45" s="43"/>
      <c r="AW45" s="43"/>
      <c r="AX45" s="315"/>
      <c r="AY45" s="180"/>
      <c r="AZ45" s="31"/>
      <c r="BA45" s="31"/>
      <c r="BB45" s="31"/>
      <c r="BC45" s="31"/>
      <c r="BD45" s="31"/>
      <c r="BE45" s="31"/>
      <c r="BF45" s="31"/>
      <c r="BG45" s="31"/>
      <c r="BH45" s="31"/>
      <c r="BI45" s="31"/>
      <c r="BJ45" s="31"/>
      <c r="BK45" s="31"/>
      <c r="BL45" s="31"/>
      <c r="BM45" s="31"/>
      <c r="BN45" s="31"/>
      <c r="BO45" s="31"/>
    </row>
    <row r="46" spans="2:67" s="120" customFormat="1" ht="58.5" hidden="1" customHeight="1" x14ac:dyDescent="0.3">
      <c r="B46" s="184"/>
      <c r="C46" s="118"/>
      <c r="D46" s="118"/>
      <c r="E46" s="118"/>
      <c r="F46" s="118"/>
      <c r="G46" s="141"/>
      <c r="H46" s="119"/>
      <c r="I46" s="123"/>
      <c r="J46" s="141"/>
      <c r="K46" s="122"/>
      <c r="L46" s="35"/>
      <c r="M46" s="131" t="e">
        <f>VLOOKUP(L46,'[4]Datos Validacion'!$C$6:$D$10,2,0)</f>
        <v>#N/A</v>
      </c>
      <c r="N46" s="60"/>
      <c r="O46" s="177" t="e">
        <f>VLOOKUP(N46,'[4]Datos Validacion'!$E$6:$F$15,2,0)</f>
        <v>#N/A</v>
      </c>
      <c r="P46" s="240"/>
      <c r="Q46" s="76"/>
      <c r="R46" s="123"/>
      <c r="S46" s="118"/>
      <c r="T46" s="118"/>
      <c r="U46" s="118"/>
      <c r="V46" s="118"/>
      <c r="W46" s="118"/>
      <c r="X46" s="139"/>
      <c r="Y46" s="139" t="b">
        <f>IF(X46='Eval Controles'!$C$30,'Eval Controles'!$D$30,IF(X46='Eval Controles'!$C$31,'Eval Controles'!$D$31))</f>
        <v>0</v>
      </c>
      <c r="Z46" s="139"/>
      <c r="AA46" s="139" t="b">
        <f>IF(Z46='Eval Controles'!$C$32,'Eval Controles'!$D$32,IF(Z46='Eval Controles'!$C$33,'Eval Controles'!$D$33))</f>
        <v>0</v>
      </c>
      <c r="AB46" s="139"/>
      <c r="AC46" s="139" t="b">
        <f>IF(AB46='Eval Controles'!$C$34,'Eval Controles'!$D$34,IF(AB46='Eval Controles'!$C$35,'Eval Controles'!$D$35))</f>
        <v>0</v>
      </c>
      <c r="AD46" s="139"/>
      <c r="AE46" s="139" t="b">
        <f>IF(AD46='Eval Controles'!$C$36,'Eval Controles'!$D$36,IF(AD46='Eval Controles'!$C$37,'Eval Controles'!$D$37,IF(AD46='Eval Controles'!$C$38,'Eval Controles'!$D$38)))</f>
        <v>0</v>
      </c>
      <c r="AF46" s="139"/>
      <c r="AG46" s="139" t="b">
        <f>IF(AF46='Eval Controles'!$C$39,'Eval Controles'!$D$39,IF(AF46='Eval Controles'!$C$40,'Eval Controles'!$D$40))</f>
        <v>0</v>
      </c>
      <c r="AH46" s="139"/>
      <c r="AI46" s="139" t="b">
        <f>IF(AH46='Eval Controles'!$C$41,'Eval Controles'!$D$41,IF(AH46='Eval Controles'!$C$42,'Eval Controles'!$D$42))</f>
        <v>0</v>
      </c>
      <c r="AJ46" s="139"/>
      <c r="AK46" s="139" t="b">
        <f>IF(AJ46='Eval Controles'!$C$43,'Eval Controles'!$D$43,IF(AJ46='Eval Controles'!$C$44,'Eval Controles'!$D$44,IF(AJ46='Eval Controles'!$C$45,'Eval Controles'!$D$45)))</f>
        <v>0</v>
      </c>
      <c r="AL46" s="133">
        <f t="shared" ref="AL46:AL56" si="6">SUM(Y46,AA46,AC46,AE46,AG46,AI46,AK46)</f>
        <v>0</v>
      </c>
      <c r="AM46" s="133" t="str">
        <f t="shared" ref="AM46:AM56" si="7">IF(AL46&gt;=96,"FUERTE",IF(AL46&gt;=86,"MODERADO","DEBIL"))</f>
        <v>DEBIL</v>
      </c>
      <c r="AN46" s="139"/>
      <c r="AO46" s="133">
        <f>IF(AN46='Eval Controles'!$C$24,"FUERTE",IF(AN46='Eval Controles'!$C$25,"MODERADO",IF(AN46='Eval Controles'!$C$26,"DEBIL",)))</f>
        <v>0</v>
      </c>
      <c r="AP46" s="76"/>
      <c r="AQ46" s="118"/>
      <c r="AR46" s="118"/>
      <c r="AS46" s="128"/>
      <c r="AT46" s="118"/>
      <c r="AU46" s="118"/>
      <c r="AV46" s="129"/>
      <c r="AW46" s="129"/>
      <c r="AX46" s="315"/>
      <c r="AY46" s="180"/>
      <c r="AZ46" s="126"/>
      <c r="BA46" s="126"/>
      <c r="BB46" s="126"/>
      <c r="BC46" s="126"/>
      <c r="BD46" s="126"/>
      <c r="BE46" s="126"/>
      <c r="BF46" s="126"/>
      <c r="BG46" s="126"/>
      <c r="BH46" s="126"/>
      <c r="BI46" s="126"/>
      <c r="BJ46" s="126"/>
      <c r="BK46" s="126"/>
      <c r="BL46" s="126"/>
      <c r="BM46" s="126"/>
      <c r="BN46" s="126"/>
      <c r="BO46" s="126"/>
    </row>
    <row r="47" spans="2:67" s="120" customFormat="1" ht="58.5" hidden="1" customHeight="1" x14ac:dyDescent="0.3">
      <c r="B47" s="184"/>
      <c r="C47" s="118"/>
      <c r="D47" s="118"/>
      <c r="E47" s="118"/>
      <c r="F47" s="118"/>
      <c r="G47" s="141"/>
      <c r="H47" s="119"/>
      <c r="I47" s="123"/>
      <c r="J47" s="141"/>
      <c r="K47" s="122"/>
      <c r="L47" s="35"/>
      <c r="M47" s="131" t="e">
        <f>VLOOKUP(L47,'[4]Datos Validacion'!$C$6:$D$10,2,0)</f>
        <v>#N/A</v>
      </c>
      <c r="N47" s="60"/>
      <c r="O47" s="177" t="e">
        <f>VLOOKUP(N47,'[4]Datos Validacion'!$E$6:$F$15,2,0)</f>
        <v>#N/A</v>
      </c>
      <c r="P47" s="240"/>
      <c r="Q47" s="76"/>
      <c r="R47" s="123"/>
      <c r="S47" s="118"/>
      <c r="T47" s="118"/>
      <c r="U47" s="118"/>
      <c r="V47" s="118"/>
      <c r="W47" s="118"/>
      <c r="X47" s="139"/>
      <c r="Y47" s="139" t="b">
        <f>IF(X47='Eval Controles'!$C$30,'Eval Controles'!$D$30,IF(X47='Eval Controles'!$C$31,'Eval Controles'!$D$31))</f>
        <v>0</v>
      </c>
      <c r="Z47" s="139"/>
      <c r="AA47" s="139" t="b">
        <f>IF(Z47='Eval Controles'!$C$32,'Eval Controles'!$D$32,IF(Z47='Eval Controles'!$C$33,'Eval Controles'!$D$33))</f>
        <v>0</v>
      </c>
      <c r="AB47" s="139"/>
      <c r="AC47" s="139" t="b">
        <f>IF(AB47='Eval Controles'!$C$34,'Eval Controles'!$D$34,IF(AB47='Eval Controles'!$C$35,'Eval Controles'!$D$35))</f>
        <v>0</v>
      </c>
      <c r="AD47" s="139"/>
      <c r="AE47" s="139" t="b">
        <f>IF(AD47='Eval Controles'!$C$36,'Eval Controles'!$D$36,IF(AD47='Eval Controles'!$C$37,'Eval Controles'!$D$37,IF(AD47='Eval Controles'!$C$38,'Eval Controles'!$D$38)))</f>
        <v>0</v>
      </c>
      <c r="AF47" s="139"/>
      <c r="AG47" s="139" t="b">
        <f>IF(AF47='Eval Controles'!$C$39,'Eval Controles'!$D$39,IF(AF47='Eval Controles'!$C$40,'Eval Controles'!$D$40))</f>
        <v>0</v>
      </c>
      <c r="AH47" s="139"/>
      <c r="AI47" s="139" t="b">
        <f>IF(AH47='Eval Controles'!$C$41,'Eval Controles'!$D$41,IF(AH47='Eval Controles'!$C$42,'Eval Controles'!$D$42))</f>
        <v>0</v>
      </c>
      <c r="AJ47" s="139"/>
      <c r="AK47" s="139" t="b">
        <f>IF(AJ47='Eval Controles'!$C$43,'Eval Controles'!$D$43,IF(AJ47='Eval Controles'!$C$44,'Eval Controles'!$D$44,IF(AJ47='Eval Controles'!$C$45,'Eval Controles'!$D$45)))</f>
        <v>0</v>
      </c>
      <c r="AL47" s="133">
        <f t="shared" si="6"/>
        <v>0</v>
      </c>
      <c r="AM47" s="133" t="str">
        <f t="shared" si="7"/>
        <v>DEBIL</v>
      </c>
      <c r="AN47" s="139"/>
      <c r="AO47" s="133">
        <f>IF(AN47='Eval Controles'!$C$24,"FUERTE",IF(AN47='Eval Controles'!$C$25,"MODERADO",IF(AN47='Eval Controles'!$C$26,"DEBIL",)))</f>
        <v>0</v>
      </c>
      <c r="AP47" s="76"/>
      <c r="AQ47" s="118"/>
      <c r="AR47" s="118"/>
      <c r="AS47" s="128"/>
      <c r="AT47" s="118"/>
      <c r="AU47" s="118"/>
      <c r="AV47" s="129"/>
      <c r="AW47" s="129"/>
      <c r="AX47" s="315"/>
      <c r="AY47" s="180"/>
      <c r="AZ47" s="126"/>
      <c r="BA47" s="126"/>
      <c r="BB47" s="126"/>
      <c r="BC47" s="126"/>
      <c r="BD47" s="126"/>
      <c r="BE47" s="126"/>
      <c r="BF47" s="126"/>
      <c r="BG47" s="126"/>
      <c r="BH47" s="126"/>
      <c r="BI47" s="126"/>
      <c r="BJ47" s="126"/>
      <c r="BK47" s="126"/>
      <c r="BL47" s="126"/>
      <c r="BM47" s="126"/>
      <c r="BN47" s="126"/>
      <c r="BO47" s="126"/>
    </row>
    <row r="48" spans="2:67" s="120" customFormat="1" ht="58.5" hidden="1" customHeight="1" x14ac:dyDescent="0.3">
      <c r="B48" s="184"/>
      <c r="C48" s="118"/>
      <c r="D48" s="118"/>
      <c r="E48" s="118"/>
      <c r="F48" s="118"/>
      <c r="G48" s="141"/>
      <c r="H48" s="119"/>
      <c r="I48" s="123"/>
      <c r="J48" s="141"/>
      <c r="K48" s="122"/>
      <c r="L48" s="35"/>
      <c r="M48" s="131" t="e">
        <f>VLOOKUP(L48,'[4]Datos Validacion'!$C$6:$D$10,2,0)</f>
        <v>#N/A</v>
      </c>
      <c r="N48" s="60"/>
      <c r="O48" s="177" t="e">
        <f>VLOOKUP(N48,'[4]Datos Validacion'!$E$6:$F$15,2,0)</f>
        <v>#N/A</v>
      </c>
      <c r="P48" s="240"/>
      <c r="Q48" s="76"/>
      <c r="R48" s="123"/>
      <c r="S48" s="118"/>
      <c r="T48" s="118"/>
      <c r="U48" s="118"/>
      <c r="V48" s="118"/>
      <c r="W48" s="118"/>
      <c r="X48" s="139"/>
      <c r="Y48" s="139" t="b">
        <f>IF(X48='Eval Controles'!$C$30,'Eval Controles'!$D$30,IF(X48='Eval Controles'!$C$31,'Eval Controles'!$D$31))</f>
        <v>0</v>
      </c>
      <c r="Z48" s="139"/>
      <c r="AA48" s="139" t="b">
        <f>IF(Z48='Eval Controles'!$C$32,'Eval Controles'!$D$32,IF(Z48='Eval Controles'!$C$33,'Eval Controles'!$D$33))</f>
        <v>0</v>
      </c>
      <c r="AB48" s="139"/>
      <c r="AC48" s="139" t="b">
        <f>IF(AB48='Eval Controles'!$C$34,'Eval Controles'!$D$34,IF(AB48='Eval Controles'!$C$35,'Eval Controles'!$D$35))</f>
        <v>0</v>
      </c>
      <c r="AD48" s="139"/>
      <c r="AE48" s="139" t="b">
        <f>IF(AD48='Eval Controles'!$C$36,'Eval Controles'!$D$36,IF(AD48='Eval Controles'!$C$37,'Eval Controles'!$D$37,IF(AD48='Eval Controles'!$C$38,'Eval Controles'!$D$38)))</f>
        <v>0</v>
      </c>
      <c r="AF48" s="139"/>
      <c r="AG48" s="139" t="b">
        <f>IF(AF48='Eval Controles'!$C$39,'Eval Controles'!$D$39,IF(AF48='Eval Controles'!$C$40,'Eval Controles'!$D$40))</f>
        <v>0</v>
      </c>
      <c r="AH48" s="139"/>
      <c r="AI48" s="139" t="b">
        <f>IF(AH48='Eval Controles'!$C$41,'Eval Controles'!$D$41,IF(AH48='Eval Controles'!$C$42,'Eval Controles'!$D$42))</f>
        <v>0</v>
      </c>
      <c r="AJ48" s="139"/>
      <c r="AK48" s="139" t="b">
        <f>IF(AJ48='Eval Controles'!$C$43,'Eval Controles'!$D$43,IF(AJ48='Eval Controles'!$C$44,'Eval Controles'!$D$44,IF(AJ48='Eval Controles'!$C$45,'Eval Controles'!$D$45)))</f>
        <v>0</v>
      </c>
      <c r="AL48" s="133">
        <f t="shared" si="6"/>
        <v>0</v>
      </c>
      <c r="AM48" s="133" t="str">
        <f t="shared" si="7"/>
        <v>DEBIL</v>
      </c>
      <c r="AN48" s="139"/>
      <c r="AO48" s="133">
        <f>IF(AN48='Eval Controles'!$C$24,"FUERTE",IF(AN48='Eval Controles'!$C$25,"MODERADO",IF(AN48='Eval Controles'!$C$26,"DEBIL",)))</f>
        <v>0</v>
      </c>
      <c r="AP48" s="76"/>
      <c r="AQ48" s="118"/>
      <c r="AR48" s="118"/>
      <c r="AS48" s="128"/>
      <c r="AT48" s="118"/>
      <c r="AU48" s="118"/>
      <c r="AV48" s="129"/>
      <c r="AW48" s="129"/>
      <c r="AX48" s="315"/>
      <c r="AY48" s="180"/>
      <c r="AZ48" s="126"/>
      <c r="BA48" s="126"/>
      <c r="BB48" s="126"/>
      <c r="BC48" s="126"/>
      <c r="BD48" s="126"/>
      <c r="BE48" s="126"/>
      <c r="BF48" s="126"/>
      <c r="BG48" s="126"/>
      <c r="BH48" s="126"/>
      <c r="BI48" s="126"/>
      <c r="BJ48" s="126"/>
      <c r="BK48" s="126"/>
      <c r="BL48" s="126"/>
      <c r="BM48" s="126"/>
      <c r="BN48" s="126"/>
      <c r="BO48" s="126"/>
    </row>
    <row r="49" spans="2:67" s="120" customFormat="1" ht="58.5" hidden="1" customHeight="1" x14ac:dyDescent="0.3">
      <c r="B49" s="184"/>
      <c r="C49" s="33"/>
      <c r="D49" s="32"/>
      <c r="E49" s="32"/>
      <c r="F49" s="32"/>
      <c r="G49" s="141"/>
      <c r="H49" s="32"/>
      <c r="I49" s="32"/>
      <c r="J49" s="141"/>
      <c r="K49" s="33"/>
      <c r="L49" s="35"/>
      <c r="M49" s="131" t="e">
        <f>VLOOKUP(L49,'[4]Datos Validacion'!$C$6:$D$10,2,0)</f>
        <v>#N/A</v>
      </c>
      <c r="N49" s="60"/>
      <c r="O49" s="177" t="e">
        <f>VLOOKUP(N49,'[4]Datos Validacion'!$E$6:$F$15,2,0)</f>
        <v>#N/A</v>
      </c>
      <c r="P49" s="240"/>
      <c r="Q49" s="76"/>
      <c r="R49" s="76"/>
      <c r="S49" s="76"/>
      <c r="T49" s="76"/>
      <c r="U49" s="76"/>
      <c r="V49" s="76"/>
      <c r="W49" s="76"/>
      <c r="X49" s="139"/>
      <c r="Y49" s="139" t="b">
        <f>IF(X49='Eval Controles'!$C$30,'Eval Controles'!$D$30,IF(X49='Eval Controles'!$C$31,'Eval Controles'!$D$31))</f>
        <v>0</v>
      </c>
      <c r="Z49" s="139"/>
      <c r="AA49" s="139" t="b">
        <f>IF(Z49='Eval Controles'!$C$32,'Eval Controles'!$D$32,IF(Z49='Eval Controles'!$C$33,'Eval Controles'!$D$33))</f>
        <v>0</v>
      </c>
      <c r="AB49" s="139"/>
      <c r="AC49" s="139" t="b">
        <f>IF(AB49='Eval Controles'!$C$34,'Eval Controles'!$D$34,IF(AB49='Eval Controles'!$C$35,'Eval Controles'!$D$35))</f>
        <v>0</v>
      </c>
      <c r="AD49" s="139"/>
      <c r="AE49" s="139" t="b">
        <f>IF(AD49='Eval Controles'!$C$36,'Eval Controles'!$D$36,IF(AD49='Eval Controles'!$C$37,'Eval Controles'!$D$37,IF(AD49='Eval Controles'!$C$38,'Eval Controles'!$D$38)))</f>
        <v>0</v>
      </c>
      <c r="AF49" s="139"/>
      <c r="AG49" s="139" t="b">
        <f>IF(AF49='Eval Controles'!$C$39,'Eval Controles'!$D$39,IF(AF49='Eval Controles'!$C$40,'Eval Controles'!$D$40))</f>
        <v>0</v>
      </c>
      <c r="AH49" s="139"/>
      <c r="AI49" s="139" t="b">
        <f>IF(AH49='Eval Controles'!$C$41,'Eval Controles'!$D$41,IF(AH49='Eval Controles'!$C$42,'Eval Controles'!$D$42))</f>
        <v>0</v>
      </c>
      <c r="AJ49" s="139"/>
      <c r="AK49" s="139" t="b">
        <f>IF(AJ49='Eval Controles'!$C$43,'Eval Controles'!$D$43,IF(AJ49='Eval Controles'!$C$44,'Eval Controles'!$D$44,IF(AJ49='Eval Controles'!$C$45,'Eval Controles'!$D$45)))</f>
        <v>0</v>
      </c>
      <c r="AL49" s="133">
        <f t="shared" si="6"/>
        <v>0</v>
      </c>
      <c r="AM49" s="133" t="str">
        <f t="shared" si="7"/>
        <v>DEBIL</v>
      </c>
      <c r="AN49" s="133"/>
      <c r="AO49" s="133">
        <f>IF(AN49='Eval Controles'!$C$24,"FUERTE",IF(AN49='Eval Controles'!$C$25,"MODERADO",IF(AN49='Eval Controles'!$C$26,"DEBIL",)))</f>
        <v>0</v>
      </c>
      <c r="AP49" s="133"/>
      <c r="AQ49" s="133"/>
      <c r="AR49" s="133"/>
      <c r="AS49" s="133"/>
      <c r="AT49" s="133"/>
      <c r="AU49" s="133"/>
      <c r="AV49" s="129"/>
      <c r="AW49" s="129"/>
      <c r="AX49" s="315"/>
      <c r="AY49" s="180"/>
      <c r="AZ49" s="126"/>
      <c r="BA49" s="126"/>
      <c r="BB49" s="126"/>
      <c r="BC49" s="126"/>
      <c r="BD49" s="126"/>
      <c r="BE49" s="126"/>
      <c r="BF49" s="126"/>
      <c r="BG49" s="126"/>
      <c r="BH49" s="126"/>
      <c r="BI49" s="126"/>
      <c r="BJ49" s="126"/>
      <c r="BK49" s="126"/>
      <c r="BL49" s="126"/>
      <c r="BM49" s="126"/>
      <c r="BN49" s="126"/>
      <c r="BO49" s="126"/>
    </row>
    <row r="50" spans="2:67" s="120" customFormat="1" ht="58.5" hidden="1" customHeight="1" x14ac:dyDescent="0.3">
      <c r="B50" s="184"/>
      <c r="C50" s="118"/>
      <c r="D50" s="118"/>
      <c r="E50" s="35"/>
      <c r="F50" s="35"/>
      <c r="G50" s="141"/>
      <c r="H50" s="35"/>
      <c r="I50" s="35"/>
      <c r="J50" s="141"/>
      <c r="K50" s="118"/>
      <c r="L50" s="35"/>
      <c r="M50" s="131" t="e">
        <f>VLOOKUP(L50,'[4]Datos Validacion'!$C$6:$D$10,2,0)</f>
        <v>#N/A</v>
      </c>
      <c r="N50" s="60"/>
      <c r="O50" s="177" t="e">
        <f>VLOOKUP(N50,'[4]Datos Validacion'!$E$6:$F$15,2,0)</f>
        <v>#N/A</v>
      </c>
      <c r="P50" s="240"/>
      <c r="Q50" s="76"/>
      <c r="R50" s="76"/>
      <c r="S50" s="76"/>
      <c r="T50" s="76"/>
      <c r="U50" s="76"/>
      <c r="V50" s="76"/>
      <c r="W50" s="76"/>
      <c r="X50" s="139"/>
      <c r="Y50" s="139" t="b">
        <f>IF(X50='Eval Controles'!$C$30,'Eval Controles'!$D$30,IF(X50='Eval Controles'!$C$31,'Eval Controles'!$D$31))</f>
        <v>0</v>
      </c>
      <c r="Z50" s="139"/>
      <c r="AA50" s="139" t="b">
        <f>IF(Z50='Eval Controles'!$C$32,'Eval Controles'!$D$32,IF(Z50='Eval Controles'!$C$33,'Eval Controles'!$D$33))</f>
        <v>0</v>
      </c>
      <c r="AB50" s="139"/>
      <c r="AC50" s="139" t="b">
        <f>IF(AB50='Eval Controles'!$C$34,'Eval Controles'!$D$34,IF(AB50='Eval Controles'!$C$35,'Eval Controles'!$D$35))</f>
        <v>0</v>
      </c>
      <c r="AD50" s="139"/>
      <c r="AE50" s="139" t="b">
        <f>IF(AD50='Eval Controles'!$C$36,'Eval Controles'!$D$36,IF(AD50='Eval Controles'!$C$37,'Eval Controles'!$D$37,IF(AD50='Eval Controles'!$C$38,'Eval Controles'!$D$38)))</f>
        <v>0</v>
      </c>
      <c r="AF50" s="139"/>
      <c r="AG50" s="139" t="b">
        <f>IF(AF50='Eval Controles'!$C$39,'Eval Controles'!$D$39,IF(AF50='Eval Controles'!$C$40,'Eval Controles'!$D$40))</f>
        <v>0</v>
      </c>
      <c r="AH50" s="139"/>
      <c r="AI50" s="139" t="b">
        <f>IF(AH50='Eval Controles'!$C$41,'Eval Controles'!$D$41,IF(AH50='Eval Controles'!$C$42,'Eval Controles'!$D$42))</f>
        <v>0</v>
      </c>
      <c r="AJ50" s="139"/>
      <c r="AK50" s="139" t="b">
        <f>IF(AJ50='Eval Controles'!$C$43,'Eval Controles'!$D$43,IF(AJ50='Eval Controles'!$C$44,'Eval Controles'!$D$44,IF(AJ50='Eval Controles'!$C$45,'Eval Controles'!$D$45)))</f>
        <v>0</v>
      </c>
      <c r="AL50" s="133">
        <f t="shared" si="6"/>
        <v>0</v>
      </c>
      <c r="AM50" s="133" t="str">
        <f t="shared" si="7"/>
        <v>DEBIL</v>
      </c>
      <c r="AN50" s="133"/>
      <c r="AO50" s="133">
        <f>IF(AN50='Eval Controles'!$C$24,"FUERTE",IF(AN50='Eval Controles'!$C$25,"MODERADO",IF(AN50='Eval Controles'!$C$26,"DEBIL",)))</f>
        <v>0</v>
      </c>
      <c r="AP50" s="133"/>
      <c r="AQ50" s="133"/>
      <c r="AR50" s="133"/>
      <c r="AS50" s="133"/>
      <c r="AT50" s="133"/>
      <c r="AU50" s="133"/>
      <c r="AV50" s="129"/>
      <c r="AW50" s="129"/>
      <c r="AX50" s="315"/>
      <c r="AY50" s="180"/>
      <c r="AZ50" s="126"/>
      <c r="BA50" s="126"/>
      <c r="BB50" s="126"/>
      <c r="BC50" s="126"/>
      <c r="BD50" s="126"/>
      <c r="BE50" s="126"/>
      <c r="BF50" s="126"/>
      <c r="BG50" s="126"/>
      <c r="BH50" s="126"/>
      <c r="BI50" s="126"/>
      <c r="BJ50" s="126"/>
      <c r="BK50" s="126"/>
      <c r="BL50" s="126"/>
      <c r="BM50" s="126"/>
      <c r="BN50" s="126"/>
      <c r="BO50" s="126"/>
    </row>
    <row r="51" spans="2:67" ht="58.5" hidden="1" customHeight="1" x14ac:dyDescent="0.3">
      <c r="B51" s="184"/>
      <c r="C51" s="118"/>
      <c r="D51" s="121"/>
      <c r="E51" s="119"/>
      <c r="F51" s="119"/>
      <c r="G51" s="141"/>
      <c r="H51" s="119"/>
      <c r="I51" s="119"/>
      <c r="J51" s="141"/>
      <c r="K51" s="121"/>
      <c r="L51" s="35"/>
      <c r="M51" s="131" t="e">
        <f>VLOOKUP(L51,'[4]Datos Validacion'!$C$6:$D$10,2,0)</f>
        <v>#N/A</v>
      </c>
      <c r="N51" s="60"/>
      <c r="O51" s="177" t="e">
        <f>VLOOKUP(N51,'[4]Datos Validacion'!$E$6:$F$15,2,0)</f>
        <v>#N/A</v>
      </c>
      <c r="P51" s="240"/>
      <c r="Q51" s="76"/>
      <c r="R51" s="76"/>
      <c r="S51" s="76"/>
      <c r="T51" s="76"/>
      <c r="U51" s="76"/>
      <c r="V51" s="76"/>
      <c r="W51" s="76"/>
      <c r="X51" s="139"/>
      <c r="Y51" s="139" t="b">
        <f>IF(X51='Eval Controles'!$C$30,'Eval Controles'!$D$30,IF(X51='Eval Controles'!$C$31,'Eval Controles'!$D$31))</f>
        <v>0</v>
      </c>
      <c r="Z51" s="139"/>
      <c r="AA51" s="139" t="b">
        <f>IF(Z51='Eval Controles'!$C$32,'Eval Controles'!$D$32,IF(Z51='Eval Controles'!$C$33,'Eval Controles'!$D$33))</f>
        <v>0</v>
      </c>
      <c r="AB51" s="139"/>
      <c r="AC51" s="139" t="b">
        <f>IF(AB51='Eval Controles'!$C$34,'Eval Controles'!$D$34,IF(AB51='Eval Controles'!$C$35,'Eval Controles'!$D$35))</f>
        <v>0</v>
      </c>
      <c r="AD51" s="139"/>
      <c r="AE51" s="139" t="b">
        <f>IF(AD51='Eval Controles'!$C$36,'Eval Controles'!$D$36,IF(AD51='Eval Controles'!$C$37,'Eval Controles'!$D$37,IF(AD51='Eval Controles'!$C$38,'Eval Controles'!$D$38)))</f>
        <v>0</v>
      </c>
      <c r="AF51" s="139"/>
      <c r="AG51" s="139" t="b">
        <f>IF(AF51='Eval Controles'!$C$39,'Eval Controles'!$D$39,IF(AF51='Eval Controles'!$C$40,'Eval Controles'!$D$40))</f>
        <v>0</v>
      </c>
      <c r="AH51" s="139"/>
      <c r="AI51" s="139" t="b">
        <f>IF(AH51='Eval Controles'!$C$41,'Eval Controles'!$D$41,IF(AH51='Eval Controles'!$C$42,'Eval Controles'!$D$42))</f>
        <v>0</v>
      </c>
      <c r="AJ51" s="139"/>
      <c r="AK51" s="139" t="b">
        <f>IF(AJ51='Eval Controles'!$C$43,'Eval Controles'!$D$43,IF(AJ51='Eval Controles'!$C$44,'Eval Controles'!$D$44,IF(AJ51='Eval Controles'!$C$45,'Eval Controles'!$D$45)))</f>
        <v>0</v>
      </c>
      <c r="AL51" s="133">
        <f t="shared" si="6"/>
        <v>0</v>
      </c>
      <c r="AM51" s="133" t="str">
        <f t="shared" si="7"/>
        <v>DEBIL</v>
      </c>
      <c r="AN51" s="133"/>
      <c r="AO51" s="133">
        <f>IF(AN51='Eval Controles'!$C$24,"FUERTE",IF(AN51='Eval Controles'!$C$25,"MODERADO",IF(AN51='Eval Controles'!$C$26,"DEBIL",)))</f>
        <v>0</v>
      </c>
      <c r="AP51" s="133"/>
      <c r="AQ51" s="133"/>
      <c r="AR51" s="133"/>
      <c r="AS51" s="133"/>
      <c r="AT51" s="133"/>
      <c r="AU51" s="133"/>
      <c r="AV51" s="129"/>
      <c r="AW51" s="129"/>
      <c r="AX51" s="315"/>
      <c r="AY51" s="180"/>
      <c r="AZ51" s="30"/>
      <c r="BA51" s="30"/>
      <c r="BB51" s="30"/>
      <c r="BC51" s="30"/>
      <c r="BD51" s="30"/>
      <c r="BE51" s="30"/>
      <c r="BF51" s="30"/>
      <c r="BG51" s="30"/>
      <c r="BH51" s="30"/>
      <c r="BI51" s="30"/>
      <c r="BJ51" s="30"/>
      <c r="BK51" s="30"/>
      <c r="BL51" s="30"/>
      <c r="BM51" s="30"/>
      <c r="BN51" s="30"/>
      <c r="BO51" s="30"/>
    </row>
    <row r="52" spans="2:67" ht="58.5" hidden="1" customHeight="1" x14ac:dyDescent="0.3">
      <c r="B52" s="184"/>
      <c r="C52" s="117"/>
      <c r="D52" s="122"/>
      <c r="E52" s="122"/>
      <c r="F52" s="122"/>
      <c r="G52" s="141"/>
      <c r="H52" s="122"/>
      <c r="I52" s="122"/>
      <c r="J52" s="141"/>
      <c r="K52" s="130"/>
      <c r="L52" s="35"/>
      <c r="M52" s="131" t="e">
        <f>VLOOKUP(L52,'[4]Datos Validacion'!$C$6:$D$10,2,0)</f>
        <v>#N/A</v>
      </c>
      <c r="N52" s="60"/>
      <c r="O52" s="177" t="e">
        <f>VLOOKUP(N52,'[4]Datos Validacion'!$E$6:$F$15,2,0)</f>
        <v>#N/A</v>
      </c>
      <c r="P52" s="240"/>
      <c r="Q52" s="76"/>
      <c r="R52" s="76"/>
      <c r="S52" s="76"/>
      <c r="T52" s="76"/>
      <c r="U52" s="76"/>
      <c r="V52" s="76"/>
      <c r="W52" s="76"/>
      <c r="X52" s="139"/>
      <c r="Y52" s="139" t="b">
        <f>IF(X52='Eval Controles'!$C$30,'Eval Controles'!$D$30,IF(X52='Eval Controles'!$C$31,'Eval Controles'!$D$31))</f>
        <v>0</v>
      </c>
      <c r="Z52" s="139"/>
      <c r="AA52" s="139" t="b">
        <f>IF(Z52='Eval Controles'!$C$32,'Eval Controles'!$D$32,IF(Z52='Eval Controles'!$C$33,'Eval Controles'!$D$33))</f>
        <v>0</v>
      </c>
      <c r="AB52" s="139"/>
      <c r="AC52" s="139" t="b">
        <f>IF(AB52='Eval Controles'!$C$34,'Eval Controles'!$D$34,IF(AB52='Eval Controles'!$C$35,'Eval Controles'!$D$35))</f>
        <v>0</v>
      </c>
      <c r="AD52" s="139"/>
      <c r="AE52" s="139" t="b">
        <f>IF(AD52='Eval Controles'!$C$36,'Eval Controles'!$D$36,IF(AD52='Eval Controles'!$C$37,'Eval Controles'!$D$37,IF(AD52='Eval Controles'!$C$38,'Eval Controles'!$D$38)))</f>
        <v>0</v>
      </c>
      <c r="AF52" s="139"/>
      <c r="AG52" s="139" t="b">
        <f>IF(AF52='Eval Controles'!$C$39,'Eval Controles'!$D$39,IF(AF52='Eval Controles'!$C$40,'Eval Controles'!$D$40))</f>
        <v>0</v>
      </c>
      <c r="AH52" s="139"/>
      <c r="AI52" s="139" t="b">
        <f>IF(AH52='Eval Controles'!$C$41,'Eval Controles'!$D$41,IF(AH52='Eval Controles'!$C$42,'Eval Controles'!$D$42))</f>
        <v>0</v>
      </c>
      <c r="AJ52" s="139"/>
      <c r="AK52" s="139" t="b">
        <f>IF(AJ52='Eval Controles'!$C$43,'Eval Controles'!$D$43,IF(AJ52='Eval Controles'!$C$44,'Eval Controles'!$D$44,IF(AJ52='Eval Controles'!$C$45,'Eval Controles'!$D$45)))</f>
        <v>0</v>
      </c>
      <c r="AL52" s="133">
        <f t="shared" si="6"/>
        <v>0</v>
      </c>
      <c r="AM52" s="133" t="str">
        <f t="shared" si="7"/>
        <v>DEBIL</v>
      </c>
      <c r="AN52" s="133"/>
      <c r="AO52" s="133">
        <f>IF(AN52='Eval Controles'!$C$24,"FUERTE",IF(AN52='Eval Controles'!$C$25,"MODERADO",IF(AN52='Eval Controles'!$C$26,"DEBIL",)))</f>
        <v>0</v>
      </c>
      <c r="AP52" s="133"/>
      <c r="AQ52" s="133"/>
      <c r="AR52" s="133"/>
      <c r="AS52" s="133"/>
      <c r="AT52" s="133"/>
      <c r="AU52" s="133"/>
      <c r="AV52" s="129"/>
      <c r="AW52" s="129"/>
      <c r="AX52" s="315"/>
      <c r="AY52" s="180"/>
      <c r="AZ52" s="30"/>
      <c r="BA52" s="30"/>
      <c r="BB52" s="30"/>
      <c r="BC52" s="30"/>
      <c r="BD52" s="30"/>
      <c r="BE52" s="30"/>
      <c r="BF52" s="30"/>
      <c r="BG52" s="30"/>
      <c r="BH52" s="30"/>
      <c r="BI52" s="30"/>
      <c r="BJ52" s="30"/>
      <c r="BK52" s="30"/>
      <c r="BL52" s="30"/>
      <c r="BM52" s="30"/>
      <c r="BN52" s="30"/>
      <c r="BO52" s="30"/>
    </row>
    <row r="53" spans="2:67" ht="58.5" hidden="1" customHeight="1" x14ac:dyDescent="0.3">
      <c r="B53" s="184"/>
      <c r="C53" s="117"/>
      <c r="D53" s="122"/>
      <c r="E53" s="122"/>
      <c r="F53" s="122"/>
      <c r="G53" s="141"/>
      <c r="H53" s="122"/>
      <c r="I53" s="122"/>
      <c r="J53" s="141"/>
      <c r="K53" s="130"/>
      <c r="L53" s="35"/>
      <c r="M53" s="131" t="e">
        <f>VLOOKUP(L53,'[4]Datos Validacion'!$C$6:$D$10,2,0)</f>
        <v>#N/A</v>
      </c>
      <c r="N53" s="60"/>
      <c r="O53" s="177" t="e">
        <f>VLOOKUP(N53,'[4]Datos Validacion'!$E$6:$F$15,2,0)</f>
        <v>#N/A</v>
      </c>
      <c r="P53" s="240"/>
      <c r="Q53" s="76"/>
      <c r="R53" s="76"/>
      <c r="S53" s="76"/>
      <c r="T53" s="76"/>
      <c r="U53" s="76"/>
      <c r="V53" s="76"/>
      <c r="W53" s="76"/>
      <c r="X53" s="139"/>
      <c r="Y53" s="139" t="b">
        <f>IF(X53='Eval Controles'!$C$30,'Eval Controles'!$D$30,IF(X53='Eval Controles'!$C$31,'Eval Controles'!$D$31))</f>
        <v>0</v>
      </c>
      <c r="Z53" s="139"/>
      <c r="AA53" s="139" t="b">
        <f>IF(Z53='Eval Controles'!$C$32,'Eval Controles'!$D$32,IF(Z53='Eval Controles'!$C$33,'Eval Controles'!$D$33))</f>
        <v>0</v>
      </c>
      <c r="AB53" s="139"/>
      <c r="AC53" s="139" t="b">
        <f>IF(AB53='Eval Controles'!$C$34,'Eval Controles'!$D$34,IF(AB53='Eval Controles'!$C$35,'Eval Controles'!$D$35))</f>
        <v>0</v>
      </c>
      <c r="AD53" s="139"/>
      <c r="AE53" s="139" t="b">
        <f>IF(AD53='Eval Controles'!$C$36,'Eval Controles'!$D$36,IF(AD53='Eval Controles'!$C$37,'Eval Controles'!$D$37,IF(AD53='Eval Controles'!$C$38,'Eval Controles'!$D$38)))</f>
        <v>0</v>
      </c>
      <c r="AF53" s="139"/>
      <c r="AG53" s="139" t="b">
        <f>IF(AF53='Eval Controles'!$C$39,'Eval Controles'!$D$39,IF(AF53='Eval Controles'!$C$40,'Eval Controles'!$D$40))</f>
        <v>0</v>
      </c>
      <c r="AH53" s="139"/>
      <c r="AI53" s="139" t="b">
        <f>IF(AH53='Eval Controles'!$C$41,'Eval Controles'!$D$41,IF(AH53='Eval Controles'!$C$42,'Eval Controles'!$D$42))</f>
        <v>0</v>
      </c>
      <c r="AJ53" s="139"/>
      <c r="AK53" s="139" t="b">
        <f>IF(AJ53='Eval Controles'!$C$43,'Eval Controles'!$D$43,IF(AJ53='Eval Controles'!$C$44,'Eval Controles'!$D$44,IF(AJ53='Eval Controles'!$C$45,'Eval Controles'!$D$45)))</f>
        <v>0</v>
      </c>
      <c r="AL53" s="133">
        <f t="shared" si="6"/>
        <v>0</v>
      </c>
      <c r="AM53" s="133" t="str">
        <f t="shared" si="7"/>
        <v>DEBIL</v>
      </c>
      <c r="AN53" s="133"/>
      <c r="AO53" s="133">
        <f>IF(AN53='Eval Controles'!$C$24,"FUERTE",IF(AN53='Eval Controles'!$C$25,"MODERADO",IF(AN53='Eval Controles'!$C$26,"DEBIL",)))</f>
        <v>0</v>
      </c>
      <c r="AP53" s="133"/>
      <c r="AQ53" s="133"/>
      <c r="AR53" s="133"/>
      <c r="AS53" s="133"/>
      <c r="AT53" s="133"/>
      <c r="AU53" s="133"/>
      <c r="AV53" s="129"/>
      <c r="AW53" s="129"/>
      <c r="AX53" s="315"/>
      <c r="AY53" s="180"/>
      <c r="AZ53" s="30"/>
      <c r="BA53" s="30"/>
      <c r="BB53" s="30"/>
      <c r="BC53" s="30"/>
      <c r="BD53" s="30"/>
      <c r="BE53" s="30"/>
      <c r="BF53" s="30"/>
      <c r="BG53" s="30"/>
      <c r="BH53" s="30"/>
      <c r="BI53" s="30"/>
      <c r="BJ53" s="30"/>
      <c r="BK53" s="30"/>
      <c r="BL53" s="30"/>
      <c r="BM53" s="30"/>
      <c r="BN53" s="30"/>
      <c r="BO53" s="30"/>
    </row>
    <row r="54" spans="2:67" s="39" customFormat="1" ht="58.5" hidden="1" customHeight="1" x14ac:dyDescent="0.35">
      <c r="B54" s="184"/>
      <c r="C54" s="116"/>
      <c r="D54" s="116"/>
      <c r="E54" s="116"/>
      <c r="F54" s="116"/>
      <c r="G54" s="141"/>
      <c r="H54" s="116"/>
      <c r="I54" s="116"/>
      <c r="J54" s="141"/>
      <c r="K54" s="32"/>
      <c r="L54" s="35"/>
      <c r="M54" s="131" t="e">
        <f>VLOOKUP(L54,'[4]Datos Validacion'!$C$6:$D$10,2,0)</f>
        <v>#N/A</v>
      </c>
      <c r="N54" s="60"/>
      <c r="O54" s="177" t="e">
        <f>VLOOKUP(N54,'[4]Datos Validacion'!$E$6:$F$15,2,0)</f>
        <v>#N/A</v>
      </c>
      <c r="P54" s="240"/>
      <c r="Q54" s="76"/>
      <c r="R54" s="76"/>
      <c r="S54" s="76"/>
      <c r="T54" s="76"/>
      <c r="U54" s="76"/>
      <c r="V54" s="76"/>
      <c r="W54" s="76"/>
      <c r="X54" s="139"/>
      <c r="Y54" s="139" t="b">
        <f>IF(X54='Eval Controles'!$C$30,'Eval Controles'!$D$30,IF(X54='Eval Controles'!$C$31,'Eval Controles'!$D$31))</f>
        <v>0</v>
      </c>
      <c r="Z54" s="139"/>
      <c r="AA54" s="139" t="b">
        <f>IF(Z54='Eval Controles'!$C$32,'Eval Controles'!$D$32,IF(Z54='Eval Controles'!$C$33,'Eval Controles'!$D$33))</f>
        <v>0</v>
      </c>
      <c r="AB54" s="139"/>
      <c r="AC54" s="139" t="b">
        <f>IF(AB54='Eval Controles'!$C$34,'Eval Controles'!$D$34,IF(AB54='Eval Controles'!$C$35,'Eval Controles'!$D$35))</f>
        <v>0</v>
      </c>
      <c r="AD54" s="139"/>
      <c r="AE54" s="139" t="b">
        <f>IF(AD54='Eval Controles'!$C$36,'Eval Controles'!$D$36,IF(AD54='Eval Controles'!$C$37,'Eval Controles'!$D$37,IF(AD54='Eval Controles'!$C$38,'Eval Controles'!$D$38)))</f>
        <v>0</v>
      </c>
      <c r="AF54" s="139"/>
      <c r="AG54" s="139" t="b">
        <f>IF(AF54='Eval Controles'!$C$39,'Eval Controles'!$D$39,IF(AF54='Eval Controles'!$C$40,'Eval Controles'!$D$40))</f>
        <v>0</v>
      </c>
      <c r="AH54" s="139"/>
      <c r="AI54" s="139" t="b">
        <f>IF(AH54='Eval Controles'!$C$41,'Eval Controles'!$D$41,IF(AH54='Eval Controles'!$C$42,'Eval Controles'!$D$42))</f>
        <v>0</v>
      </c>
      <c r="AJ54" s="139"/>
      <c r="AK54" s="139" t="b">
        <f>IF(AJ54='Eval Controles'!$C$43,'Eval Controles'!$D$43,IF(AJ54='Eval Controles'!$C$44,'Eval Controles'!$D$44,IF(AJ54='Eval Controles'!$C$45,'Eval Controles'!$D$45)))</f>
        <v>0</v>
      </c>
      <c r="AL54" s="133">
        <f t="shared" si="6"/>
        <v>0</v>
      </c>
      <c r="AM54" s="133" t="str">
        <f t="shared" si="7"/>
        <v>DEBIL</v>
      </c>
      <c r="AN54" s="133"/>
      <c r="AO54" s="133">
        <f>IF(AN54='Eval Controles'!$C$24,"FUERTE",IF(AN54='Eval Controles'!$C$25,"MODERADO",IF(AN54='Eval Controles'!$C$26,"DEBIL",)))</f>
        <v>0</v>
      </c>
      <c r="AP54" s="133"/>
      <c r="AQ54" s="133"/>
      <c r="AR54" s="133"/>
      <c r="AS54" s="133"/>
      <c r="AT54" s="133"/>
      <c r="AU54" s="133"/>
      <c r="AV54" s="129"/>
      <c r="AW54" s="129"/>
      <c r="AX54" s="315"/>
      <c r="AY54" s="180"/>
      <c r="AZ54" s="31"/>
      <c r="BA54" s="31"/>
      <c r="BB54" s="31"/>
      <c r="BC54" s="31"/>
      <c r="BD54" s="31"/>
      <c r="BE54" s="31"/>
      <c r="BF54" s="31"/>
      <c r="BG54" s="31"/>
      <c r="BH54" s="31"/>
      <c r="BI54" s="31"/>
      <c r="BJ54" s="31"/>
      <c r="BK54" s="31"/>
      <c r="BL54" s="31"/>
      <c r="BM54" s="31"/>
      <c r="BN54" s="31"/>
      <c r="BO54" s="31"/>
    </row>
    <row r="55" spans="2:67" s="39" customFormat="1" ht="58.5" hidden="1" customHeight="1" x14ac:dyDescent="0.35">
      <c r="B55" s="184"/>
      <c r="C55" s="116"/>
      <c r="D55" s="116"/>
      <c r="E55" s="116"/>
      <c r="F55" s="116"/>
      <c r="G55" s="141"/>
      <c r="H55" s="116"/>
      <c r="I55" s="116"/>
      <c r="J55" s="141"/>
      <c r="K55" s="32"/>
      <c r="L55" s="35"/>
      <c r="M55" s="131" t="e">
        <f>VLOOKUP(L55,'[4]Datos Validacion'!$C$6:$D$10,2,0)</f>
        <v>#N/A</v>
      </c>
      <c r="N55" s="60"/>
      <c r="O55" s="177" t="e">
        <f>VLOOKUP(N55,'[4]Datos Validacion'!$E$6:$F$15,2,0)</f>
        <v>#N/A</v>
      </c>
      <c r="P55" s="240"/>
      <c r="Q55" s="76"/>
      <c r="R55" s="76"/>
      <c r="S55" s="76"/>
      <c r="T55" s="76"/>
      <c r="U55" s="76"/>
      <c r="V55" s="76"/>
      <c r="W55" s="76"/>
      <c r="X55" s="139"/>
      <c r="Y55" s="139" t="b">
        <f>IF(X55='Eval Controles'!$C$30,'Eval Controles'!$D$30,IF(X55='Eval Controles'!$C$31,'Eval Controles'!$D$31))</f>
        <v>0</v>
      </c>
      <c r="Z55" s="139"/>
      <c r="AA55" s="139" t="b">
        <f>IF(Z55='Eval Controles'!$C$32,'Eval Controles'!$D$32,IF(Z55='Eval Controles'!$C$33,'Eval Controles'!$D$33))</f>
        <v>0</v>
      </c>
      <c r="AB55" s="139"/>
      <c r="AC55" s="139" t="b">
        <f>IF(AB55='Eval Controles'!$C$34,'Eval Controles'!$D$34,IF(AB55='Eval Controles'!$C$35,'Eval Controles'!$D$35))</f>
        <v>0</v>
      </c>
      <c r="AD55" s="139"/>
      <c r="AE55" s="139" t="b">
        <f>IF(AD55='Eval Controles'!$C$36,'Eval Controles'!$D$36,IF(AD55='Eval Controles'!$C$37,'Eval Controles'!$D$37,IF(AD55='Eval Controles'!$C$38,'Eval Controles'!$D$38)))</f>
        <v>0</v>
      </c>
      <c r="AF55" s="139"/>
      <c r="AG55" s="139" t="b">
        <f>IF(AF55='Eval Controles'!$C$39,'Eval Controles'!$D$39,IF(AF55='Eval Controles'!$C$40,'Eval Controles'!$D$40))</f>
        <v>0</v>
      </c>
      <c r="AH55" s="139"/>
      <c r="AI55" s="139" t="b">
        <f>IF(AH55='Eval Controles'!$C$41,'Eval Controles'!$D$41,IF(AH55='Eval Controles'!$C$42,'Eval Controles'!$D$42))</f>
        <v>0</v>
      </c>
      <c r="AJ55" s="139"/>
      <c r="AK55" s="139" t="b">
        <f>IF(AJ55='Eval Controles'!$C$43,'Eval Controles'!$D$43,IF(AJ55='Eval Controles'!$C$44,'Eval Controles'!$D$44,IF(AJ55='Eval Controles'!$C$45,'Eval Controles'!$D$45)))</f>
        <v>0</v>
      </c>
      <c r="AL55" s="133">
        <f t="shared" si="6"/>
        <v>0</v>
      </c>
      <c r="AM55" s="133" t="str">
        <f t="shared" si="7"/>
        <v>DEBIL</v>
      </c>
      <c r="AN55" s="133"/>
      <c r="AO55" s="133">
        <f>IF(AN55='Eval Controles'!$C$24,"FUERTE",IF(AN55='Eval Controles'!$C$25,"MODERADO",IF(AN55='Eval Controles'!$C$26,"DEBIL",)))</f>
        <v>0</v>
      </c>
      <c r="AP55" s="133"/>
      <c r="AQ55" s="133"/>
      <c r="AR55" s="133"/>
      <c r="AS55" s="133"/>
      <c r="AT55" s="133"/>
      <c r="AU55" s="133"/>
      <c r="AV55" s="129"/>
      <c r="AW55" s="129"/>
      <c r="AX55" s="315"/>
      <c r="AY55" s="180"/>
      <c r="AZ55" s="31"/>
      <c r="BA55" s="31"/>
      <c r="BB55" s="31"/>
      <c r="BC55" s="31"/>
      <c r="BD55" s="31"/>
      <c r="BE55" s="31"/>
      <c r="BF55" s="31"/>
      <c r="BG55" s="31"/>
      <c r="BH55" s="31"/>
      <c r="BI55" s="31"/>
      <c r="BJ55" s="31"/>
      <c r="BK55" s="31"/>
      <c r="BL55" s="31"/>
      <c r="BM55" s="31"/>
      <c r="BN55" s="31"/>
      <c r="BO55" s="31"/>
    </row>
    <row r="56" spans="2:67" ht="58.5" hidden="1" customHeight="1" x14ac:dyDescent="0.3">
      <c r="B56" s="184"/>
      <c r="C56" s="116"/>
      <c r="D56" s="116"/>
      <c r="E56" s="116"/>
      <c r="F56" s="116"/>
      <c r="G56" s="141"/>
      <c r="H56" s="116"/>
      <c r="I56" s="116"/>
      <c r="J56" s="141"/>
      <c r="K56" s="32"/>
      <c r="L56" s="35"/>
      <c r="M56" s="131" t="e">
        <f>VLOOKUP(L56,'[4]Datos Validacion'!$C$6:$D$10,2,0)</f>
        <v>#N/A</v>
      </c>
      <c r="N56" s="60"/>
      <c r="O56" s="177" t="e">
        <f>VLOOKUP(N56,'[4]Datos Validacion'!$E$6:$F$15,2,0)</f>
        <v>#N/A</v>
      </c>
      <c r="P56" s="240"/>
      <c r="Q56" s="76"/>
      <c r="R56" s="76"/>
      <c r="S56" s="76"/>
      <c r="T56" s="76"/>
      <c r="U56" s="76"/>
      <c r="V56" s="76"/>
      <c r="W56" s="76"/>
      <c r="X56" s="139"/>
      <c r="Y56" s="139" t="b">
        <f>IF(X56='Eval Controles'!$C$30,'Eval Controles'!$D$30,IF(X56='Eval Controles'!$C$31,'Eval Controles'!$D$31))</f>
        <v>0</v>
      </c>
      <c r="Z56" s="139"/>
      <c r="AA56" s="139" t="b">
        <f>IF(Z56='Eval Controles'!$C$32,'Eval Controles'!$D$32,IF(Z56='Eval Controles'!$C$33,'Eval Controles'!$D$33))</f>
        <v>0</v>
      </c>
      <c r="AB56" s="139"/>
      <c r="AC56" s="139" t="b">
        <f>IF(AB56='Eval Controles'!$C$34,'Eval Controles'!$D$34,IF(AB56='Eval Controles'!$C$35,'Eval Controles'!$D$35))</f>
        <v>0</v>
      </c>
      <c r="AD56" s="139"/>
      <c r="AE56" s="139" t="b">
        <f>IF(AD56='Eval Controles'!$C$36,'Eval Controles'!$D$36,IF(AD56='Eval Controles'!$C$37,'Eval Controles'!$D$37,IF(AD56='Eval Controles'!$C$38,'Eval Controles'!$D$38)))</f>
        <v>0</v>
      </c>
      <c r="AF56" s="139"/>
      <c r="AG56" s="139" t="b">
        <f>IF(AF56='Eval Controles'!$C$39,'Eval Controles'!$D$39,IF(AF56='Eval Controles'!$C$40,'Eval Controles'!$D$40))</f>
        <v>0</v>
      </c>
      <c r="AH56" s="139"/>
      <c r="AI56" s="139" t="b">
        <f>IF(AH56='Eval Controles'!$C$41,'Eval Controles'!$D$41,IF(AH56='Eval Controles'!$C$42,'Eval Controles'!$D$42))</f>
        <v>0</v>
      </c>
      <c r="AJ56" s="139"/>
      <c r="AK56" s="139" t="b">
        <f>IF(AJ56='Eval Controles'!$C$43,'Eval Controles'!$D$43,IF(AJ56='Eval Controles'!$C$44,'Eval Controles'!$D$44,IF(AJ56='Eval Controles'!$C$45,'Eval Controles'!$D$45)))</f>
        <v>0</v>
      </c>
      <c r="AL56" s="133">
        <f t="shared" si="6"/>
        <v>0</v>
      </c>
      <c r="AM56" s="133" t="str">
        <f t="shared" si="7"/>
        <v>DEBIL</v>
      </c>
      <c r="AN56" s="133"/>
      <c r="AO56" s="133">
        <f>IF(AN56='Eval Controles'!$C$24,"FUERTE",IF(AN56='Eval Controles'!$C$25,"MODERADO",IF(AN56='Eval Controles'!$C$26,"DEBIL",)))</f>
        <v>0</v>
      </c>
      <c r="AP56" s="133"/>
      <c r="AQ56" s="133"/>
      <c r="AR56" s="133"/>
      <c r="AS56" s="133"/>
      <c r="AT56" s="133"/>
      <c r="AU56" s="133"/>
      <c r="AV56" s="129"/>
      <c r="AW56" s="129"/>
      <c r="AX56" s="128"/>
      <c r="AY56" s="180"/>
      <c r="AZ56" s="30"/>
      <c r="BA56" s="30"/>
      <c r="BB56" s="30"/>
      <c r="BC56" s="30"/>
      <c r="BD56" s="30"/>
      <c r="BE56" s="30"/>
      <c r="BF56" s="30"/>
      <c r="BG56" s="30"/>
      <c r="BH56" s="30"/>
      <c r="BI56" s="30"/>
      <c r="BJ56" s="30"/>
      <c r="BK56" s="30"/>
      <c r="BL56" s="30"/>
      <c r="BM56" s="30"/>
      <c r="BN56" s="30"/>
      <c r="BO56" s="30"/>
    </row>
    <row r="57" spans="2:67" ht="58.5" hidden="1" customHeight="1" x14ac:dyDescent="0.3">
      <c r="B57" s="184"/>
      <c r="C57" s="178"/>
      <c r="D57" s="141"/>
      <c r="E57" s="141"/>
      <c r="F57" s="141"/>
      <c r="G57" s="141"/>
      <c r="H57" s="143"/>
      <c r="I57" s="179"/>
      <c r="J57" s="141"/>
      <c r="K57" s="180"/>
      <c r="L57" s="141"/>
      <c r="M57" s="131" t="e">
        <f>VLOOKUP(L57,'[4]Datos Validacion'!$C$6:$D$10,2,0)</f>
        <v>#N/A</v>
      </c>
      <c r="N57" s="142"/>
      <c r="O57" s="177" t="e">
        <f>VLOOKUP(N57,'[4]Datos Validacion'!$E$6:$F$15,2,0)</f>
        <v>#N/A</v>
      </c>
      <c r="P57" s="240"/>
      <c r="Q57" s="133"/>
      <c r="R57" s="134"/>
      <c r="S57" s="139"/>
      <c r="T57" s="139"/>
      <c r="U57" s="139"/>
      <c r="V57" s="139"/>
      <c r="W57" s="139"/>
      <c r="X57" s="139"/>
      <c r="Y57" s="139" t="b">
        <f>IF(X57='Eval Controles'!$C$30,'Eval Controles'!$D$30,IF(X57='Eval Controles'!$C$31,'Eval Controles'!$D$31))</f>
        <v>0</v>
      </c>
      <c r="Z57" s="139"/>
      <c r="AA57" s="139" t="b">
        <f>IF(Z57='Eval Controles'!$C$32,'Eval Controles'!$D$32,IF(Z57='Eval Controles'!$C$33,'Eval Controles'!$D$33))</f>
        <v>0</v>
      </c>
      <c r="AB57" s="139"/>
      <c r="AC57" s="139" t="b">
        <f>IF(AB57='Eval Controles'!$C$34,'Eval Controles'!$D$34,IF(AB57='Eval Controles'!$C$35,'Eval Controles'!$D$35))</f>
        <v>0</v>
      </c>
      <c r="AD57" s="139"/>
      <c r="AE57" s="139" t="b">
        <f>IF(AD57='Eval Controles'!$C$36,'Eval Controles'!$D$36,IF(AD57='Eval Controles'!$C$37,'Eval Controles'!$D$37,IF(AD57='Eval Controles'!$C$38,'Eval Controles'!$D$38)))</f>
        <v>0</v>
      </c>
      <c r="AF57" s="139"/>
      <c r="AG57" s="139" t="b">
        <f>IF(AF57='Eval Controles'!$C$39,'Eval Controles'!$D$39,IF(AF57='Eval Controles'!$C$40,'Eval Controles'!$D$40))</f>
        <v>0</v>
      </c>
      <c r="AH57" s="139"/>
      <c r="AI57" s="139" t="b">
        <f>IF(AH57='Eval Controles'!$C$41,'Eval Controles'!$D$41,IF(AH57='Eval Controles'!$C$42,'Eval Controles'!$D$42))</f>
        <v>0</v>
      </c>
      <c r="AJ57" s="139"/>
      <c r="AK57" s="139" t="b">
        <f>IF(AJ57='Eval Controles'!$C$43,'Eval Controles'!$D$43,IF(AJ57='Eval Controles'!$C$44,'Eval Controles'!$D$44,IF(AJ57='Eval Controles'!$C$45,'Eval Controles'!$D$45)))</f>
        <v>0</v>
      </c>
      <c r="AL57" s="133">
        <f>SUM(Y57,AA57,AC57,AE57,AG57,AI57,AK57)</f>
        <v>0</v>
      </c>
      <c r="AM57" s="133" t="str">
        <f>IF(AL57&gt;=96,"FUERTE",IF(AL57&gt;=86,"MODERADO","DEBIL"))</f>
        <v>DEBIL</v>
      </c>
      <c r="AN57" s="139"/>
      <c r="AO57" s="133">
        <f>IF(AN57='Eval Controles'!$C$24,"FUERTE",IF(AN57='Eval Controles'!$C$25,"MODERADO",IF(AN57='Eval Controles'!$C$26,"DEBIL",)))</f>
        <v>0</v>
      </c>
      <c r="AP57" s="174"/>
      <c r="AQ57" s="139"/>
      <c r="AR57" s="139"/>
      <c r="AS57" s="133"/>
      <c r="AT57" s="118"/>
      <c r="AU57" s="118"/>
      <c r="AV57" s="176"/>
      <c r="AW57" s="176"/>
      <c r="AX57" s="133"/>
      <c r="AY57" s="180"/>
      <c r="AZ57" s="30"/>
      <c r="BA57" s="30"/>
      <c r="BB57" s="30"/>
      <c r="BC57" s="30"/>
      <c r="BD57" s="30"/>
      <c r="BE57" s="30"/>
      <c r="BF57" s="30"/>
      <c r="BG57" s="30"/>
      <c r="BH57" s="30"/>
      <c r="BI57" s="30"/>
      <c r="BJ57" s="30"/>
      <c r="BK57" s="30"/>
      <c r="BL57" s="30"/>
      <c r="BM57" s="30"/>
      <c r="BN57" s="30"/>
      <c r="BO57" s="30"/>
    </row>
    <row r="58" spans="2:67" s="39" customFormat="1" ht="58.5" hidden="1" customHeight="1" x14ac:dyDescent="0.35">
      <c r="B58" s="184"/>
      <c r="C58" s="138"/>
      <c r="D58" s="138"/>
      <c r="E58" s="138"/>
      <c r="F58" s="138"/>
      <c r="G58" s="141"/>
      <c r="H58" s="137"/>
      <c r="I58" s="134"/>
      <c r="J58" s="141"/>
      <c r="K58" s="122"/>
      <c r="L58" s="135"/>
      <c r="M58" s="131" t="e">
        <f>VLOOKUP(L58,'[4]Datos Validacion'!$C$6:$D$10,2,0)</f>
        <v>#N/A</v>
      </c>
      <c r="N58" s="136"/>
      <c r="O58" s="177" t="e">
        <f>VLOOKUP(N58,'[4]Datos Validacion'!$E$6:$F$15,2,0)</f>
        <v>#N/A</v>
      </c>
      <c r="P58" s="240"/>
      <c r="Q58" s="132"/>
      <c r="R58" s="123"/>
      <c r="S58" s="139"/>
      <c r="T58" s="139"/>
      <c r="U58" s="139"/>
      <c r="V58" s="139"/>
      <c r="W58" s="139"/>
      <c r="X58" s="139"/>
      <c r="Y58" s="139" t="b">
        <f>IF(X58='Eval Controles'!$C$30,'Eval Controles'!$D$30,IF(X58='Eval Controles'!$C$31,'Eval Controles'!$D$31))</f>
        <v>0</v>
      </c>
      <c r="Z58" s="139"/>
      <c r="AA58" s="139" t="b">
        <f>IF(Z58='Eval Controles'!$C$32,'Eval Controles'!$D$32,IF(Z58='Eval Controles'!$C$33,'Eval Controles'!$D$33))</f>
        <v>0</v>
      </c>
      <c r="AB58" s="139"/>
      <c r="AC58" s="139" t="b">
        <f>IF(AB58='Eval Controles'!$C$34,'Eval Controles'!$D$34,IF(AB58='Eval Controles'!$C$35,'Eval Controles'!$D$35))</f>
        <v>0</v>
      </c>
      <c r="AD58" s="139"/>
      <c r="AE58" s="139" t="b">
        <f>IF(AD58='Eval Controles'!$C$36,'Eval Controles'!$D$36,IF(AD58='Eval Controles'!$C$37,'Eval Controles'!$D$37,IF(AD58='Eval Controles'!$C$38,'Eval Controles'!$D$38)))</f>
        <v>0</v>
      </c>
      <c r="AF58" s="139"/>
      <c r="AG58" s="139" t="b">
        <f>IF(AF58='Eval Controles'!$C$39,'Eval Controles'!$D$39,IF(AF58='Eval Controles'!$C$40,'Eval Controles'!$D$40))</f>
        <v>0</v>
      </c>
      <c r="AH58" s="139"/>
      <c r="AI58" s="139" t="b">
        <f>IF(AH58='Eval Controles'!$C$41,'Eval Controles'!$D$41,IF(AH58='Eval Controles'!$C$42,'Eval Controles'!$D$42))</f>
        <v>0</v>
      </c>
      <c r="AJ58" s="139"/>
      <c r="AK58" s="139" t="b">
        <f>IF(AJ58='Eval Controles'!$C$43,'Eval Controles'!$D$43,IF(AJ58='Eval Controles'!$C$44,'Eval Controles'!$D$44,IF(AJ58='Eval Controles'!$C$45,'Eval Controles'!$D$45)))</f>
        <v>0</v>
      </c>
      <c r="AL58" s="133">
        <f>SUM(Y58,AA58,AC58,AE58,AG58,AI58,AK58)</f>
        <v>0</v>
      </c>
      <c r="AM58" s="133" t="str">
        <f>IF(AL58&gt;=96,"FUERTE",IF(AL58&gt;=86,"MODERADO","DEBIL"))</f>
        <v>DEBIL</v>
      </c>
      <c r="AN58" s="139"/>
      <c r="AO58" s="133">
        <f>IF(AN58='Eval Controles'!$C$24,"FUERTE",IF(AN58='Eval Controles'!$C$25,"MODERADO",IF(AN58='Eval Controles'!$C$26,"DEBIL",)))</f>
        <v>0</v>
      </c>
      <c r="AP58" s="76"/>
      <c r="AQ58" s="118"/>
      <c r="AR58" s="118"/>
      <c r="AS58" s="76"/>
      <c r="AT58" s="118"/>
      <c r="AU58" s="118"/>
      <c r="AV58" s="43"/>
      <c r="AW58" s="43"/>
      <c r="AX58" s="76"/>
      <c r="AY58" s="180"/>
      <c r="AZ58" s="31"/>
      <c r="BA58" s="31"/>
      <c r="BB58" s="31"/>
      <c r="BC58" s="31"/>
      <c r="BD58" s="31"/>
      <c r="BE58" s="31"/>
      <c r="BF58" s="31"/>
      <c r="BG58" s="31"/>
      <c r="BH58" s="31"/>
      <c r="BI58" s="31"/>
      <c r="BJ58" s="31"/>
      <c r="BK58" s="31"/>
      <c r="BL58" s="31"/>
      <c r="BM58" s="31"/>
      <c r="BN58" s="31"/>
      <c r="BO58" s="31"/>
    </row>
    <row r="59" spans="2:67" s="39" customFormat="1" ht="58.5" hidden="1" customHeight="1" x14ac:dyDescent="0.35">
      <c r="B59" s="184"/>
      <c r="C59" s="138"/>
      <c r="D59" s="138"/>
      <c r="E59" s="138"/>
      <c r="F59" s="138"/>
      <c r="G59" s="141"/>
      <c r="H59" s="137"/>
      <c r="I59" s="134"/>
      <c r="J59" s="141"/>
      <c r="K59" s="122"/>
      <c r="L59" s="135"/>
      <c r="M59" s="131" t="e">
        <f>VLOOKUP(L59,'[4]Datos Validacion'!$C$6:$D$10,2,0)</f>
        <v>#N/A</v>
      </c>
      <c r="N59" s="136"/>
      <c r="O59" s="177" t="e">
        <f>VLOOKUP(N59,'[4]Datos Validacion'!$E$6:$F$15,2,0)</f>
        <v>#N/A</v>
      </c>
      <c r="P59" s="240"/>
      <c r="Q59" s="132"/>
      <c r="R59" s="123"/>
      <c r="S59" s="139"/>
      <c r="T59" s="139"/>
      <c r="U59" s="139"/>
      <c r="V59" s="139"/>
      <c r="W59" s="139"/>
      <c r="X59" s="139"/>
      <c r="Y59" s="139" t="b">
        <f>IF(X59='Eval Controles'!$C$30,'Eval Controles'!$D$30,IF(X59='Eval Controles'!$C$31,'Eval Controles'!$D$31))</f>
        <v>0</v>
      </c>
      <c r="Z59" s="139"/>
      <c r="AA59" s="139" t="b">
        <f>IF(Z59='Eval Controles'!$C$32,'Eval Controles'!$D$32,IF(Z59='Eval Controles'!$C$33,'Eval Controles'!$D$33))</f>
        <v>0</v>
      </c>
      <c r="AB59" s="139"/>
      <c r="AC59" s="139" t="b">
        <f>IF(AB59='Eval Controles'!$C$34,'Eval Controles'!$D$34,IF(AB59='Eval Controles'!$C$35,'Eval Controles'!$D$35))</f>
        <v>0</v>
      </c>
      <c r="AD59" s="139"/>
      <c r="AE59" s="139" t="b">
        <f>IF(AD59='Eval Controles'!$C$36,'Eval Controles'!$D$36,IF(AD59='Eval Controles'!$C$37,'Eval Controles'!$D$37,IF(AD59='Eval Controles'!$C$38,'Eval Controles'!$D$38)))</f>
        <v>0</v>
      </c>
      <c r="AF59" s="139"/>
      <c r="AG59" s="139" t="b">
        <f>IF(AF59='Eval Controles'!$C$39,'Eval Controles'!$D$39,IF(AF59='Eval Controles'!$C$40,'Eval Controles'!$D$40))</f>
        <v>0</v>
      </c>
      <c r="AH59" s="139"/>
      <c r="AI59" s="139" t="b">
        <f>IF(AH59='Eval Controles'!$C$41,'Eval Controles'!$D$41,IF(AH59='Eval Controles'!$C$42,'Eval Controles'!$D$42))</f>
        <v>0</v>
      </c>
      <c r="AJ59" s="139"/>
      <c r="AK59" s="139" t="b">
        <f>IF(AJ59='Eval Controles'!$C$43,'Eval Controles'!$D$43,IF(AJ59='Eval Controles'!$C$44,'Eval Controles'!$D$44,IF(AJ59='Eval Controles'!$C$45,'Eval Controles'!$D$45)))</f>
        <v>0</v>
      </c>
      <c r="AL59" s="133"/>
      <c r="AM59" s="133"/>
      <c r="AN59" s="139"/>
      <c r="AO59" s="133"/>
      <c r="AP59" s="76"/>
      <c r="AQ59" s="118"/>
      <c r="AR59" s="118"/>
      <c r="AS59" s="76"/>
      <c r="AT59" s="118"/>
      <c r="AU59" s="118"/>
      <c r="AV59" s="43"/>
      <c r="AW59" s="43"/>
      <c r="AX59" s="76"/>
      <c r="AY59" s="180"/>
      <c r="AZ59" s="31"/>
      <c r="BA59" s="31"/>
      <c r="BB59" s="31"/>
      <c r="BC59" s="31"/>
      <c r="BD59" s="31"/>
      <c r="BE59" s="31"/>
      <c r="BF59" s="31"/>
      <c r="BG59" s="31"/>
      <c r="BH59" s="31"/>
      <c r="BI59" s="31"/>
      <c r="BJ59" s="31"/>
      <c r="BK59" s="31"/>
      <c r="BL59" s="31"/>
      <c r="BM59" s="31"/>
      <c r="BN59" s="31"/>
      <c r="BO59" s="31"/>
    </row>
    <row r="60" spans="2:67" s="120" customFormat="1" ht="58.5" hidden="1" customHeight="1" x14ac:dyDescent="0.3">
      <c r="B60" s="184"/>
      <c r="C60" s="118"/>
      <c r="D60" s="118"/>
      <c r="E60" s="118"/>
      <c r="F60" s="118"/>
      <c r="G60" s="141"/>
      <c r="H60" s="119"/>
      <c r="I60" s="123"/>
      <c r="J60" s="141"/>
      <c r="K60" s="122"/>
      <c r="L60" s="35"/>
      <c r="M60" s="131" t="e">
        <f>VLOOKUP(L60,'[4]Datos Validacion'!$C$6:$D$10,2,0)</f>
        <v>#N/A</v>
      </c>
      <c r="N60" s="60"/>
      <c r="O60" s="177" t="e">
        <f>VLOOKUP(N60,'[4]Datos Validacion'!$E$6:$F$15,2,0)</f>
        <v>#N/A</v>
      </c>
      <c r="P60" s="240"/>
      <c r="Q60" s="76"/>
      <c r="R60" s="123"/>
      <c r="S60" s="118"/>
      <c r="T60" s="118"/>
      <c r="U60" s="118"/>
      <c r="V60" s="118"/>
      <c r="W60" s="118"/>
      <c r="X60" s="139"/>
      <c r="Y60" s="139" t="b">
        <f>IF(X60='Eval Controles'!$C$30,'Eval Controles'!$D$30,IF(X60='Eval Controles'!$C$31,'Eval Controles'!$D$31))</f>
        <v>0</v>
      </c>
      <c r="Z60" s="139"/>
      <c r="AA60" s="139" t="b">
        <f>IF(Z60='Eval Controles'!$C$32,'Eval Controles'!$D$32,IF(Z60='Eval Controles'!$C$33,'Eval Controles'!$D$33))</f>
        <v>0</v>
      </c>
      <c r="AB60" s="139"/>
      <c r="AC60" s="139" t="b">
        <f>IF(AB60='Eval Controles'!$C$34,'Eval Controles'!$D$34,IF(AB60='Eval Controles'!$C$35,'Eval Controles'!$D$35))</f>
        <v>0</v>
      </c>
      <c r="AD60" s="139"/>
      <c r="AE60" s="139" t="b">
        <f>IF(AD60='Eval Controles'!$C$36,'Eval Controles'!$D$36,IF(AD60='Eval Controles'!$C$37,'Eval Controles'!$D$37,IF(AD60='Eval Controles'!$C$38,'Eval Controles'!$D$38)))</f>
        <v>0</v>
      </c>
      <c r="AF60" s="139"/>
      <c r="AG60" s="139" t="b">
        <f>IF(AF60='Eval Controles'!$C$39,'Eval Controles'!$D$39,IF(AF60='Eval Controles'!$C$40,'Eval Controles'!$D$40))</f>
        <v>0</v>
      </c>
      <c r="AH60" s="139"/>
      <c r="AI60" s="139" t="b">
        <f>IF(AH60='Eval Controles'!$C$41,'Eval Controles'!$D$41,IF(AH60='Eval Controles'!$C$42,'Eval Controles'!$D$42))</f>
        <v>0</v>
      </c>
      <c r="AJ60" s="139"/>
      <c r="AK60" s="139" t="b">
        <f>IF(AJ60='Eval Controles'!$C$43,'Eval Controles'!$D$43,IF(AJ60='Eval Controles'!$C$44,'Eval Controles'!$D$44,IF(AJ60='Eval Controles'!$C$45,'Eval Controles'!$D$45)))</f>
        <v>0</v>
      </c>
      <c r="AL60" s="133">
        <f t="shared" ref="AL60:AL70" si="8">SUM(Y60,AA60,AC60,AE60,AG60,AI60,AK60)</f>
        <v>0</v>
      </c>
      <c r="AM60" s="133" t="str">
        <f t="shared" ref="AM60:AM70" si="9">IF(AL60&gt;=96,"FUERTE",IF(AL60&gt;=86,"MODERADO","DEBIL"))</f>
        <v>DEBIL</v>
      </c>
      <c r="AN60" s="139"/>
      <c r="AO60" s="133">
        <f>IF(AN60='Eval Controles'!$C$24,"FUERTE",IF(AN60='Eval Controles'!$C$25,"MODERADO",IF(AN60='Eval Controles'!$C$26,"DEBIL",)))</f>
        <v>0</v>
      </c>
      <c r="AP60" s="76"/>
      <c r="AQ60" s="118"/>
      <c r="AR60" s="118"/>
      <c r="AS60" s="128"/>
      <c r="AT60" s="118"/>
      <c r="AU60" s="118"/>
      <c r="AV60" s="129"/>
      <c r="AW60" s="129"/>
      <c r="AX60" s="128"/>
      <c r="AY60" s="180"/>
      <c r="AZ60" s="126"/>
      <c r="BA60" s="126"/>
      <c r="BB60" s="126"/>
      <c r="BC60" s="126"/>
      <c r="BD60" s="126"/>
      <c r="BE60" s="126"/>
      <c r="BF60" s="126"/>
      <c r="BG60" s="126"/>
      <c r="BH60" s="126"/>
      <c r="BI60" s="126"/>
      <c r="BJ60" s="126"/>
      <c r="BK60" s="126"/>
      <c r="BL60" s="126"/>
      <c r="BM60" s="126"/>
      <c r="BN60" s="126"/>
      <c r="BO60" s="126"/>
    </row>
    <row r="61" spans="2:67" s="120" customFormat="1" ht="58.5" hidden="1" customHeight="1" x14ac:dyDescent="0.3">
      <c r="B61" s="184"/>
      <c r="C61" s="118"/>
      <c r="D61" s="118"/>
      <c r="E61" s="118"/>
      <c r="F61" s="118"/>
      <c r="G61" s="141"/>
      <c r="H61" s="119"/>
      <c r="I61" s="123"/>
      <c r="J61" s="141"/>
      <c r="K61" s="122"/>
      <c r="L61" s="35"/>
      <c r="M61" s="131" t="e">
        <f>VLOOKUP(L61,'[4]Datos Validacion'!$C$6:$D$10,2,0)</f>
        <v>#N/A</v>
      </c>
      <c r="N61" s="60"/>
      <c r="O61" s="177" t="e">
        <f>VLOOKUP(N61,'[4]Datos Validacion'!$E$6:$F$15,2,0)</f>
        <v>#N/A</v>
      </c>
      <c r="P61" s="240"/>
      <c r="Q61" s="76"/>
      <c r="R61" s="123"/>
      <c r="S61" s="118"/>
      <c r="T61" s="118"/>
      <c r="U61" s="118"/>
      <c r="V61" s="118"/>
      <c r="W61" s="118"/>
      <c r="X61" s="139"/>
      <c r="Y61" s="139" t="b">
        <f>IF(X61='Eval Controles'!$C$30,'Eval Controles'!$D$30,IF(X61='Eval Controles'!$C$31,'Eval Controles'!$D$31))</f>
        <v>0</v>
      </c>
      <c r="Z61" s="139"/>
      <c r="AA61" s="139" t="b">
        <f>IF(Z61='Eval Controles'!$C$32,'Eval Controles'!$D$32,IF(Z61='Eval Controles'!$C$33,'Eval Controles'!$D$33))</f>
        <v>0</v>
      </c>
      <c r="AB61" s="139"/>
      <c r="AC61" s="139" t="b">
        <f>IF(AB61='Eval Controles'!$C$34,'Eval Controles'!$D$34,IF(AB61='Eval Controles'!$C$35,'Eval Controles'!$D$35))</f>
        <v>0</v>
      </c>
      <c r="AD61" s="139"/>
      <c r="AE61" s="139" t="b">
        <f>IF(AD61='Eval Controles'!$C$36,'Eval Controles'!$D$36,IF(AD61='Eval Controles'!$C$37,'Eval Controles'!$D$37,IF(AD61='Eval Controles'!$C$38,'Eval Controles'!$D$38)))</f>
        <v>0</v>
      </c>
      <c r="AF61" s="139"/>
      <c r="AG61" s="139" t="b">
        <f>IF(AF61='Eval Controles'!$C$39,'Eval Controles'!$D$39,IF(AF61='Eval Controles'!$C$40,'Eval Controles'!$D$40))</f>
        <v>0</v>
      </c>
      <c r="AH61" s="139"/>
      <c r="AI61" s="139" t="b">
        <f>IF(AH61='Eval Controles'!$C$41,'Eval Controles'!$D$41,IF(AH61='Eval Controles'!$C$42,'Eval Controles'!$D$42))</f>
        <v>0</v>
      </c>
      <c r="AJ61" s="139"/>
      <c r="AK61" s="139" t="b">
        <f>IF(AJ61='Eval Controles'!$C$43,'Eval Controles'!$D$43,IF(AJ61='Eval Controles'!$C$44,'Eval Controles'!$D$44,IF(AJ61='Eval Controles'!$C$45,'Eval Controles'!$D$45)))</f>
        <v>0</v>
      </c>
      <c r="AL61" s="133">
        <f t="shared" si="8"/>
        <v>0</v>
      </c>
      <c r="AM61" s="133" t="str">
        <f t="shared" si="9"/>
        <v>DEBIL</v>
      </c>
      <c r="AN61" s="139"/>
      <c r="AO61" s="133">
        <f>IF(AN61='Eval Controles'!$C$24,"FUERTE",IF(AN61='Eval Controles'!$C$25,"MODERADO",IF(AN61='Eval Controles'!$C$26,"DEBIL",)))</f>
        <v>0</v>
      </c>
      <c r="AP61" s="76"/>
      <c r="AQ61" s="118"/>
      <c r="AR61" s="118"/>
      <c r="AS61" s="128"/>
      <c r="AT61" s="118"/>
      <c r="AU61" s="118"/>
      <c r="AV61" s="129"/>
      <c r="AW61" s="129"/>
      <c r="AX61" s="128"/>
      <c r="AY61" s="180"/>
      <c r="AZ61" s="126"/>
      <c r="BA61" s="126"/>
      <c r="BB61" s="126"/>
      <c r="BC61" s="126"/>
      <c r="BD61" s="126"/>
      <c r="BE61" s="126"/>
      <c r="BF61" s="126"/>
      <c r="BG61" s="126"/>
      <c r="BH61" s="126"/>
      <c r="BI61" s="126"/>
      <c r="BJ61" s="126"/>
      <c r="BK61" s="126"/>
      <c r="BL61" s="126"/>
      <c r="BM61" s="126"/>
      <c r="BN61" s="126"/>
      <c r="BO61" s="126"/>
    </row>
    <row r="62" spans="2:67" s="120" customFormat="1" ht="58.5" hidden="1" customHeight="1" x14ac:dyDescent="0.3">
      <c r="B62" s="184"/>
      <c r="C62" s="118"/>
      <c r="D62" s="118"/>
      <c r="E62" s="118"/>
      <c r="F62" s="118"/>
      <c r="G62" s="141"/>
      <c r="H62" s="119"/>
      <c r="I62" s="123"/>
      <c r="J62" s="141"/>
      <c r="K62" s="122"/>
      <c r="L62" s="35"/>
      <c r="M62" s="131" t="e">
        <f>VLOOKUP(L62,'[4]Datos Validacion'!$C$6:$D$10,2,0)</f>
        <v>#N/A</v>
      </c>
      <c r="N62" s="60"/>
      <c r="O62" s="177" t="e">
        <f>VLOOKUP(N62,'[4]Datos Validacion'!$E$6:$F$15,2,0)</f>
        <v>#N/A</v>
      </c>
      <c r="P62" s="240"/>
      <c r="Q62" s="76"/>
      <c r="R62" s="123"/>
      <c r="S62" s="118"/>
      <c r="T62" s="118"/>
      <c r="U62" s="118"/>
      <c r="V62" s="118"/>
      <c r="W62" s="118"/>
      <c r="X62" s="139"/>
      <c r="Y62" s="139" t="b">
        <f>IF(X62='Eval Controles'!$C$30,'Eval Controles'!$D$30,IF(X62='Eval Controles'!$C$31,'Eval Controles'!$D$31))</f>
        <v>0</v>
      </c>
      <c r="Z62" s="139"/>
      <c r="AA62" s="139" t="b">
        <f>IF(Z62='Eval Controles'!$C$32,'Eval Controles'!$D$32,IF(Z62='Eval Controles'!$C$33,'Eval Controles'!$D$33))</f>
        <v>0</v>
      </c>
      <c r="AB62" s="139"/>
      <c r="AC62" s="139" t="b">
        <f>IF(AB62='Eval Controles'!$C$34,'Eval Controles'!$D$34,IF(AB62='Eval Controles'!$C$35,'Eval Controles'!$D$35))</f>
        <v>0</v>
      </c>
      <c r="AD62" s="139"/>
      <c r="AE62" s="139" t="b">
        <f>IF(AD62='Eval Controles'!$C$36,'Eval Controles'!$D$36,IF(AD62='Eval Controles'!$C$37,'Eval Controles'!$D$37,IF(AD62='Eval Controles'!$C$38,'Eval Controles'!$D$38)))</f>
        <v>0</v>
      </c>
      <c r="AF62" s="139"/>
      <c r="AG62" s="139" t="b">
        <f>IF(AF62='Eval Controles'!$C$39,'Eval Controles'!$D$39,IF(AF62='Eval Controles'!$C$40,'Eval Controles'!$D$40))</f>
        <v>0</v>
      </c>
      <c r="AH62" s="139"/>
      <c r="AI62" s="139" t="b">
        <f>IF(AH62='Eval Controles'!$C$41,'Eval Controles'!$D$41,IF(AH62='Eval Controles'!$C$42,'Eval Controles'!$D$42))</f>
        <v>0</v>
      </c>
      <c r="AJ62" s="139"/>
      <c r="AK62" s="139" t="b">
        <f>IF(AJ62='Eval Controles'!$C$43,'Eval Controles'!$D$43,IF(AJ62='Eval Controles'!$C$44,'Eval Controles'!$D$44,IF(AJ62='Eval Controles'!$C$45,'Eval Controles'!$D$45)))</f>
        <v>0</v>
      </c>
      <c r="AL62" s="133">
        <f t="shared" si="8"/>
        <v>0</v>
      </c>
      <c r="AM62" s="133" t="str">
        <f t="shared" si="9"/>
        <v>DEBIL</v>
      </c>
      <c r="AN62" s="139"/>
      <c r="AO62" s="133">
        <f>IF(AN62='Eval Controles'!$C$24,"FUERTE",IF(AN62='Eval Controles'!$C$25,"MODERADO",IF(AN62='Eval Controles'!$C$26,"DEBIL",)))</f>
        <v>0</v>
      </c>
      <c r="AP62" s="76"/>
      <c r="AQ62" s="118"/>
      <c r="AR62" s="118"/>
      <c r="AS62" s="128"/>
      <c r="AT62" s="118"/>
      <c r="AU62" s="118"/>
      <c r="AV62" s="129"/>
      <c r="AW62" s="129"/>
      <c r="AX62" s="128"/>
      <c r="AY62" s="180"/>
      <c r="AZ62" s="126"/>
      <c r="BA62" s="126"/>
      <c r="BB62" s="126"/>
      <c r="BC62" s="126"/>
      <c r="BD62" s="126"/>
      <c r="BE62" s="126"/>
      <c r="BF62" s="126"/>
      <c r="BG62" s="126"/>
      <c r="BH62" s="126"/>
      <c r="BI62" s="126"/>
      <c r="BJ62" s="126"/>
      <c r="BK62" s="126"/>
      <c r="BL62" s="126"/>
      <c r="BM62" s="126"/>
      <c r="BN62" s="126"/>
      <c r="BO62" s="126"/>
    </row>
    <row r="63" spans="2:67" s="120" customFormat="1" ht="58.5" hidden="1" customHeight="1" x14ac:dyDescent="0.3">
      <c r="B63" s="184"/>
      <c r="C63" s="33"/>
      <c r="D63" s="32"/>
      <c r="E63" s="32"/>
      <c r="F63" s="32"/>
      <c r="G63" s="141"/>
      <c r="H63" s="32"/>
      <c r="I63" s="32"/>
      <c r="J63" s="141"/>
      <c r="K63" s="33"/>
      <c r="L63" s="35"/>
      <c r="M63" s="131" t="e">
        <f>VLOOKUP(L63,'[4]Datos Validacion'!$C$6:$D$10,2,0)</f>
        <v>#N/A</v>
      </c>
      <c r="N63" s="60"/>
      <c r="O63" s="177" t="e">
        <f>VLOOKUP(N63,'[4]Datos Validacion'!$E$6:$F$15,2,0)</f>
        <v>#N/A</v>
      </c>
      <c r="P63" s="240"/>
      <c r="Q63" s="76"/>
      <c r="R63" s="76"/>
      <c r="S63" s="76"/>
      <c r="T63" s="76"/>
      <c r="U63" s="76"/>
      <c r="V63" s="76"/>
      <c r="W63" s="76"/>
      <c r="X63" s="139"/>
      <c r="Y63" s="139" t="b">
        <f>IF(X63='Eval Controles'!$C$30,'Eval Controles'!$D$30,IF(X63='Eval Controles'!$C$31,'Eval Controles'!$D$31))</f>
        <v>0</v>
      </c>
      <c r="Z63" s="139"/>
      <c r="AA63" s="139" t="b">
        <f>IF(Z63='Eval Controles'!$C$32,'Eval Controles'!$D$32,IF(Z63='Eval Controles'!$C$33,'Eval Controles'!$D$33))</f>
        <v>0</v>
      </c>
      <c r="AB63" s="139"/>
      <c r="AC63" s="139" t="b">
        <f>IF(AB63='Eval Controles'!$C$34,'Eval Controles'!$D$34,IF(AB63='Eval Controles'!$C$35,'Eval Controles'!$D$35))</f>
        <v>0</v>
      </c>
      <c r="AD63" s="139"/>
      <c r="AE63" s="139" t="b">
        <f>IF(AD63='Eval Controles'!$C$36,'Eval Controles'!$D$36,IF(AD63='Eval Controles'!$C$37,'Eval Controles'!$D$37,IF(AD63='Eval Controles'!$C$38,'Eval Controles'!$D$38)))</f>
        <v>0</v>
      </c>
      <c r="AF63" s="139"/>
      <c r="AG63" s="139" t="b">
        <f>IF(AF63='Eval Controles'!$C$39,'Eval Controles'!$D$39,IF(AF63='Eval Controles'!$C$40,'Eval Controles'!$D$40))</f>
        <v>0</v>
      </c>
      <c r="AH63" s="139"/>
      <c r="AI63" s="139" t="b">
        <f>IF(AH63='Eval Controles'!$C$41,'Eval Controles'!$D$41,IF(AH63='Eval Controles'!$C$42,'Eval Controles'!$D$42))</f>
        <v>0</v>
      </c>
      <c r="AJ63" s="139"/>
      <c r="AK63" s="139" t="b">
        <f>IF(AJ63='Eval Controles'!$C$43,'Eval Controles'!$D$43,IF(AJ63='Eval Controles'!$C$44,'Eval Controles'!$D$44,IF(AJ63='Eval Controles'!$C$45,'Eval Controles'!$D$45)))</f>
        <v>0</v>
      </c>
      <c r="AL63" s="133">
        <f t="shared" si="8"/>
        <v>0</v>
      </c>
      <c r="AM63" s="133" t="str">
        <f t="shared" si="9"/>
        <v>DEBIL</v>
      </c>
      <c r="AN63" s="133"/>
      <c r="AO63" s="133">
        <f>IF(AN63='Eval Controles'!$C$24,"FUERTE",IF(AN63='Eval Controles'!$C$25,"MODERADO",IF(AN63='Eval Controles'!$C$26,"DEBIL",)))</f>
        <v>0</v>
      </c>
      <c r="AP63" s="133"/>
      <c r="AQ63" s="133"/>
      <c r="AR63" s="133"/>
      <c r="AS63" s="133"/>
      <c r="AT63" s="133"/>
      <c r="AU63" s="133"/>
      <c r="AV63" s="129"/>
      <c r="AW63" s="129"/>
      <c r="AX63" s="128"/>
      <c r="AY63" s="180"/>
      <c r="AZ63" s="126"/>
      <c r="BA63" s="126"/>
      <c r="BB63" s="126"/>
      <c r="BC63" s="126"/>
      <c r="BD63" s="126"/>
      <c r="BE63" s="126"/>
      <c r="BF63" s="126"/>
      <c r="BG63" s="126"/>
      <c r="BH63" s="126"/>
      <c r="BI63" s="126"/>
      <c r="BJ63" s="126"/>
      <c r="BK63" s="126"/>
      <c r="BL63" s="126"/>
      <c r="BM63" s="126"/>
      <c r="BN63" s="126"/>
      <c r="BO63" s="126"/>
    </row>
    <row r="64" spans="2:67" s="120" customFormat="1" ht="58.5" hidden="1" customHeight="1" x14ac:dyDescent="0.3">
      <c r="B64" s="184"/>
      <c r="C64" s="118"/>
      <c r="D64" s="118"/>
      <c r="E64" s="35"/>
      <c r="F64" s="35"/>
      <c r="G64" s="141"/>
      <c r="H64" s="35"/>
      <c r="I64" s="35"/>
      <c r="J64" s="141"/>
      <c r="K64" s="118"/>
      <c r="L64" s="35"/>
      <c r="M64" s="131" t="e">
        <f>VLOOKUP(L64,'[4]Datos Validacion'!$C$6:$D$10,2,0)</f>
        <v>#N/A</v>
      </c>
      <c r="N64" s="60"/>
      <c r="O64" s="177" t="e">
        <f>VLOOKUP(N64,'[4]Datos Validacion'!$E$6:$F$15,2,0)</f>
        <v>#N/A</v>
      </c>
      <c r="P64" s="240"/>
      <c r="Q64" s="76"/>
      <c r="R64" s="76"/>
      <c r="S64" s="76"/>
      <c r="T64" s="76"/>
      <c r="U64" s="76"/>
      <c r="V64" s="76"/>
      <c r="W64" s="76"/>
      <c r="X64" s="139"/>
      <c r="Y64" s="139" t="b">
        <f>IF(X64='Eval Controles'!$C$30,'Eval Controles'!$D$30,IF(X64='Eval Controles'!$C$31,'Eval Controles'!$D$31))</f>
        <v>0</v>
      </c>
      <c r="Z64" s="139"/>
      <c r="AA64" s="139" t="b">
        <f>IF(Z64='Eval Controles'!$C$32,'Eval Controles'!$D$32,IF(Z64='Eval Controles'!$C$33,'Eval Controles'!$D$33))</f>
        <v>0</v>
      </c>
      <c r="AB64" s="139"/>
      <c r="AC64" s="139" t="b">
        <f>IF(AB64='Eval Controles'!$C$34,'Eval Controles'!$D$34,IF(AB64='Eval Controles'!$C$35,'Eval Controles'!$D$35))</f>
        <v>0</v>
      </c>
      <c r="AD64" s="139"/>
      <c r="AE64" s="139" t="b">
        <f>IF(AD64='Eval Controles'!$C$36,'Eval Controles'!$D$36,IF(AD64='Eval Controles'!$C$37,'Eval Controles'!$D$37,IF(AD64='Eval Controles'!$C$38,'Eval Controles'!$D$38)))</f>
        <v>0</v>
      </c>
      <c r="AF64" s="139"/>
      <c r="AG64" s="139" t="b">
        <f>IF(AF64='Eval Controles'!$C$39,'Eval Controles'!$D$39,IF(AF64='Eval Controles'!$C$40,'Eval Controles'!$D$40))</f>
        <v>0</v>
      </c>
      <c r="AH64" s="139"/>
      <c r="AI64" s="139" t="b">
        <f>IF(AH64='Eval Controles'!$C$41,'Eval Controles'!$D$41,IF(AH64='Eval Controles'!$C$42,'Eval Controles'!$D$42))</f>
        <v>0</v>
      </c>
      <c r="AJ64" s="139"/>
      <c r="AK64" s="139" t="b">
        <f>IF(AJ64='Eval Controles'!$C$43,'Eval Controles'!$D$43,IF(AJ64='Eval Controles'!$C$44,'Eval Controles'!$D$44,IF(AJ64='Eval Controles'!$C$45,'Eval Controles'!$D$45)))</f>
        <v>0</v>
      </c>
      <c r="AL64" s="133">
        <f t="shared" si="8"/>
        <v>0</v>
      </c>
      <c r="AM64" s="133" t="str">
        <f t="shared" si="9"/>
        <v>DEBIL</v>
      </c>
      <c r="AN64" s="133"/>
      <c r="AO64" s="133">
        <f>IF(AN64='Eval Controles'!$C$24,"FUERTE",IF(AN64='Eval Controles'!$C$25,"MODERADO",IF(AN64='Eval Controles'!$C$26,"DEBIL",)))</f>
        <v>0</v>
      </c>
      <c r="AP64" s="133"/>
      <c r="AQ64" s="133"/>
      <c r="AR64" s="133"/>
      <c r="AS64" s="133"/>
      <c r="AT64" s="133"/>
      <c r="AU64" s="133"/>
      <c r="AV64" s="129"/>
      <c r="AW64" s="129"/>
      <c r="AX64" s="76"/>
      <c r="AY64" s="180"/>
      <c r="AZ64" s="126"/>
      <c r="BA64" s="126"/>
      <c r="BB64" s="126"/>
      <c r="BC64" s="126"/>
      <c r="BD64" s="126"/>
      <c r="BE64" s="126"/>
      <c r="BF64" s="126"/>
      <c r="BG64" s="126"/>
      <c r="BH64" s="126"/>
      <c r="BI64" s="126"/>
      <c r="BJ64" s="126"/>
      <c r="BK64" s="126"/>
      <c r="BL64" s="126"/>
      <c r="BM64" s="126"/>
      <c r="BN64" s="126"/>
      <c r="BO64" s="126"/>
    </row>
    <row r="65" spans="2:67" ht="58.5" hidden="1" customHeight="1" x14ac:dyDescent="0.3">
      <c r="B65" s="184"/>
      <c r="C65" s="118"/>
      <c r="D65" s="121"/>
      <c r="E65" s="119"/>
      <c r="F65" s="119"/>
      <c r="G65" s="141"/>
      <c r="H65" s="119"/>
      <c r="I65" s="119"/>
      <c r="J65" s="141"/>
      <c r="K65" s="121"/>
      <c r="L65" s="35"/>
      <c r="M65" s="131" t="e">
        <f>VLOOKUP(L65,'[4]Datos Validacion'!$C$6:$D$10,2,0)</f>
        <v>#N/A</v>
      </c>
      <c r="N65" s="60"/>
      <c r="O65" s="177" t="e">
        <f>VLOOKUP(N65,'[4]Datos Validacion'!$E$6:$F$15,2,0)</f>
        <v>#N/A</v>
      </c>
      <c r="P65" s="240"/>
      <c r="Q65" s="76"/>
      <c r="R65" s="76"/>
      <c r="S65" s="76"/>
      <c r="T65" s="76"/>
      <c r="U65" s="76"/>
      <c r="V65" s="76"/>
      <c r="W65" s="76"/>
      <c r="X65" s="139"/>
      <c r="Y65" s="139" t="b">
        <f>IF(X65='Eval Controles'!$C$30,'Eval Controles'!$D$30,IF(X65='Eval Controles'!$C$31,'Eval Controles'!$D$31))</f>
        <v>0</v>
      </c>
      <c r="Z65" s="139"/>
      <c r="AA65" s="139" t="b">
        <f>IF(Z65='Eval Controles'!$C$32,'Eval Controles'!$D$32,IF(Z65='Eval Controles'!$C$33,'Eval Controles'!$D$33))</f>
        <v>0</v>
      </c>
      <c r="AB65" s="139"/>
      <c r="AC65" s="139" t="b">
        <f>IF(AB65='Eval Controles'!$C$34,'Eval Controles'!$D$34,IF(AB65='Eval Controles'!$C$35,'Eval Controles'!$D$35))</f>
        <v>0</v>
      </c>
      <c r="AD65" s="139"/>
      <c r="AE65" s="139" t="b">
        <f>IF(AD65='Eval Controles'!$C$36,'Eval Controles'!$D$36,IF(AD65='Eval Controles'!$C$37,'Eval Controles'!$D$37,IF(AD65='Eval Controles'!$C$38,'Eval Controles'!$D$38)))</f>
        <v>0</v>
      </c>
      <c r="AF65" s="139"/>
      <c r="AG65" s="139" t="b">
        <f>IF(AF65='Eval Controles'!$C$39,'Eval Controles'!$D$39,IF(AF65='Eval Controles'!$C$40,'Eval Controles'!$D$40))</f>
        <v>0</v>
      </c>
      <c r="AH65" s="139"/>
      <c r="AI65" s="139" t="b">
        <f>IF(AH65='Eval Controles'!$C$41,'Eval Controles'!$D$41,IF(AH65='Eval Controles'!$C$42,'Eval Controles'!$D$42))</f>
        <v>0</v>
      </c>
      <c r="AJ65" s="139"/>
      <c r="AK65" s="139" t="b">
        <f>IF(AJ65='Eval Controles'!$C$43,'Eval Controles'!$D$43,IF(AJ65='Eval Controles'!$C$44,'Eval Controles'!$D$44,IF(AJ65='Eval Controles'!$C$45,'Eval Controles'!$D$45)))</f>
        <v>0</v>
      </c>
      <c r="AL65" s="133">
        <f t="shared" si="8"/>
        <v>0</v>
      </c>
      <c r="AM65" s="133" t="str">
        <f t="shared" si="9"/>
        <v>DEBIL</v>
      </c>
      <c r="AN65" s="133"/>
      <c r="AO65" s="133">
        <f>IF(AN65='Eval Controles'!$C$24,"FUERTE",IF(AN65='Eval Controles'!$C$25,"MODERADO",IF(AN65='Eval Controles'!$C$26,"DEBIL",)))</f>
        <v>0</v>
      </c>
      <c r="AP65" s="133"/>
      <c r="AQ65" s="133"/>
      <c r="AR65" s="133"/>
      <c r="AS65" s="133"/>
      <c r="AT65" s="133"/>
      <c r="AU65" s="133"/>
      <c r="AV65" s="129"/>
      <c r="AW65" s="129"/>
      <c r="AX65" s="127"/>
      <c r="AY65" s="180"/>
      <c r="AZ65" s="30"/>
      <c r="BA65" s="30"/>
      <c r="BB65" s="30"/>
      <c r="BC65" s="30"/>
      <c r="BD65" s="30"/>
      <c r="BE65" s="30"/>
      <c r="BF65" s="30"/>
      <c r="BG65" s="30"/>
      <c r="BH65" s="30"/>
      <c r="BI65" s="30"/>
      <c r="BJ65" s="30"/>
      <c r="BK65" s="30"/>
      <c r="BL65" s="30"/>
      <c r="BM65" s="30"/>
      <c r="BN65" s="30"/>
      <c r="BO65" s="30"/>
    </row>
    <row r="66" spans="2:67" ht="58.5" hidden="1" customHeight="1" x14ac:dyDescent="0.3">
      <c r="B66" s="184"/>
      <c r="C66" s="117"/>
      <c r="D66" s="122"/>
      <c r="E66" s="122"/>
      <c r="F66" s="122"/>
      <c r="G66" s="141"/>
      <c r="H66" s="122"/>
      <c r="I66" s="122"/>
      <c r="J66" s="141"/>
      <c r="K66" s="130"/>
      <c r="L66" s="35"/>
      <c r="M66" s="131" t="e">
        <f>VLOOKUP(L66,'[4]Datos Validacion'!$C$6:$D$10,2,0)</f>
        <v>#N/A</v>
      </c>
      <c r="N66" s="60"/>
      <c r="O66" s="177" t="e">
        <f>VLOOKUP(N66,'[4]Datos Validacion'!$E$6:$F$15,2,0)</f>
        <v>#N/A</v>
      </c>
      <c r="P66" s="240"/>
      <c r="Q66" s="76"/>
      <c r="R66" s="76"/>
      <c r="S66" s="76"/>
      <c r="T66" s="76"/>
      <c r="U66" s="76"/>
      <c r="V66" s="76"/>
      <c r="W66" s="76"/>
      <c r="X66" s="139"/>
      <c r="Y66" s="139" t="b">
        <f>IF(X66='Eval Controles'!$C$30,'Eval Controles'!$D$30,IF(X66='Eval Controles'!$C$31,'Eval Controles'!$D$31))</f>
        <v>0</v>
      </c>
      <c r="Z66" s="139"/>
      <c r="AA66" s="139" t="b">
        <f>IF(Z66='Eval Controles'!$C$32,'Eval Controles'!$D$32,IF(Z66='Eval Controles'!$C$33,'Eval Controles'!$D$33))</f>
        <v>0</v>
      </c>
      <c r="AB66" s="139"/>
      <c r="AC66" s="139" t="b">
        <f>IF(AB66='Eval Controles'!$C$34,'Eval Controles'!$D$34,IF(AB66='Eval Controles'!$C$35,'Eval Controles'!$D$35))</f>
        <v>0</v>
      </c>
      <c r="AD66" s="139"/>
      <c r="AE66" s="139" t="b">
        <f>IF(AD66='Eval Controles'!$C$36,'Eval Controles'!$D$36,IF(AD66='Eval Controles'!$C$37,'Eval Controles'!$D$37,IF(AD66='Eval Controles'!$C$38,'Eval Controles'!$D$38)))</f>
        <v>0</v>
      </c>
      <c r="AF66" s="139"/>
      <c r="AG66" s="139" t="b">
        <f>IF(AF66='Eval Controles'!$C$39,'Eval Controles'!$D$39,IF(AF66='Eval Controles'!$C$40,'Eval Controles'!$D$40))</f>
        <v>0</v>
      </c>
      <c r="AH66" s="139"/>
      <c r="AI66" s="139" t="b">
        <f>IF(AH66='Eval Controles'!$C$41,'Eval Controles'!$D$41,IF(AH66='Eval Controles'!$C$42,'Eval Controles'!$D$42))</f>
        <v>0</v>
      </c>
      <c r="AJ66" s="139"/>
      <c r="AK66" s="139" t="b">
        <f>IF(AJ66='Eval Controles'!$C$43,'Eval Controles'!$D$43,IF(AJ66='Eval Controles'!$C$44,'Eval Controles'!$D$44,IF(AJ66='Eval Controles'!$C$45,'Eval Controles'!$D$45)))</f>
        <v>0</v>
      </c>
      <c r="AL66" s="133">
        <f t="shared" si="8"/>
        <v>0</v>
      </c>
      <c r="AM66" s="133" t="str">
        <f t="shared" si="9"/>
        <v>DEBIL</v>
      </c>
      <c r="AN66" s="133"/>
      <c r="AO66" s="133">
        <f>IF(AN66='Eval Controles'!$C$24,"FUERTE",IF(AN66='Eval Controles'!$C$25,"MODERADO",IF(AN66='Eval Controles'!$C$26,"DEBIL",)))</f>
        <v>0</v>
      </c>
      <c r="AP66" s="133"/>
      <c r="AQ66" s="133"/>
      <c r="AR66" s="133"/>
      <c r="AS66" s="133"/>
      <c r="AT66" s="133"/>
      <c r="AU66" s="133"/>
      <c r="AV66" s="129"/>
      <c r="AW66" s="129"/>
      <c r="AX66" s="128"/>
      <c r="AY66" s="180"/>
      <c r="AZ66" s="30"/>
      <c r="BA66" s="30"/>
      <c r="BB66" s="30"/>
      <c r="BC66" s="30"/>
      <c r="BD66" s="30"/>
      <c r="BE66" s="30"/>
      <c r="BF66" s="30"/>
      <c r="BG66" s="30"/>
      <c r="BH66" s="30"/>
      <c r="BI66" s="30"/>
      <c r="BJ66" s="30"/>
      <c r="BK66" s="30"/>
      <c r="BL66" s="30"/>
      <c r="BM66" s="30"/>
      <c r="BN66" s="30"/>
      <c r="BO66" s="30"/>
    </row>
    <row r="67" spans="2:67" ht="58.5" hidden="1" customHeight="1" x14ac:dyDescent="0.3">
      <c r="B67" s="184"/>
      <c r="C67" s="117"/>
      <c r="D67" s="122"/>
      <c r="E67" s="122"/>
      <c r="F67" s="122"/>
      <c r="G67" s="141"/>
      <c r="H67" s="122"/>
      <c r="I67" s="122"/>
      <c r="J67" s="141"/>
      <c r="K67" s="130"/>
      <c r="L67" s="35"/>
      <c r="M67" s="131" t="e">
        <f>VLOOKUP(L67,'[4]Datos Validacion'!$C$6:$D$10,2,0)</f>
        <v>#N/A</v>
      </c>
      <c r="N67" s="60"/>
      <c r="O67" s="177" t="e">
        <f>VLOOKUP(N67,'[4]Datos Validacion'!$E$6:$F$15,2,0)</f>
        <v>#N/A</v>
      </c>
      <c r="P67" s="240"/>
      <c r="Q67" s="76"/>
      <c r="R67" s="76"/>
      <c r="S67" s="76"/>
      <c r="T67" s="76"/>
      <c r="U67" s="76"/>
      <c r="V67" s="76"/>
      <c r="W67" s="76"/>
      <c r="X67" s="139"/>
      <c r="Y67" s="139" t="b">
        <f>IF(X67='Eval Controles'!$C$30,'Eval Controles'!$D$30,IF(X67='Eval Controles'!$C$31,'Eval Controles'!$D$31))</f>
        <v>0</v>
      </c>
      <c r="Z67" s="139"/>
      <c r="AA67" s="139" t="b">
        <f>IF(Z67='Eval Controles'!$C$32,'Eval Controles'!$D$32,IF(Z67='Eval Controles'!$C$33,'Eval Controles'!$D$33))</f>
        <v>0</v>
      </c>
      <c r="AB67" s="139"/>
      <c r="AC67" s="139" t="b">
        <f>IF(AB67='Eval Controles'!$C$34,'Eval Controles'!$D$34,IF(AB67='Eval Controles'!$C$35,'Eval Controles'!$D$35))</f>
        <v>0</v>
      </c>
      <c r="AD67" s="139"/>
      <c r="AE67" s="139" t="b">
        <f>IF(AD67='Eval Controles'!$C$36,'Eval Controles'!$D$36,IF(AD67='Eval Controles'!$C$37,'Eval Controles'!$D$37,IF(AD67='Eval Controles'!$C$38,'Eval Controles'!$D$38)))</f>
        <v>0</v>
      </c>
      <c r="AF67" s="139"/>
      <c r="AG67" s="139" t="b">
        <f>IF(AF67='Eval Controles'!$C$39,'Eval Controles'!$D$39,IF(AF67='Eval Controles'!$C$40,'Eval Controles'!$D$40))</f>
        <v>0</v>
      </c>
      <c r="AH67" s="139"/>
      <c r="AI67" s="139" t="b">
        <f>IF(AH67='Eval Controles'!$C$41,'Eval Controles'!$D$41,IF(AH67='Eval Controles'!$C$42,'Eval Controles'!$D$42))</f>
        <v>0</v>
      </c>
      <c r="AJ67" s="139"/>
      <c r="AK67" s="139" t="b">
        <f>IF(AJ67='Eval Controles'!$C$43,'Eval Controles'!$D$43,IF(AJ67='Eval Controles'!$C$44,'Eval Controles'!$D$44,IF(AJ67='Eval Controles'!$C$45,'Eval Controles'!$D$45)))</f>
        <v>0</v>
      </c>
      <c r="AL67" s="133">
        <f t="shared" si="8"/>
        <v>0</v>
      </c>
      <c r="AM67" s="133" t="str">
        <f t="shared" si="9"/>
        <v>DEBIL</v>
      </c>
      <c r="AN67" s="133"/>
      <c r="AO67" s="133">
        <f>IF(AN67='Eval Controles'!$C$24,"FUERTE",IF(AN67='Eval Controles'!$C$25,"MODERADO",IF(AN67='Eval Controles'!$C$26,"DEBIL",)))</f>
        <v>0</v>
      </c>
      <c r="AP67" s="133"/>
      <c r="AQ67" s="133"/>
      <c r="AR67" s="133"/>
      <c r="AS67" s="133"/>
      <c r="AT67" s="133"/>
      <c r="AU67" s="133"/>
      <c r="AV67" s="129"/>
      <c r="AW67" s="129"/>
      <c r="AX67" s="128"/>
      <c r="AY67" s="180"/>
      <c r="AZ67" s="30"/>
      <c r="BA67" s="30"/>
      <c r="BB67" s="30"/>
      <c r="BC67" s="30"/>
      <c r="BD67" s="30"/>
      <c r="BE67" s="30"/>
      <c r="BF67" s="30"/>
      <c r="BG67" s="30"/>
      <c r="BH67" s="30"/>
      <c r="BI67" s="30"/>
      <c r="BJ67" s="30"/>
      <c r="BK67" s="30"/>
      <c r="BL67" s="30"/>
      <c r="BM67" s="30"/>
      <c r="BN67" s="30"/>
      <c r="BO67" s="30"/>
    </row>
    <row r="68" spans="2:67" s="39" customFormat="1" ht="58.5" hidden="1" customHeight="1" x14ac:dyDescent="0.35">
      <c r="B68" s="184"/>
      <c r="C68" s="116"/>
      <c r="D68" s="116"/>
      <c r="E68" s="116"/>
      <c r="F68" s="116"/>
      <c r="G68" s="141"/>
      <c r="H68" s="116"/>
      <c r="I68" s="116"/>
      <c r="J68" s="141"/>
      <c r="K68" s="32"/>
      <c r="L68" s="35"/>
      <c r="M68" s="131" t="e">
        <f>VLOOKUP(L68,'[4]Datos Validacion'!$C$6:$D$10,2,0)</f>
        <v>#N/A</v>
      </c>
      <c r="N68" s="60"/>
      <c r="O68" s="177" t="e">
        <f>VLOOKUP(N68,'[4]Datos Validacion'!$E$6:$F$15,2,0)</f>
        <v>#N/A</v>
      </c>
      <c r="P68" s="240"/>
      <c r="Q68" s="76"/>
      <c r="R68" s="76"/>
      <c r="S68" s="76"/>
      <c r="T68" s="76"/>
      <c r="U68" s="76"/>
      <c r="V68" s="76"/>
      <c r="W68" s="76"/>
      <c r="X68" s="139"/>
      <c r="Y68" s="139" t="b">
        <f>IF(X68='Eval Controles'!$C$30,'Eval Controles'!$D$30,IF(X68='Eval Controles'!$C$31,'Eval Controles'!$D$31))</f>
        <v>0</v>
      </c>
      <c r="Z68" s="139"/>
      <c r="AA68" s="139" t="b">
        <f>IF(Z68='Eval Controles'!$C$32,'Eval Controles'!$D$32,IF(Z68='Eval Controles'!$C$33,'Eval Controles'!$D$33))</f>
        <v>0</v>
      </c>
      <c r="AB68" s="139"/>
      <c r="AC68" s="139" t="b">
        <f>IF(AB68='Eval Controles'!$C$34,'Eval Controles'!$D$34,IF(AB68='Eval Controles'!$C$35,'Eval Controles'!$D$35))</f>
        <v>0</v>
      </c>
      <c r="AD68" s="139"/>
      <c r="AE68" s="139" t="b">
        <f>IF(AD68='Eval Controles'!$C$36,'Eval Controles'!$D$36,IF(AD68='Eval Controles'!$C$37,'Eval Controles'!$D$37,IF(AD68='Eval Controles'!$C$38,'Eval Controles'!$D$38)))</f>
        <v>0</v>
      </c>
      <c r="AF68" s="139"/>
      <c r="AG68" s="139" t="b">
        <f>IF(AF68='Eval Controles'!$C$39,'Eval Controles'!$D$39,IF(AF68='Eval Controles'!$C$40,'Eval Controles'!$D$40))</f>
        <v>0</v>
      </c>
      <c r="AH68" s="139"/>
      <c r="AI68" s="139" t="b">
        <f>IF(AH68='Eval Controles'!$C$41,'Eval Controles'!$D$41,IF(AH68='Eval Controles'!$C$42,'Eval Controles'!$D$42))</f>
        <v>0</v>
      </c>
      <c r="AJ68" s="139"/>
      <c r="AK68" s="139" t="b">
        <f>IF(AJ68='Eval Controles'!$C$43,'Eval Controles'!$D$43,IF(AJ68='Eval Controles'!$C$44,'Eval Controles'!$D$44,IF(AJ68='Eval Controles'!$C$45,'Eval Controles'!$D$45)))</f>
        <v>0</v>
      </c>
      <c r="AL68" s="133">
        <f t="shared" si="8"/>
        <v>0</v>
      </c>
      <c r="AM68" s="133" t="str">
        <f t="shared" si="9"/>
        <v>DEBIL</v>
      </c>
      <c r="AN68" s="133"/>
      <c r="AO68" s="133">
        <f>IF(AN68='Eval Controles'!$C$24,"FUERTE",IF(AN68='Eval Controles'!$C$25,"MODERADO",IF(AN68='Eval Controles'!$C$26,"DEBIL",)))</f>
        <v>0</v>
      </c>
      <c r="AP68" s="133"/>
      <c r="AQ68" s="133"/>
      <c r="AR68" s="133"/>
      <c r="AS68" s="133"/>
      <c r="AT68" s="133"/>
      <c r="AU68" s="133"/>
      <c r="AV68" s="129"/>
      <c r="AW68" s="129"/>
      <c r="AX68" s="128"/>
      <c r="AY68" s="180"/>
      <c r="AZ68" s="31"/>
      <c r="BA68" s="31"/>
      <c r="BB68" s="31"/>
      <c r="BC68" s="31"/>
      <c r="BD68" s="31"/>
      <c r="BE68" s="31"/>
      <c r="BF68" s="31"/>
      <c r="BG68" s="31"/>
      <c r="BH68" s="31"/>
      <c r="BI68" s="31"/>
      <c r="BJ68" s="31"/>
      <c r="BK68" s="31"/>
      <c r="BL68" s="31"/>
      <c r="BM68" s="31"/>
      <c r="BN68" s="31"/>
      <c r="BO68" s="31"/>
    </row>
    <row r="69" spans="2:67" s="39" customFormat="1" ht="58.5" hidden="1" customHeight="1" x14ac:dyDescent="0.35">
      <c r="B69" s="184"/>
      <c r="C69" s="116"/>
      <c r="D69" s="116"/>
      <c r="E69" s="116"/>
      <c r="F69" s="116"/>
      <c r="G69" s="141"/>
      <c r="H69" s="116"/>
      <c r="I69" s="116"/>
      <c r="J69" s="141"/>
      <c r="K69" s="32"/>
      <c r="L69" s="35"/>
      <c r="M69" s="131" t="e">
        <f>VLOOKUP(L69,'[4]Datos Validacion'!$C$6:$D$10,2,0)</f>
        <v>#N/A</v>
      </c>
      <c r="N69" s="60"/>
      <c r="O69" s="177" t="e">
        <f>VLOOKUP(N69,'[4]Datos Validacion'!$E$6:$F$15,2,0)</f>
        <v>#N/A</v>
      </c>
      <c r="P69" s="240"/>
      <c r="Q69" s="76"/>
      <c r="R69" s="76"/>
      <c r="S69" s="76"/>
      <c r="T69" s="76"/>
      <c r="U69" s="76"/>
      <c r="V69" s="76"/>
      <c r="W69" s="76"/>
      <c r="X69" s="139"/>
      <c r="Y69" s="139" t="b">
        <f>IF(X69='Eval Controles'!$C$30,'Eval Controles'!$D$30,IF(X69='Eval Controles'!$C$31,'Eval Controles'!$D$31))</f>
        <v>0</v>
      </c>
      <c r="Z69" s="139"/>
      <c r="AA69" s="139" t="b">
        <f>IF(Z69='Eval Controles'!$C$32,'Eval Controles'!$D$32,IF(Z69='Eval Controles'!$C$33,'Eval Controles'!$D$33))</f>
        <v>0</v>
      </c>
      <c r="AB69" s="139"/>
      <c r="AC69" s="139" t="b">
        <f>IF(AB69='Eval Controles'!$C$34,'Eval Controles'!$D$34,IF(AB69='Eval Controles'!$C$35,'Eval Controles'!$D$35))</f>
        <v>0</v>
      </c>
      <c r="AD69" s="139"/>
      <c r="AE69" s="139" t="b">
        <f>IF(AD69='Eval Controles'!$C$36,'Eval Controles'!$D$36,IF(AD69='Eval Controles'!$C$37,'Eval Controles'!$D$37,IF(AD69='Eval Controles'!$C$38,'Eval Controles'!$D$38)))</f>
        <v>0</v>
      </c>
      <c r="AF69" s="139"/>
      <c r="AG69" s="139" t="b">
        <f>IF(AF69='Eval Controles'!$C$39,'Eval Controles'!$D$39,IF(AF69='Eval Controles'!$C$40,'Eval Controles'!$D$40))</f>
        <v>0</v>
      </c>
      <c r="AH69" s="139"/>
      <c r="AI69" s="139" t="b">
        <f>IF(AH69='Eval Controles'!$C$41,'Eval Controles'!$D$41,IF(AH69='Eval Controles'!$C$42,'Eval Controles'!$D$42))</f>
        <v>0</v>
      </c>
      <c r="AJ69" s="139"/>
      <c r="AK69" s="139" t="b">
        <f>IF(AJ69='Eval Controles'!$C$43,'Eval Controles'!$D$43,IF(AJ69='Eval Controles'!$C$44,'Eval Controles'!$D$44,IF(AJ69='Eval Controles'!$C$45,'Eval Controles'!$D$45)))</f>
        <v>0</v>
      </c>
      <c r="AL69" s="133">
        <f t="shared" si="8"/>
        <v>0</v>
      </c>
      <c r="AM69" s="133" t="str">
        <f t="shared" si="9"/>
        <v>DEBIL</v>
      </c>
      <c r="AN69" s="133"/>
      <c r="AO69" s="133">
        <f>IF(AN69='Eval Controles'!$C$24,"FUERTE",IF(AN69='Eval Controles'!$C$25,"MODERADO",IF(AN69='Eval Controles'!$C$26,"DEBIL",)))</f>
        <v>0</v>
      </c>
      <c r="AP69" s="133"/>
      <c r="AQ69" s="133"/>
      <c r="AR69" s="133"/>
      <c r="AS69" s="133"/>
      <c r="AT69" s="133"/>
      <c r="AU69" s="133"/>
      <c r="AV69" s="129"/>
      <c r="AW69" s="129"/>
      <c r="AX69" s="128"/>
      <c r="AY69" s="180"/>
      <c r="AZ69" s="31"/>
      <c r="BA69" s="31"/>
      <c r="BB69" s="31"/>
      <c r="BC69" s="31"/>
      <c r="BD69" s="31"/>
      <c r="BE69" s="31"/>
      <c r="BF69" s="31"/>
      <c r="BG69" s="31"/>
      <c r="BH69" s="31"/>
      <c r="BI69" s="31"/>
      <c r="BJ69" s="31"/>
      <c r="BK69" s="31"/>
      <c r="BL69" s="31"/>
      <c r="BM69" s="31"/>
      <c r="BN69" s="31"/>
      <c r="BO69" s="31"/>
    </row>
    <row r="70" spans="2:67" ht="58.5" hidden="1" customHeight="1" x14ac:dyDescent="0.3">
      <c r="B70" s="184"/>
      <c r="C70" s="116"/>
      <c r="D70" s="116"/>
      <c r="E70" s="116"/>
      <c r="F70" s="116"/>
      <c r="G70" s="141"/>
      <c r="H70" s="116"/>
      <c r="I70" s="116"/>
      <c r="J70" s="141"/>
      <c r="K70" s="32"/>
      <c r="L70" s="35"/>
      <c r="M70" s="131" t="e">
        <f>VLOOKUP(L70,'[4]Datos Validacion'!$C$6:$D$10,2,0)</f>
        <v>#N/A</v>
      </c>
      <c r="N70" s="60"/>
      <c r="O70" s="177" t="e">
        <f>VLOOKUP(N70,'[4]Datos Validacion'!$E$6:$F$15,2,0)</f>
        <v>#N/A</v>
      </c>
      <c r="P70" s="240"/>
      <c r="Q70" s="76"/>
      <c r="R70" s="76"/>
      <c r="S70" s="76"/>
      <c r="T70" s="76"/>
      <c r="U70" s="76"/>
      <c r="V70" s="76"/>
      <c r="W70" s="76"/>
      <c r="X70" s="139"/>
      <c r="Y70" s="139" t="b">
        <f>IF(X70='Eval Controles'!$C$30,'Eval Controles'!$D$30,IF(X70='Eval Controles'!$C$31,'Eval Controles'!$D$31))</f>
        <v>0</v>
      </c>
      <c r="Z70" s="139"/>
      <c r="AA70" s="139" t="b">
        <f>IF(Z70='Eval Controles'!$C$32,'Eval Controles'!$D$32,IF(Z70='Eval Controles'!$C$33,'Eval Controles'!$D$33))</f>
        <v>0</v>
      </c>
      <c r="AB70" s="139"/>
      <c r="AC70" s="139" t="b">
        <f>IF(AB70='Eval Controles'!$C$34,'Eval Controles'!$D$34,IF(AB70='Eval Controles'!$C$35,'Eval Controles'!$D$35))</f>
        <v>0</v>
      </c>
      <c r="AD70" s="139"/>
      <c r="AE70" s="139" t="b">
        <f>IF(AD70='Eval Controles'!$C$36,'Eval Controles'!$D$36,IF(AD70='Eval Controles'!$C$37,'Eval Controles'!$D$37,IF(AD70='Eval Controles'!$C$38,'Eval Controles'!$D$38)))</f>
        <v>0</v>
      </c>
      <c r="AF70" s="139"/>
      <c r="AG70" s="139" t="b">
        <f>IF(AF70='Eval Controles'!$C$39,'Eval Controles'!$D$39,IF(AF70='Eval Controles'!$C$40,'Eval Controles'!$D$40))</f>
        <v>0</v>
      </c>
      <c r="AH70" s="139"/>
      <c r="AI70" s="139" t="b">
        <f>IF(AH70='Eval Controles'!$C$41,'Eval Controles'!$D$41,IF(AH70='Eval Controles'!$C$42,'Eval Controles'!$D$42))</f>
        <v>0</v>
      </c>
      <c r="AJ70" s="139"/>
      <c r="AK70" s="139" t="b">
        <f>IF(AJ70='Eval Controles'!$C$43,'Eval Controles'!$D$43,IF(AJ70='Eval Controles'!$C$44,'Eval Controles'!$D$44,IF(AJ70='Eval Controles'!$C$45,'Eval Controles'!$D$45)))</f>
        <v>0</v>
      </c>
      <c r="AL70" s="133">
        <f t="shared" si="8"/>
        <v>0</v>
      </c>
      <c r="AM70" s="133" t="str">
        <f t="shared" si="9"/>
        <v>DEBIL</v>
      </c>
      <c r="AN70" s="133"/>
      <c r="AO70" s="133">
        <f>IF(AN70='Eval Controles'!$C$24,"FUERTE",IF(AN70='Eval Controles'!$C$25,"MODERADO",IF(AN70='Eval Controles'!$C$26,"DEBIL",)))</f>
        <v>0</v>
      </c>
      <c r="AP70" s="133"/>
      <c r="AQ70" s="133"/>
      <c r="AR70" s="133"/>
      <c r="AS70" s="133"/>
      <c r="AT70" s="133"/>
      <c r="AU70" s="133"/>
      <c r="AV70" s="129"/>
      <c r="AW70" s="129"/>
      <c r="AX70" s="128"/>
      <c r="AY70" s="180"/>
      <c r="AZ70" s="30"/>
      <c r="BA70" s="30"/>
      <c r="BB70" s="30"/>
      <c r="BC70" s="30"/>
      <c r="BD70" s="30"/>
      <c r="BE70" s="30"/>
      <c r="BF70" s="30"/>
      <c r="BG70" s="30"/>
      <c r="BH70" s="30"/>
      <c r="BI70" s="30"/>
      <c r="BJ70" s="30"/>
      <c r="BK70" s="30"/>
      <c r="BL70" s="30"/>
      <c r="BM70" s="30"/>
      <c r="BN70" s="30"/>
      <c r="BO70" s="30"/>
    </row>
    <row r="71" spans="2:67" s="39" customFormat="1" ht="58.5" hidden="1" customHeight="1" x14ac:dyDescent="0.35">
      <c r="B71" s="184"/>
      <c r="C71" s="138"/>
      <c r="D71" s="138"/>
      <c r="E71" s="138"/>
      <c r="F71" s="138"/>
      <c r="G71" s="141"/>
      <c r="H71" s="137"/>
      <c r="I71" s="134"/>
      <c r="J71" s="141"/>
      <c r="K71" s="122"/>
      <c r="L71" s="135"/>
      <c r="M71" s="131" t="e">
        <f>VLOOKUP(L71,'[4]Datos Validacion'!$C$6:$D$10,2,0)</f>
        <v>#N/A</v>
      </c>
      <c r="N71" s="136"/>
      <c r="O71" s="177" t="e">
        <f>VLOOKUP(N71,'[4]Datos Validacion'!$E$6:$F$15,2,0)</f>
        <v>#N/A</v>
      </c>
      <c r="P71" s="240"/>
      <c r="Q71" s="132"/>
      <c r="R71" s="123"/>
      <c r="S71" s="139"/>
      <c r="T71" s="139"/>
      <c r="U71" s="139"/>
      <c r="V71" s="139"/>
      <c r="W71" s="139"/>
      <c r="X71" s="139"/>
      <c r="Y71" s="139" t="b">
        <f>IF(X71='Eval Controles'!$C$30,'Eval Controles'!$D$30,IF(X71='Eval Controles'!$C$31,'Eval Controles'!$D$31))</f>
        <v>0</v>
      </c>
      <c r="Z71" s="139"/>
      <c r="AA71" s="139" t="b">
        <f>IF(Z71='Eval Controles'!$C$32,'Eval Controles'!$D$32,IF(Z71='Eval Controles'!$C$33,'Eval Controles'!$D$33))</f>
        <v>0</v>
      </c>
      <c r="AB71" s="139"/>
      <c r="AC71" s="139" t="b">
        <f>IF(AB71='Eval Controles'!$C$34,'Eval Controles'!$D$34,IF(AB71='Eval Controles'!$C$35,'Eval Controles'!$D$35))</f>
        <v>0</v>
      </c>
      <c r="AD71" s="139"/>
      <c r="AE71" s="139" t="b">
        <f>IF(AD71='Eval Controles'!$C$36,'Eval Controles'!$D$36,IF(AD71='Eval Controles'!$C$37,'Eval Controles'!$D$37,IF(AD71='Eval Controles'!$C$38,'Eval Controles'!$D$38)))</f>
        <v>0</v>
      </c>
      <c r="AF71" s="139"/>
      <c r="AG71" s="139" t="b">
        <f>IF(AF71='Eval Controles'!$C$39,'Eval Controles'!$D$39,IF(AF71='Eval Controles'!$C$40,'Eval Controles'!$D$40))</f>
        <v>0</v>
      </c>
      <c r="AH71" s="139"/>
      <c r="AI71" s="139" t="b">
        <f>IF(AH71='Eval Controles'!$C$41,'Eval Controles'!$D$41,IF(AH71='Eval Controles'!$C$42,'Eval Controles'!$D$42))</f>
        <v>0</v>
      </c>
      <c r="AJ71" s="139"/>
      <c r="AK71" s="139" t="b">
        <f>IF(AJ71='Eval Controles'!$C$43,'Eval Controles'!$D$43,IF(AJ71='Eval Controles'!$C$44,'Eval Controles'!$D$44,IF(AJ71='Eval Controles'!$C$45,'Eval Controles'!$D$45)))</f>
        <v>0</v>
      </c>
      <c r="AL71" s="133"/>
      <c r="AM71" s="133"/>
      <c r="AN71" s="139"/>
      <c r="AO71" s="133"/>
      <c r="AP71" s="76"/>
      <c r="AQ71" s="118"/>
      <c r="AR71" s="118"/>
      <c r="AS71" s="76"/>
      <c r="AT71" s="118"/>
      <c r="AU71" s="118"/>
      <c r="AV71" s="43"/>
      <c r="AW71" s="43"/>
      <c r="AX71" s="76"/>
      <c r="AY71" s="180"/>
      <c r="AZ71" s="31"/>
      <c r="BA71" s="31"/>
      <c r="BB71" s="31"/>
      <c r="BC71" s="31"/>
      <c r="BD71" s="31"/>
      <c r="BE71" s="31"/>
      <c r="BF71" s="31"/>
      <c r="BG71" s="31"/>
      <c r="BH71" s="31"/>
      <c r="BI71" s="31"/>
      <c r="BJ71" s="31"/>
      <c r="BK71" s="31"/>
      <c r="BL71" s="31"/>
      <c r="BM71" s="31"/>
      <c r="BN71" s="31"/>
      <c r="BO71" s="31"/>
    </row>
    <row r="72" spans="2:67" s="120" customFormat="1" ht="58.5" hidden="1" customHeight="1" x14ac:dyDescent="0.3">
      <c r="B72" s="184"/>
      <c r="C72" s="118"/>
      <c r="D72" s="118"/>
      <c r="E72" s="118"/>
      <c r="F72" s="118"/>
      <c r="G72" s="141"/>
      <c r="H72" s="119"/>
      <c r="I72" s="123"/>
      <c r="J72" s="141"/>
      <c r="K72" s="122"/>
      <c r="L72" s="35"/>
      <c r="M72" s="131" t="e">
        <f>VLOOKUP(L72,'[4]Datos Validacion'!$C$6:$D$10,2,0)</f>
        <v>#N/A</v>
      </c>
      <c r="N72" s="60"/>
      <c r="O72" s="177" t="e">
        <f>VLOOKUP(N72,'[4]Datos Validacion'!$E$6:$F$15,2,0)</f>
        <v>#N/A</v>
      </c>
      <c r="P72" s="240"/>
      <c r="Q72" s="76"/>
      <c r="R72" s="123"/>
      <c r="S72" s="118"/>
      <c r="T72" s="118"/>
      <c r="U72" s="118"/>
      <c r="V72" s="118"/>
      <c r="W72" s="118"/>
      <c r="X72" s="139"/>
      <c r="Y72" s="139" t="b">
        <f>IF(X72='Eval Controles'!$C$30,'Eval Controles'!$D$30,IF(X72='Eval Controles'!$C$31,'Eval Controles'!$D$31))</f>
        <v>0</v>
      </c>
      <c r="Z72" s="139"/>
      <c r="AA72" s="139" t="b">
        <f>IF(Z72='Eval Controles'!$C$32,'Eval Controles'!$D$32,IF(Z72='Eval Controles'!$C$33,'Eval Controles'!$D$33))</f>
        <v>0</v>
      </c>
      <c r="AB72" s="139"/>
      <c r="AC72" s="139" t="b">
        <f>IF(AB72='Eval Controles'!$C$34,'Eval Controles'!$D$34,IF(AB72='Eval Controles'!$C$35,'Eval Controles'!$D$35))</f>
        <v>0</v>
      </c>
      <c r="AD72" s="139"/>
      <c r="AE72" s="139" t="b">
        <f>IF(AD72='Eval Controles'!$C$36,'Eval Controles'!$D$36,IF(AD72='Eval Controles'!$C$37,'Eval Controles'!$D$37,IF(AD72='Eval Controles'!$C$38,'Eval Controles'!$D$38)))</f>
        <v>0</v>
      </c>
      <c r="AF72" s="139"/>
      <c r="AG72" s="139" t="b">
        <f>IF(AF72='Eval Controles'!$C$39,'Eval Controles'!$D$39,IF(AF72='Eval Controles'!$C$40,'Eval Controles'!$D$40))</f>
        <v>0</v>
      </c>
      <c r="AH72" s="139"/>
      <c r="AI72" s="139" t="b">
        <f>IF(AH72='Eval Controles'!$C$41,'Eval Controles'!$D$41,IF(AH72='Eval Controles'!$C$42,'Eval Controles'!$D$42))</f>
        <v>0</v>
      </c>
      <c r="AJ72" s="139"/>
      <c r="AK72" s="139" t="b">
        <f>IF(AJ72='Eval Controles'!$C$43,'Eval Controles'!$D$43,IF(AJ72='Eval Controles'!$C$44,'Eval Controles'!$D$44,IF(AJ72='Eval Controles'!$C$45,'Eval Controles'!$D$45)))</f>
        <v>0</v>
      </c>
      <c r="AL72" s="133">
        <f t="shared" ref="AL72:AL79" si="10">SUM(Y72,AA72,AC72,AE72,AG72,AI72,AK72)</f>
        <v>0</v>
      </c>
      <c r="AM72" s="133" t="str">
        <f t="shared" ref="AM72:AM79" si="11">IF(AL72&gt;=96,"FUERTE",IF(AL72&gt;=86,"MODERADO","DEBIL"))</f>
        <v>DEBIL</v>
      </c>
      <c r="AN72" s="139"/>
      <c r="AO72" s="133">
        <f>IF(AN72='Eval Controles'!$C$24,"FUERTE",IF(AN72='Eval Controles'!$C$25,"MODERADO",IF(AN72='Eval Controles'!$C$26,"DEBIL",)))</f>
        <v>0</v>
      </c>
      <c r="AP72" s="76"/>
      <c r="AQ72" s="118"/>
      <c r="AR72" s="118"/>
      <c r="AS72" s="128"/>
      <c r="AT72" s="118"/>
      <c r="AU72" s="118"/>
      <c r="AV72" s="129"/>
      <c r="AW72" s="129"/>
      <c r="AX72" s="128"/>
      <c r="AY72" s="180"/>
      <c r="AZ72" s="126"/>
      <c r="BA72" s="126"/>
      <c r="BB72" s="126"/>
      <c r="BC72" s="126"/>
      <c r="BD72" s="126"/>
      <c r="BE72" s="126"/>
      <c r="BF72" s="126"/>
      <c r="BG72" s="126"/>
      <c r="BH72" s="126"/>
      <c r="BI72" s="126"/>
      <c r="BJ72" s="126"/>
      <c r="BK72" s="126"/>
      <c r="BL72" s="126"/>
      <c r="BM72" s="126"/>
      <c r="BN72" s="126"/>
      <c r="BO72" s="126"/>
    </row>
    <row r="73" spans="2:67" s="120" customFormat="1" ht="58.5" hidden="1" customHeight="1" x14ac:dyDescent="0.3">
      <c r="B73" s="184"/>
      <c r="C73" s="118"/>
      <c r="D73" s="118"/>
      <c r="E73" s="118"/>
      <c r="F73" s="118"/>
      <c r="G73" s="141"/>
      <c r="H73" s="119"/>
      <c r="I73" s="123"/>
      <c r="J73" s="141"/>
      <c r="K73" s="122"/>
      <c r="L73" s="35"/>
      <c r="M73" s="131" t="e">
        <f>VLOOKUP(L73,'[4]Datos Validacion'!$C$6:$D$10,2,0)</f>
        <v>#N/A</v>
      </c>
      <c r="N73" s="60"/>
      <c r="O73" s="177" t="e">
        <f>VLOOKUP(N73,'[4]Datos Validacion'!$E$6:$F$15,2,0)</f>
        <v>#N/A</v>
      </c>
      <c r="P73" s="240"/>
      <c r="Q73" s="76"/>
      <c r="R73" s="123"/>
      <c r="S73" s="118"/>
      <c r="T73" s="118"/>
      <c r="U73" s="118"/>
      <c r="V73" s="118"/>
      <c r="W73" s="118"/>
      <c r="X73" s="139"/>
      <c r="Y73" s="139" t="b">
        <f>IF(X73='Eval Controles'!$C$30,'Eval Controles'!$D$30,IF(X73='Eval Controles'!$C$31,'Eval Controles'!$D$31))</f>
        <v>0</v>
      </c>
      <c r="Z73" s="139"/>
      <c r="AA73" s="139" t="b">
        <f>IF(Z73='Eval Controles'!$C$32,'Eval Controles'!$D$32,IF(Z73='Eval Controles'!$C$33,'Eval Controles'!$D$33))</f>
        <v>0</v>
      </c>
      <c r="AB73" s="139"/>
      <c r="AC73" s="139" t="b">
        <f>IF(AB73='Eval Controles'!$C$34,'Eval Controles'!$D$34,IF(AB73='Eval Controles'!$C$35,'Eval Controles'!$D$35))</f>
        <v>0</v>
      </c>
      <c r="AD73" s="139"/>
      <c r="AE73" s="139" t="b">
        <f>IF(AD73='Eval Controles'!$C$36,'Eval Controles'!$D$36,IF(AD73='Eval Controles'!$C$37,'Eval Controles'!$D$37,IF(AD73='Eval Controles'!$C$38,'Eval Controles'!$D$38)))</f>
        <v>0</v>
      </c>
      <c r="AF73" s="139"/>
      <c r="AG73" s="139" t="b">
        <f>IF(AF73='Eval Controles'!$C$39,'Eval Controles'!$D$39,IF(AF73='Eval Controles'!$C$40,'Eval Controles'!$D$40))</f>
        <v>0</v>
      </c>
      <c r="AH73" s="139"/>
      <c r="AI73" s="139" t="b">
        <f>IF(AH73='Eval Controles'!$C$41,'Eval Controles'!$D$41,IF(AH73='Eval Controles'!$C$42,'Eval Controles'!$D$42))</f>
        <v>0</v>
      </c>
      <c r="AJ73" s="139"/>
      <c r="AK73" s="139" t="b">
        <f>IF(AJ73='Eval Controles'!$C$43,'Eval Controles'!$D$43,IF(AJ73='Eval Controles'!$C$44,'Eval Controles'!$D$44,IF(AJ73='Eval Controles'!$C$45,'Eval Controles'!$D$45)))</f>
        <v>0</v>
      </c>
      <c r="AL73" s="133">
        <f t="shared" si="10"/>
        <v>0</v>
      </c>
      <c r="AM73" s="133" t="str">
        <f t="shared" si="11"/>
        <v>DEBIL</v>
      </c>
      <c r="AN73" s="139"/>
      <c r="AO73" s="133">
        <f>IF(AN73='Eval Controles'!$C$24,"FUERTE",IF(AN73='Eval Controles'!$C$25,"MODERADO",IF(AN73='Eval Controles'!$C$26,"DEBIL",)))</f>
        <v>0</v>
      </c>
      <c r="AP73" s="76"/>
      <c r="AQ73" s="118"/>
      <c r="AR73" s="118"/>
      <c r="AS73" s="128"/>
      <c r="AT73" s="118"/>
      <c r="AU73" s="118"/>
      <c r="AV73" s="129"/>
      <c r="AW73" s="129"/>
      <c r="AX73" s="128"/>
      <c r="AY73" s="180"/>
      <c r="AZ73" s="126"/>
      <c r="BA73" s="126"/>
      <c r="BB73" s="126"/>
      <c r="BC73" s="126"/>
      <c r="BD73" s="126"/>
      <c r="BE73" s="126"/>
      <c r="BF73" s="126"/>
      <c r="BG73" s="126"/>
      <c r="BH73" s="126"/>
      <c r="BI73" s="126"/>
      <c r="BJ73" s="126"/>
      <c r="BK73" s="126"/>
      <c r="BL73" s="126"/>
      <c r="BM73" s="126"/>
      <c r="BN73" s="126"/>
      <c r="BO73" s="126"/>
    </row>
    <row r="74" spans="2:67" s="120" customFormat="1" ht="58.5" hidden="1" customHeight="1" x14ac:dyDescent="0.3">
      <c r="B74" s="184"/>
      <c r="C74" s="118"/>
      <c r="D74" s="118"/>
      <c r="E74" s="118"/>
      <c r="F74" s="118"/>
      <c r="G74" s="141"/>
      <c r="H74" s="119"/>
      <c r="I74" s="123"/>
      <c r="J74" s="141"/>
      <c r="K74" s="122"/>
      <c r="L74" s="35"/>
      <c r="M74" s="131" t="e">
        <f>VLOOKUP(L74,'[4]Datos Validacion'!$C$6:$D$10,2,0)</f>
        <v>#N/A</v>
      </c>
      <c r="N74" s="60"/>
      <c r="O74" s="177" t="e">
        <f>VLOOKUP(N74,'[4]Datos Validacion'!$E$6:$F$15,2,0)</f>
        <v>#N/A</v>
      </c>
      <c r="P74" s="240"/>
      <c r="Q74" s="76"/>
      <c r="R74" s="123"/>
      <c r="S74" s="118"/>
      <c r="T74" s="118"/>
      <c r="U74" s="118"/>
      <c r="V74" s="118"/>
      <c r="W74" s="118"/>
      <c r="X74" s="139"/>
      <c r="Y74" s="139" t="b">
        <f>IF(X74='Eval Controles'!$C$30,'Eval Controles'!$D$30,IF(X74='Eval Controles'!$C$31,'Eval Controles'!$D$31))</f>
        <v>0</v>
      </c>
      <c r="Z74" s="139"/>
      <c r="AA74" s="139" t="b">
        <f>IF(Z74='Eval Controles'!$C$32,'Eval Controles'!$D$32,IF(Z74='Eval Controles'!$C$33,'Eval Controles'!$D$33))</f>
        <v>0</v>
      </c>
      <c r="AB74" s="139"/>
      <c r="AC74" s="139" t="b">
        <f>IF(AB74='Eval Controles'!$C$34,'Eval Controles'!$D$34,IF(AB74='Eval Controles'!$C$35,'Eval Controles'!$D$35))</f>
        <v>0</v>
      </c>
      <c r="AD74" s="139"/>
      <c r="AE74" s="139" t="b">
        <f>IF(AD74='Eval Controles'!$C$36,'Eval Controles'!$D$36,IF(AD74='Eval Controles'!$C$37,'Eval Controles'!$D$37,IF(AD74='Eval Controles'!$C$38,'Eval Controles'!$D$38)))</f>
        <v>0</v>
      </c>
      <c r="AF74" s="139"/>
      <c r="AG74" s="139" t="b">
        <f>IF(AF74='Eval Controles'!$C$39,'Eval Controles'!$D$39,IF(AF74='Eval Controles'!$C$40,'Eval Controles'!$D$40))</f>
        <v>0</v>
      </c>
      <c r="AH74" s="139"/>
      <c r="AI74" s="139" t="b">
        <f>IF(AH74='Eval Controles'!$C$41,'Eval Controles'!$D$41,IF(AH74='Eval Controles'!$C$42,'Eval Controles'!$D$42))</f>
        <v>0</v>
      </c>
      <c r="AJ74" s="139"/>
      <c r="AK74" s="139" t="b">
        <f>IF(AJ74='Eval Controles'!$C$43,'Eval Controles'!$D$43,IF(AJ74='Eval Controles'!$C$44,'Eval Controles'!$D$44,IF(AJ74='Eval Controles'!$C$45,'Eval Controles'!$D$45)))</f>
        <v>0</v>
      </c>
      <c r="AL74" s="133">
        <f t="shared" si="10"/>
        <v>0</v>
      </c>
      <c r="AM74" s="133" t="str">
        <f t="shared" si="11"/>
        <v>DEBIL</v>
      </c>
      <c r="AN74" s="139"/>
      <c r="AO74" s="133">
        <f>IF(AN74='Eval Controles'!$C$24,"FUERTE",IF(AN74='Eval Controles'!$C$25,"MODERADO",IF(AN74='Eval Controles'!$C$26,"DEBIL",)))</f>
        <v>0</v>
      </c>
      <c r="AP74" s="76"/>
      <c r="AQ74" s="118"/>
      <c r="AR74" s="118"/>
      <c r="AS74" s="128"/>
      <c r="AT74" s="118"/>
      <c r="AU74" s="118"/>
      <c r="AV74" s="129"/>
      <c r="AW74" s="129"/>
      <c r="AX74" s="128"/>
      <c r="AY74" s="180"/>
      <c r="AZ74" s="126"/>
      <c r="BA74" s="126"/>
      <c r="BB74" s="126"/>
      <c r="BC74" s="126"/>
      <c r="BD74" s="126"/>
      <c r="BE74" s="126"/>
      <c r="BF74" s="126"/>
      <c r="BG74" s="126"/>
      <c r="BH74" s="126"/>
      <c r="BI74" s="126"/>
      <c r="BJ74" s="126"/>
      <c r="BK74" s="126"/>
      <c r="BL74" s="126"/>
      <c r="BM74" s="126"/>
      <c r="BN74" s="126"/>
      <c r="BO74" s="126"/>
    </row>
    <row r="75" spans="2:67" ht="58.5" hidden="1" customHeight="1" x14ac:dyDescent="0.3">
      <c r="B75" s="184"/>
      <c r="C75" s="117"/>
      <c r="D75" s="122"/>
      <c r="E75" s="122"/>
      <c r="F75" s="122"/>
      <c r="G75" s="141"/>
      <c r="H75" s="122"/>
      <c r="I75" s="122"/>
      <c r="J75" s="141"/>
      <c r="K75" s="130"/>
      <c r="L75" s="35"/>
      <c r="M75" s="131" t="e">
        <f>VLOOKUP(L75,'[4]Datos Validacion'!$C$6:$D$10,2,0)</f>
        <v>#N/A</v>
      </c>
      <c r="N75" s="60"/>
      <c r="O75" s="177" t="e">
        <f>VLOOKUP(N75,'[4]Datos Validacion'!$E$6:$F$15,2,0)</f>
        <v>#N/A</v>
      </c>
      <c r="P75" s="240"/>
      <c r="Q75" s="76"/>
      <c r="R75" s="76"/>
      <c r="S75" s="76"/>
      <c r="T75" s="76"/>
      <c r="U75" s="76"/>
      <c r="V75" s="76"/>
      <c r="W75" s="76"/>
      <c r="X75" s="139"/>
      <c r="Y75" s="139" t="b">
        <f>IF(X75='Eval Controles'!$C$30,'Eval Controles'!$D$30,IF(X75='Eval Controles'!$C$31,'Eval Controles'!$D$31))</f>
        <v>0</v>
      </c>
      <c r="Z75" s="139"/>
      <c r="AA75" s="139" t="b">
        <f>IF(Z75='Eval Controles'!$C$32,'Eval Controles'!$D$32,IF(Z75='Eval Controles'!$C$33,'Eval Controles'!$D$33))</f>
        <v>0</v>
      </c>
      <c r="AB75" s="139"/>
      <c r="AC75" s="139" t="b">
        <f>IF(AB75='Eval Controles'!$C$34,'Eval Controles'!$D$34,IF(AB75='Eval Controles'!$C$35,'Eval Controles'!$D$35))</f>
        <v>0</v>
      </c>
      <c r="AD75" s="139"/>
      <c r="AE75" s="139" t="b">
        <f>IF(AD75='Eval Controles'!$C$36,'Eval Controles'!$D$36,IF(AD75='Eval Controles'!$C$37,'Eval Controles'!$D$37,IF(AD75='Eval Controles'!$C$38,'Eval Controles'!$D$38)))</f>
        <v>0</v>
      </c>
      <c r="AF75" s="139"/>
      <c r="AG75" s="139" t="b">
        <f>IF(AF75='Eval Controles'!$C$39,'Eval Controles'!$D$39,IF(AF75='Eval Controles'!$C$40,'Eval Controles'!$D$40))</f>
        <v>0</v>
      </c>
      <c r="AH75" s="139"/>
      <c r="AI75" s="139" t="b">
        <f>IF(AH75='Eval Controles'!$C$41,'Eval Controles'!$D$41,IF(AH75='Eval Controles'!$C$42,'Eval Controles'!$D$42))</f>
        <v>0</v>
      </c>
      <c r="AJ75" s="139"/>
      <c r="AK75" s="139" t="b">
        <f>IF(AJ75='Eval Controles'!$C$43,'Eval Controles'!$D$43,IF(AJ75='Eval Controles'!$C$44,'Eval Controles'!$D$44,IF(AJ75='Eval Controles'!$C$45,'Eval Controles'!$D$45)))</f>
        <v>0</v>
      </c>
      <c r="AL75" s="133">
        <f t="shared" si="10"/>
        <v>0</v>
      </c>
      <c r="AM75" s="133" t="str">
        <f t="shared" si="11"/>
        <v>DEBIL</v>
      </c>
      <c r="AN75" s="133"/>
      <c r="AO75" s="133">
        <f>IF(AN75='Eval Controles'!$C$24,"FUERTE",IF(AN75='Eval Controles'!$C$25,"MODERADO",IF(AN75='Eval Controles'!$C$26,"DEBIL",)))</f>
        <v>0</v>
      </c>
      <c r="AP75" s="133"/>
      <c r="AQ75" s="133"/>
      <c r="AR75" s="133"/>
      <c r="AS75" s="133"/>
      <c r="AT75" s="133"/>
      <c r="AU75" s="133"/>
      <c r="AV75" s="129"/>
      <c r="AW75" s="129"/>
      <c r="AX75" s="128"/>
      <c r="AY75" s="180"/>
      <c r="AZ75" s="30"/>
      <c r="BA75" s="30"/>
      <c r="BB75" s="30"/>
      <c r="BC75" s="30"/>
      <c r="BD75" s="30"/>
      <c r="BE75" s="30"/>
      <c r="BF75" s="30"/>
      <c r="BG75" s="30"/>
      <c r="BH75" s="30"/>
      <c r="BI75" s="30"/>
      <c r="BJ75" s="30"/>
      <c r="BK75" s="30"/>
      <c r="BL75" s="30"/>
      <c r="BM75" s="30"/>
      <c r="BN75" s="30"/>
      <c r="BO75" s="30"/>
    </row>
    <row r="76" spans="2:67" ht="58.5" hidden="1" customHeight="1" x14ac:dyDescent="0.3">
      <c r="B76" s="184"/>
      <c r="C76" s="117"/>
      <c r="D76" s="122"/>
      <c r="E76" s="122"/>
      <c r="F76" s="122"/>
      <c r="G76" s="141"/>
      <c r="H76" s="122"/>
      <c r="I76" s="122"/>
      <c r="J76" s="141"/>
      <c r="K76" s="130"/>
      <c r="L76" s="35"/>
      <c r="M76" s="131" t="e">
        <f>VLOOKUP(L76,'[4]Datos Validacion'!$C$6:$D$10,2,0)</f>
        <v>#N/A</v>
      </c>
      <c r="N76" s="60"/>
      <c r="O76" s="177" t="e">
        <f>VLOOKUP(N76,'[4]Datos Validacion'!$E$6:$F$15,2,0)</f>
        <v>#N/A</v>
      </c>
      <c r="P76" s="240"/>
      <c r="Q76" s="76"/>
      <c r="R76" s="76"/>
      <c r="S76" s="76"/>
      <c r="T76" s="76"/>
      <c r="U76" s="76"/>
      <c r="V76" s="76"/>
      <c r="W76" s="76"/>
      <c r="X76" s="139"/>
      <c r="Y76" s="139" t="b">
        <f>IF(X76='Eval Controles'!$C$30,'Eval Controles'!$D$30,IF(X76='Eval Controles'!$C$31,'Eval Controles'!$D$31))</f>
        <v>0</v>
      </c>
      <c r="Z76" s="139"/>
      <c r="AA76" s="139" t="b">
        <f>IF(Z76='Eval Controles'!$C$32,'Eval Controles'!$D$32,IF(Z76='Eval Controles'!$C$33,'Eval Controles'!$D$33))</f>
        <v>0</v>
      </c>
      <c r="AB76" s="139"/>
      <c r="AC76" s="139" t="b">
        <f>IF(AB76='Eval Controles'!$C$34,'Eval Controles'!$D$34,IF(AB76='Eval Controles'!$C$35,'Eval Controles'!$D$35))</f>
        <v>0</v>
      </c>
      <c r="AD76" s="139"/>
      <c r="AE76" s="139" t="b">
        <f>IF(AD76='Eval Controles'!$C$36,'Eval Controles'!$D$36,IF(AD76='Eval Controles'!$C$37,'Eval Controles'!$D$37,IF(AD76='Eval Controles'!$C$38,'Eval Controles'!$D$38)))</f>
        <v>0</v>
      </c>
      <c r="AF76" s="139"/>
      <c r="AG76" s="139" t="b">
        <f>IF(AF76='Eval Controles'!$C$39,'Eval Controles'!$D$39,IF(AF76='Eval Controles'!$C$40,'Eval Controles'!$D$40))</f>
        <v>0</v>
      </c>
      <c r="AH76" s="139"/>
      <c r="AI76" s="139" t="b">
        <f>IF(AH76='Eval Controles'!$C$41,'Eval Controles'!$D$41,IF(AH76='Eval Controles'!$C$42,'Eval Controles'!$D$42))</f>
        <v>0</v>
      </c>
      <c r="AJ76" s="139"/>
      <c r="AK76" s="139" t="b">
        <f>IF(AJ76='Eval Controles'!$C$43,'Eval Controles'!$D$43,IF(AJ76='Eval Controles'!$C$44,'Eval Controles'!$D$44,IF(AJ76='Eval Controles'!$C$45,'Eval Controles'!$D$45)))</f>
        <v>0</v>
      </c>
      <c r="AL76" s="133">
        <f t="shared" si="10"/>
        <v>0</v>
      </c>
      <c r="AM76" s="133" t="str">
        <f t="shared" si="11"/>
        <v>DEBIL</v>
      </c>
      <c r="AN76" s="133"/>
      <c r="AO76" s="133">
        <f>IF(AN76='Eval Controles'!$C$24,"FUERTE",IF(AN76='Eval Controles'!$C$25,"MODERADO",IF(AN76='Eval Controles'!$C$26,"DEBIL",)))</f>
        <v>0</v>
      </c>
      <c r="AP76" s="133"/>
      <c r="AQ76" s="133"/>
      <c r="AR76" s="133"/>
      <c r="AS76" s="133"/>
      <c r="AT76" s="133"/>
      <c r="AU76" s="133"/>
      <c r="AV76" s="129"/>
      <c r="AW76" s="129"/>
      <c r="AX76" s="128"/>
      <c r="AY76" s="180"/>
      <c r="AZ76" s="30"/>
      <c r="BA76" s="30"/>
      <c r="BB76" s="30"/>
      <c r="BC76" s="30"/>
      <c r="BD76" s="30"/>
      <c r="BE76" s="30"/>
      <c r="BF76" s="30"/>
      <c r="BG76" s="30"/>
      <c r="BH76" s="30"/>
      <c r="BI76" s="30"/>
      <c r="BJ76" s="30"/>
      <c r="BK76" s="30"/>
      <c r="BL76" s="30"/>
      <c r="BM76" s="30"/>
      <c r="BN76" s="30"/>
      <c r="BO76" s="30"/>
    </row>
    <row r="77" spans="2:67" s="39" customFormat="1" ht="58.5" hidden="1" customHeight="1" x14ac:dyDescent="0.35">
      <c r="B77" s="184"/>
      <c r="C77" s="116"/>
      <c r="D77" s="116"/>
      <c r="E77" s="116"/>
      <c r="F77" s="116"/>
      <c r="G77" s="141"/>
      <c r="H77" s="116"/>
      <c r="I77" s="116"/>
      <c r="J77" s="141"/>
      <c r="K77" s="32"/>
      <c r="L77" s="35"/>
      <c r="M77" s="131" t="e">
        <f>VLOOKUP(L77,'[4]Datos Validacion'!$C$6:$D$10,2,0)</f>
        <v>#N/A</v>
      </c>
      <c r="N77" s="60"/>
      <c r="O77" s="177" t="e">
        <f>VLOOKUP(N77,'[4]Datos Validacion'!$E$6:$F$15,2,0)</f>
        <v>#N/A</v>
      </c>
      <c r="P77" s="240"/>
      <c r="Q77" s="76"/>
      <c r="R77" s="76"/>
      <c r="S77" s="76"/>
      <c r="T77" s="76"/>
      <c r="U77" s="76"/>
      <c r="V77" s="76"/>
      <c r="W77" s="76"/>
      <c r="X77" s="139"/>
      <c r="Y77" s="139" t="b">
        <f>IF(X77='Eval Controles'!$C$30,'Eval Controles'!$D$30,IF(X77='Eval Controles'!$C$31,'Eval Controles'!$D$31))</f>
        <v>0</v>
      </c>
      <c r="Z77" s="139"/>
      <c r="AA77" s="139" t="b">
        <f>IF(Z77='Eval Controles'!$C$32,'Eval Controles'!$D$32,IF(Z77='Eval Controles'!$C$33,'Eval Controles'!$D$33))</f>
        <v>0</v>
      </c>
      <c r="AB77" s="139"/>
      <c r="AC77" s="139" t="b">
        <f>IF(AB77='Eval Controles'!$C$34,'Eval Controles'!$D$34,IF(AB77='Eval Controles'!$C$35,'Eval Controles'!$D$35))</f>
        <v>0</v>
      </c>
      <c r="AD77" s="139"/>
      <c r="AE77" s="139" t="b">
        <f>IF(AD77='Eval Controles'!$C$36,'Eval Controles'!$D$36,IF(AD77='Eval Controles'!$C$37,'Eval Controles'!$D$37,IF(AD77='Eval Controles'!$C$38,'Eval Controles'!$D$38)))</f>
        <v>0</v>
      </c>
      <c r="AF77" s="139"/>
      <c r="AG77" s="139" t="b">
        <f>IF(AF77='Eval Controles'!$C$39,'Eval Controles'!$D$39,IF(AF77='Eval Controles'!$C$40,'Eval Controles'!$D$40))</f>
        <v>0</v>
      </c>
      <c r="AH77" s="139"/>
      <c r="AI77" s="139" t="b">
        <f>IF(AH77='Eval Controles'!$C$41,'Eval Controles'!$D$41,IF(AH77='Eval Controles'!$C$42,'Eval Controles'!$D$42))</f>
        <v>0</v>
      </c>
      <c r="AJ77" s="139"/>
      <c r="AK77" s="139" t="b">
        <f>IF(AJ77='Eval Controles'!$C$43,'Eval Controles'!$D$43,IF(AJ77='Eval Controles'!$C$44,'Eval Controles'!$D$44,IF(AJ77='Eval Controles'!$C$45,'Eval Controles'!$D$45)))</f>
        <v>0</v>
      </c>
      <c r="AL77" s="133">
        <f t="shared" si="10"/>
        <v>0</v>
      </c>
      <c r="AM77" s="133" t="str">
        <f t="shared" si="11"/>
        <v>DEBIL</v>
      </c>
      <c r="AN77" s="133"/>
      <c r="AO77" s="133">
        <f>IF(AN77='Eval Controles'!$C$24,"FUERTE",IF(AN77='Eval Controles'!$C$25,"MODERADO",IF(AN77='Eval Controles'!$C$26,"DEBIL",)))</f>
        <v>0</v>
      </c>
      <c r="AP77" s="133"/>
      <c r="AQ77" s="133"/>
      <c r="AR77" s="133"/>
      <c r="AS77" s="133"/>
      <c r="AT77" s="133"/>
      <c r="AU77" s="133"/>
      <c r="AV77" s="129"/>
      <c r="AW77" s="129"/>
      <c r="AX77" s="128"/>
      <c r="AY77" s="180"/>
      <c r="AZ77" s="31"/>
      <c r="BA77" s="31"/>
      <c r="BB77" s="31"/>
      <c r="BC77" s="31"/>
      <c r="BD77" s="31"/>
      <c r="BE77" s="31"/>
      <c r="BF77" s="31"/>
      <c r="BG77" s="31"/>
      <c r="BH77" s="31"/>
      <c r="BI77" s="31"/>
      <c r="BJ77" s="31"/>
      <c r="BK77" s="31"/>
      <c r="BL77" s="31"/>
      <c r="BM77" s="31"/>
      <c r="BN77" s="31"/>
      <c r="BO77" s="31"/>
    </row>
    <row r="78" spans="2:67" s="39" customFormat="1" ht="58.5" hidden="1" customHeight="1" x14ac:dyDescent="0.35">
      <c r="B78" s="184"/>
      <c r="C78" s="116"/>
      <c r="D78" s="116"/>
      <c r="E78" s="116"/>
      <c r="F78" s="116"/>
      <c r="G78" s="141"/>
      <c r="H78" s="116"/>
      <c r="I78" s="116"/>
      <c r="J78" s="141"/>
      <c r="K78" s="32"/>
      <c r="L78" s="35"/>
      <c r="M78" s="131" t="e">
        <f>VLOOKUP(L78,'[4]Datos Validacion'!$C$6:$D$10,2,0)</f>
        <v>#N/A</v>
      </c>
      <c r="N78" s="60"/>
      <c r="O78" s="177" t="e">
        <f>VLOOKUP(N78,'[4]Datos Validacion'!$E$6:$F$15,2,0)</f>
        <v>#N/A</v>
      </c>
      <c r="P78" s="240"/>
      <c r="Q78" s="76"/>
      <c r="R78" s="76"/>
      <c r="S78" s="76"/>
      <c r="T78" s="76"/>
      <c r="U78" s="76"/>
      <c r="V78" s="76"/>
      <c r="W78" s="76"/>
      <c r="X78" s="139"/>
      <c r="Y78" s="139" t="b">
        <f>IF(X78='Eval Controles'!$C$30,'Eval Controles'!$D$30,IF(X78='Eval Controles'!$C$31,'Eval Controles'!$D$31))</f>
        <v>0</v>
      </c>
      <c r="Z78" s="139"/>
      <c r="AA78" s="139" t="b">
        <f>IF(Z78='Eval Controles'!$C$32,'Eval Controles'!$D$32,IF(Z78='Eval Controles'!$C$33,'Eval Controles'!$D$33))</f>
        <v>0</v>
      </c>
      <c r="AB78" s="139"/>
      <c r="AC78" s="139" t="b">
        <f>IF(AB78='Eval Controles'!$C$34,'Eval Controles'!$D$34,IF(AB78='Eval Controles'!$C$35,'Eval Controles'!$D$35))</f>
        <v>0</v>
      </c>
      <c r="AD78" s="139"/>
      <c r="AE78" s="139" t="b">
        <f>IF(AD78='Eval Controles'!$C$36,'Eval Controles'!$D$36,IF(AD78='Eval Controles'!$C$37,'Eval Controles'!$D$37,IF(AD78='Eval Controles'!$C$38,'Eval Controles'!$D$38)))</f>
        <v>0</v>
      </c>
      <c r="AF78" s="139"/>
      <c r="AG78" s="139" t="b">
        <f>IF(AF78='Eval Controles'!$C$39,'Eval Controles'!$D$39,IF(AF78='Eval Controles'!$C$40,'Eval Controles'!$D$40))</f>
        <v>0</v>
      </c>
      <c r="AH78" s="139"/>
      <c r="AI78" s="139" t="b">
        <f>IF(AH78='Eval Controles'!$C$41,'Eval Controles'!$D$41,IF(AH78='Eval Controles'!$C$42,'Eval Controles'!$D$42))</f>
        <v>0</v>
      </c>
      <c r="AJ78" s="139"/>
      <c r="AK78" s="139" t="b">
        <f>IF(AJ78='Eval Controles'!$C$43,'Eval Controles'!$D$43,IF(AJ78='Eval Controles'!$C$44,'Eval Controles'!$D$44,IF(AJ78='Eval Controles'!$C$45,'Eval Controles'!$D$45)))</f>
        <v>0</v>
      </c>
      <c r="AL78" s="133">
        <f t="shared" si="10"/>
        <v>0</v>
      </c>
      <c r="AM78" s="133" t="str">
        <f t="shared" si="11"/>
        <v>DEBIL</v>
      </c>
      <c r="AN78" s="133"/>
      <c r="AO78" s="133">
        <f>IF(AN78='Eval Controles'!$C$24,"FUERTE",IF(AN78='Eval Controles'!$C$25,"MODERADO",IF(AN78='Eval Controles'!$C$26,"DEBIL",)))</f>
        <v>0</v>
      </c>
      <c r="AP78" s="133"/>
      <c r="AQ78" s="133"/>
      <c r="AR78" s="133"/>
      <c r="AS78" s="133"/>
      <c r="AT78" s="133"/>
      <c r="AU78" s="133"/>
      <c r="AV78" s="129"/>
      <c r="AW78" s="129"/>
      <c r="AX78" s="128"/>
      <c r="AY78" s="180"/>
      <c r="AZ78" s="31"/>
      <c r="BA78" s="31"/>
      <c r="BB78" s="31"/>
      <c r="BC78" s="31"/>
      <c r="BD78" s="31"/>
      <c r="BE78" s="31"/>
      <c r="BF78" s="31"/>
      <c r="BG78" s="31"/>
      <c r="BH78" s="31"/>
      <c r="BI78" s="31"/>
      <c r="BJ78" s="31"/>
      <c r="BK78" s="31"/>
      <c r="BL78" s="31"/>
      <c r="BM78" s="31"/>
      <c r="BN78" s="31"/>
      <c r="BO78" s="31"/>
    </row>
    <row r="79" spans="2:67" ht="58.5" hidden="1" customHeight="1" x14ac:dyDescent="0.3">
      <c r="B79" s="184"/>
      <c r="C79" s="116"/>
      <c r="D79" s="116"/>
      <c r="E79" s="116"/>
      <c r="F79" s="116"/>
      <c r="G79" s="141"/>
      <c r="H79" s="116"/>
      <c r="I79" s="116"/>
      <c r="J79" s="141"/>
      <c r="K79" s="32"/>
      <c r="L79" s="35"/>
      <c r="M79" s="131" t="e">
        <f>VLOOKUP(L79,'[4]Datos Validacion'!$C$6:$D$10,2,0)</f>
        <v>#N/A</v>
      </c>
      <c r="N79" s="60"/>
      <c r="O79" s="177" t="e">
        <f>VLOOKUP(N79,'[4]Datos Validacion'!$E$6:$F$15,2,0)</f>
        <v>#N/A</v>
      </c>
      <c r="P79" s="240"/>
      <c r="Q79" s="76"/>
      <c r="R79" s="76"/>
      <c r="S79" s="76"/>
      <c r="T79" s="76"/>
      <c r="U79" s="76"/>
      <c r="V79" s="76"/>
      <c r="W79" s="76"/>
      <c r="X79" s="139"/>
      <c r="Y79" s="139" t="b">
        <f>IF(X79='Eval Controles'!$C$30,'Eval Controles'!$D$30,IF(X79='Eval Controles'!$C$31,'Eval Controles'!$D$31))</f>
        <v>0</v>
      </c>
      <c r="Z79" s="139"/>
      <c r="AA79" s="139" t="b">
        <f>IF(Z79='Eval Controles'!$C$32,'Eval Controles'!$D$32,IF(Z79='Eval Controles'!$C$33,'Eval Controles'!$D$33))</f>
        <v>0</v>
      </c>
      <c r="AB79" s="139"/>
      <c r="AC79" s="139" t="b">
        <f>IF(AB79='Eval Controles'!$C$34,'Eval Controles'!$D$34,IF(AB79='Eval Controles'!$C$35,'Eval Controles'!$D$35))</f>
        <v>0</v>
      </c>
      <c r="AD79" s="139"/>
      <c r="AE79" s="139" t="b">
        <f>IF(AD79='Eval Controles'!$C$36,'Eval Controles'!$D$36,IF(AD79='Eval Controles'!$C$37,'Eval Controles'!$D$37,IF(AD79='Eval Controles'!$C$38,'Eval Controles'!$D$38)))</f>
        <v>0</v>
      </c>
      <c r="AF79" s="139"/>
      <c r="AG79" s="139" t="b">
        <f>IF(AF79='Eval Controles'!$C$39,'Eval Controles'!$D$39,IF(AF79='Eval Controles'!$C$40,'Eval Controles'!$D$40))</f>
        <v>0</v>
      </c>
      <c r="AH79" s="139"/>
      <c r="AI79" s="139" t="b">
        <f>IF(AH79='Eval Controles'!$C$41,'Eval Controles'!$D$41,IF(AH79='Eval Controles'!$C$42,'Eval Controles'!$D$42))</f>
        <v>0</v>
      </c>
      <c r="AJ79" s="139"/>
      <c r="AK79" s="139" t="b">
        <f>IF(AJ79='Eval Controles'!$C$43,'Eval Controles'!$D$43,IF(AJ79='Eval Controles'!$C$44,'Eval Controles'!$D$44,IF(AJ79='Eval Controles'!$C$45,'Eval Controles'!$D$45)))</f>
        <v>0</v>
      </c>
      <c r="AL79" s="133">
        <f t="shared" si="10"/>
        <v>0</v>
      </c>
      <c r="AM79" s="133" t="str">
        <f t="shared" si="11"/>
        <v>DEBIL</v>
      </c>
      <c r="AN79" s="133"/>
      <c r="AO79" s="133">
        <f>IF(AN79='Eval Controles'!$C$24,"FUERTE",IF(AN79='Eval Controles'!$C$25,"MODERADO",IF(AN79='Eval Controles'!$C$26,"DEBIL",)))</f>
        <v>0</v>
      </c>
      <c r="AP79" s="133"/>
      <c r="AQ79" s="133"/>
      <c r="AR79" s="133"/>
      <c r="AS79" s="133"/>
      <c r="AT79" s="133"/>
      <c r="AU79" s="133"/>
      <c r="AV79" s="129"/>
      <c r="AW79" s="129"/>
      <c r="AX79" s="128"/>
      <c r="AY79" s="180"/>
      <c r="AZ79" s="30"/>
      <c r="BA79" s="30"/>
      <c r="BB79" s="30"/>
      <c r="BC79" s="30"/>
      <c r="BD79" s="30"/>
      <c r="BE79" s="30"/>
      <c r="BF79" s="30"/>
      <c r="BG79" s="30"/>
      <c r="BH79" s="30"/>
      <c r="BI79" s="30"/>
      <c r="BJ79" s="30"/>
      <c r="BK79" s="30"/>
      <c r="BL79" s="30"/>
      <c r="BM79" s="30"/>
      <c r="BN79" s="30"/>
      <c r="BO79" s="30"/>
    </row>
    <row r="82" spans="2:67" ht="14.5" thickBot="1" x14ac:dyDescent="0.35"/>
    <row r="83" spans="2:67" ht="19.5" customHeight="1" x14ac:dyDescent="0.3">
      <c r="B83" s="527" t="s">
        <v>185</v>
      </c>
      <c r="C83" s="528"/>
      <c r="D83" s="528"/>
      <c r="E83" s="528"/>
      <c r="F83" s="528"/>
      <c r="G83" s="528"/>
      <c r="H83" s="528"/>
      <c r="I83" s="528"/>
      <c r="J83" s="528"/>
      <c r="K83" s="528"/>
      <c r="L83" s="529"/>
      <c r="M83" s="188"/>
    </row>
    <row r="84" spans="2:67" ht="39" x14ac:dyDescent="0.3">
      <c r="B84" s="186" t="s">
        <v>390</v>
      </c>
      <c r="C84" s="195" t="s">
        <v>183</v>
      </c>
      <c r="D84" s="524" t="s">
        <v>184</v>
      </c>
      <c r="E84" s="525"/>
      <c r="F84" s="525"/>
      <c r="G84" s="525"/>
      <c r="H84" s="525"/>
      <c r="I84" s="526"/>
      <c r="J84" s="124" t="s">
        <v>318</v>
      </c>
      <c r="K84" s="124" t="s">
        <v>186</v>
      </c>
      <c r="L84" s="187" t="s">
        <v>204</v>
      </c>
      <c r="M84" s="189"/>
    </row>
    <row r="85" spans="2:67" ht="118" customHeight="1" x14ac:dyDescent="0.3">
      <c r="B85" s="194">
        <v>1</v>
      </c>
      <c r="C85" s="193">
        <v>45626</v>
      </c>
      <c r="D85" s="460" t="s">
        <v>787</v>
      </c>
      <c r="E85" s="461"/>
      <c r="F85" s="461"/>
      <c r="G85" s="461"/>
      <c r="H85" s="461"/>
      <c r="I85" s="462"/>
      <c r="J85" s="213" t="s">
        <v>775</v>
      </c>
      <c r="K85" s="125" t="s">
        <v>776</v>
      </c>
      <c r="L85" s="243" t="s">
        <v>789</v>
      </c>
      <c r="M85" s="190"/>
    </row>
    <row r="86" spans="2:67" ht="71" customHeight="1" x14ac:dyDescent="0.3">
      <c r="B86" s="310">
        <v>2</v>
      </c>
      <c r="C86" s="311">
        <v>45656</v>
      </c>
      <c r="D86" s="521" t="s">
        <v>788</v>
      </c>
      <c r="E86" s="522"/>
      <c r="F86" s="522"/>
      <c r="G86" s="522"/>
      <c r="H86" s="522"/>
      <c r="I86" s="523"/>
      <c r="J86" s="306" t="s">
        <v>775</v>
      </c>
      <c r="K86" s="312" t="s">
        <v>776</v>
      </c>
      <c r="L86" s="313" t="s">
        <v>790</v>
      </c>
      <c r="M86" s="190"/>
    </row>
    <row r="87" spans="2:67" ht="179" customHeight="1" x14ac:dyDescent="0.75">
      <c r="B87" s="194">
        <v>3</v>
      </c>
      <c r="C87" s="193">
        <v>45838</v>
      </c>
      <c r="D87" s="460" t="s">
        <v>873</v>
      </c>
      <c r="E87" s="461"/>
      <c r="F87" s="461"/>
      <c r="G87" s="461"/>
      <c r="H87" s="461"/>
      <c r="I87" s="462"/>
      <c r="J87" s="213" t="s">
        <v>775</v>
      </c>
      <c r="K87" s="125" t="s">
        <v>871</v>
      </c>
      <c r="L87" s="243" t="s">
        <v>872</v>
      </c>
      <c r="BO87" s="207" t="s">
        <v>415</v>
      </c>
    </row>
    <row r="88" spans="2:67" ht="24.75" customHeight="1" x14ac:dyDescent="0.3">
      <c r="B88" s="309"/>
      <c r="C88" s="309"/>
      <c r="D88" s="309"/>
      <c r="E88" s="309"/>
      <c r="F88" s="309"/>
      <c r="G88" s="309"/>
      <c r="H88" s="309"/>
    </row>
  </sheetData>
  <sheetProtection formatCells="0" insertRows="0" deleteRows="0"/>
  <mergeCells count="175">
    <mergeCell ref="D86:I86"/>
    <mergeCell ref="D85:I85"/>
    <mergeCell ref="D84:I84"/>
    <mergeCell ref="B83:L83"/>
    <mergeCell ref="C8:C10"/>
    <mergeCell ref="D8:D10"/>
    <mergeCell ref="E8:E10"/>
    <mergeCell ref="J8:J10"/>
    <mergeCell ref="K8:K10"/>
    <mergeCell ref="L8:L10"/>
    <mergeCell ref="F8:F10"/>
    <mergeCell ref="H8:H10"/>
    <mergeCell ref="I11:I12"/>
    <mergeCell ref="J11:J12"/>
    <mergeCell ref="B11:B12"/>
    <mergeCell ref="C11:C12"/>
    <mergeCell ref="G8:G10"/>
    <mergeCell ref="B8:B10"/>
    <mergeCell ref="I8:I10"/>
    <mergeCell ref="B14:B17"/>
    <mergeCell ref="C14:C17"/>
    <mergeCell ref="D14:D17"/>
    <mergeCell ref="E14:E17"/>
    <mergeCell ref="I16:I17"/>
    <mergeCell ref="BM2:BO3"/>
    <mergeCell ref="X8:AM9"/>
    <mergeCell ref="BO7:BO10"/>
    <mergeCell ref="BA8:BA10"/>
    <mergeCell ref="BN8:BN10"/>
    <mergeCell ref="AV8:AV10"/>
    <mergeCell ref="AW8:AW10"/>
    <mergeCell ref="AX8:AX10"/>
    <mergeCell ref="AY8:AY10"/>
    <mergeCell ref="BK8:BM9"/>
    <mergeCell ref="BH8:BJ9"/>
    <mergeCell ref="BE8:BG9"/>
    <mergeCell ref="BB8:BD9"/>
    <mergeCell ref="AZ7:BN7"/>
    <mergeCell ref="AV5:AX5"/>
    <mergeCell ref="AV7:AY7"/>
    <mergeCell ref="AP8:AS9"/>
    <mergeCell ref="B2:D3"/>
    <mergeCell ref="E2:BL3"/>
    <mergeCell ref="L11:L12"/>
    <mergeCell ref="N11:N12"/>
    <mergeCell ref="P11:P12"/>
    <mergeCell ref="AY11:AY12"/>
    <mergeCell ref="D11:D12"/>
    <mergeCell ref="E11:E12"/>
    <mergeCell ref="F11:F12"/>
    <mergeCell ref="G11:G12"/>
    <mergeCell ref="H11:H12"/>
    <mergeCell ref="P8:P10"/>
    <mergeCell ref="D5:E5"/>
    <mergeCell ref="B5:C5"/>
    <mergeCell ref="L7:P7"/>
    <mergeCell ref="O8:O10"/>
    <mergeCell ref="M8:M10"/>
    <mergeCell ref="N8:N10"/>
    <mergeCell ref="B7:K7"/>
    <mergeCell ref="S9:T9"/>
    <mergeCell ref="V9:W9"/>
    <mergeCell ref="Q8:W8"/>
    <mergeCell ref="AZ8:AZ10"/>
    <mergeCell ref="Q7:AU7"/>
    <mergeCell ref="F14:F17"/>
    <mergeCell ref="G14:G17"/>
    <mergeCell ref="H14:H17"/>
    <mergeCell ref="I14:I15"/>
    <mergeCell ref="J14:J15"/>
    <mergeCell ref="K14:K17"/>
    <mergeCell ref="L14:L17"/>
    <mergeCell ref="N14:N17"/>
    <mergeCell ref="P14:P17"/>
    <mergeCell ref="J16:J17"/>
    <mergeCell ref="AY14:AY17"/>
    <mergeCell ref="AR11:AR12"/>
    <mergeCell ref="K11:K12"/>
    <mergeCell ref="AN8:AO9"/>
    <mergeCell ref="AT8:AU9"/>
    <mergeCell ref="AV11:AV12"/>
    <mergeCell ref="AW11:AW12"/>
    <mergeCell ref="AX11:AX12"/>
    <mergeCell ref="AV14:AV17"/>
    <mergeCell ref="AW14:AW17"/>
    <mergeCell ref="AX14:AX17"/>
    <mergeCell ref="AR14:AR17"/>
    <mergeCell ref="AS14:AS17"/>
    <mergeCell ref="AS11:AS12"/>
    <mergeCell ref="AT11:AT12"/>
    <mergeCell ref="AU11:AU12"/>
    <mergeCell ref="AT14:AT17"/>
    <mergeCell ref="AU14:AU17"/>
    <mergeCell ref="Q9:Q10"/>
    <mergeCell ref="N24:N26"/>
    <mergeCell ref="P24:P26"/>
    <mergeCell ref="I21:I22"/>
    <mergeCell ref="J21:J22"/>
    <mergeCell ref="H24:H26"/>
    <mergeCell ref="K24:K26"/>
    <mergeCell ref="B24:B26"/>
    <mergeCell ref="G24:G26"/>
    <mergeCell ref="F24:F26"/>
    <mergeCell ref="E24:E26"/>
    <mergeCell ref="D24:D26"/>
    <mergeCell ref="C24:C26"/>
    <mergeCell ref="K18:K20"/>
    <mergeCell ref="P18:P20"/>
    <mergeCell ref="N18:N20"/>
    <mergeCell ref="L18:L20"/>
    <mergeCell ref="D87:I87"/>
    <mergeCell ref="H18:H20"/>
    <mergeCell ref="B18:B20"/>
    <mergeCell ref="C18:C20"/>
    <mergeCell ref="F18:F20"/>
    <mergeCell ref="G18:G20"/>
    <mergeCell ref="D18:D20"/>
    <mergeCell ref="E18:E20"/>
    <mergeCell ref="C21:C23"/>
    <mergeCell ref="B21:B23"/>
    <mergeCell ref="K21:K23"/>
    <mergeCell ref="P21:P23"/>
    <mergeCell ref="N21:N23"/>
    <mergeCell ref="L21:L23"/>
    <mergeCell ref="H21:H23"/>
    <mergeCell ref="G21:G23"/>
    <mergeCell ref="F21:F23"/>
    <mergeCell ref="E21:E23"/>
    <mergeCell ref="D21:D23"/>
    <mergeCell ref="L24:L26"/>
    <mergeCell ref="AR18:AR20"/>
    <mergeCell ref="AS18:AS20"/>
    <mergeCell ref="AS21:AS23"/>
    <mergeCell ref="AR21:AR23"/>
    <mergeCell ref="AS24:AS26"/>
    <mergeCell ref="AR24:AR26"/>
    <mergeCell ref="AT24:AT26"/>
    <mergeCell ref="AU24:AU26"/>
    <mergeCell ref="AT21:AT23"/>
    <mergeCell ref="AU21:AU23"/>
    <mergeCell ref="AT18:AT20"/>
    <mergeCell ref="AU18:AU20"/>
    <mergeCell ref="AY18:AY20"/>
    <mergeCell ref="AY21:AY23"/>
    <mergeCell ref="AY24:AY26"/>
    <mergeCell ref="AW24:AW26"/>
    <mergeCell ref="AW21:AW23"/>
    <mergeCell ref="AW18:AW20"/>
    <mergeCell ref="AV18:AV20"/>
    <mergeCell ref="AX18:AX20"/>
    <mergeCell ref="AV21:AV23"/>
    <mergeCell ref="AX21:AX23"/>
    <mergeCell ref="AV24:AV26"/>
    <mergeCell ref="AX24:AX26"/>
    <mergeCell ref="AR27:AR30"/>
    <mergeCell ref="AS27:AS30"/>
    <mergeCell ref="AT27:AT30"/>
    <mergeCell ref="AU27:AU30"/>
    <mergeCell ref="AV27:AV30"/>
    <mergeCell ref="AW27:AW30"/>
    <mergeCell ref="AX27:AX30"/>
    <mergeCell ref="AY27:AY30"/>
    <mergeCell ref="B27:B30"/>
    <mergeCell ref="C27:C30"/>
    <mergeCell ref="D27:D30"/>
    <mergeCell ref="E27:E30"/>
    <mergeCell ref="F27:F30"/>
    <mergeCell ref="G27:G30"/>
    <mergeCell ref="H27:H30"/>
    <mergeCell ref="I27:I30"/>
    <mergeCell ref="K27:K30"/>
    <mergeCell ref="L27:L30"/>
    <mergeCell ref="N27:N30"/>
    <mergeCell ref="P27:P30"/>
    <mergeCell ref="J27:J30"/>
  </mergeCells>
  <phoneticPr fontId="58" type="noConversion"/>
  <conditionalFormatting sqref="L11 L13:L14 L18 L21 L24 L27 L31:L34">
    <cfRule type="cellIs" dxfId="1402" priority="964" operator="equal">
      <formula>"ALTA"</formula>
    </cfRule>
    <cfRule type="cellIs" dxfId="1401" priority="965" operator="equal">
      <formula>"MUY ALTA"</formula>
    </cfRule>
    <cfRule type="cellIs" dxfId="1400" priority="966" operator="equal">
      <formula>"MEDIA"</formula>
    </cfRule>
    <cfRule type="cellIs" dxfId="1399" priority="967" operator="equal">
      <formula>"BAJA"</formula>
    </cfRule>
    <cfRule type="cellIs" dxfId="1398" priority="968" operator="equal">
      <formula>"MUY BAJA"</formula>
    </cfRule>
  </conditionalFormatting>
  <conditionalFormatting sqref="L37:L46">
    <cfRule type="cellIs" dxfId="1397" priority="1390" operator="equal">
      <formula>"MEDIA"</formula>
    </cfRule>
    <cfRule type="cellIs" dxfId="1396" priority="1388" operator="equal">
      <formula>"ALTA"</formula>
    </cfRule>
    <cfRule type="cellIs" dxfId="1395" priority="1389" operator="equal">
      <formula>"MUY ALTA"</formula>
    </cfRule>
    <cfRule type="cellIs" dxfId="1394" priority="1391" operator="equal">
      <formula>"BAJA"</formula>
    </cfRule>
    <cfRule type="cellIs" dxfId="1393" priority="1392" operator="equal">
      <formula>"MUY BAJA"</formula>
    </cfRule>
  </conditionalFormatting>
  <conditionalFormatting sqref="L49:L60">
    <cfRule type="cellIs" dxfId="1392" priority="1600" operator="equal">
      <formula>"ALTA"</formula>
    </cfRule>
    <cfRule type="cellIs" dxfId="1391" priority="1602" operator="equal">
      <formula>"MEDIA"</formula>
    </cfRule>
    <cfRule type="cellIs" dxfId="1390" priority="1603" operator="equal">
      <formula>"BAJA"</formula>
    </cfRule>
    <cfRule type="cellIs" dxfId="1389" priority="1601" operator="equal">
      <formula>"MUY ALTA"</formula>
    </cfRule>
    <cfRule type="cellIs" dxfId="1388" priority="1604" operator="equal">
      <formula>"MUY BAJA"</formula>
    </cfRule>
  </conditionalFormatting>
  <conditionalFormatting sqref="L63:L72">
    <cfRule type="cellIs" dxfId="1387" priority="1812" operator="equal">
      <formula>"ALTA"</formula>
    </cfRule>
    <cfRule type="cellIs" dxfId="1386" priority="1813" operator="equal">
      <formula>"MUY ALTA"</formula>
    </cfRule>
    <cfRule type="cellIs" dxfId="1385" priority="1816" operator="equal">
      <formula>"MUY BAJA"</formula>
    </cfRule>
    <cfRule type="cellIs" dxfId="1384" priority="1815" operator="equal">
      <formula>"BAJA"</formula>
    </cfRule>
    <cfRule type="cellIs" dxfId="1383" priority="1814" operator="equal">
      <formula>"MEDIA"</formula>
    </cfRule>
  </conditionalFormatting>
  <conditionalFormatting sqref="L75:L79">
    <cfRule type="cellIs" dxfId="1382" priority="8060" operator="equal">
      <formula>"BAJA"</formula>
    </cfRule>
    <cfRule type="cellIs" dxfId="1381" priority="8059" operator="equal">
      <formula>"MEDIA"</formula>
    </cfRule>
    <cfRule type="cellIs" dxfId="1380" priority="8061" operator="equal">
      <formula>"MUY BAJA"</formula>
    </cfRule>
    <cfRule type="cellIs" dxfId="1379" priority="8058" operator="equal">
      <formula>"MUY ALTA"</formula>
    </cfRule>
    <cfRule type="cellIs" dxfId="1378" priority="8057" operator="equal">
      <formula>"ALTA"</formula>
    </cfRule>
  </conditionalFormatting>
  <conditionalFormatting sqref="N11 N13:N14 N18 N21 N24 N27 N31:N34">
    <cfRule type="cellIs" dxfId="1377" priority="970" operator="equal">
      <formula>#REF!</formula>
    </cfRule>
    <cfRule type="cellIs" dxfId="1376" priority="963" operator="equal">
      <formula>"LEVE"</formula>
    </cfRule>
    <cfRule type="cellIs" dxfId="1375" priority="956" operator="equal">
      <formula>"CATASTRÓFICO (RC-F)"</formula>
    </cfRule>
    <cfRule type="cellIs" dxfId="1374" priority="957" operator="equal">
      <formula>"MAYOR (RC-F)"</formula>
    </cfRule>
    <cfRule type="cellIs" dxfId="1373" priority="958" operator="equal">
      <formula>"MODERADO (RC-F)"</formula>
    </cfRule>
    <cfRule type="cellIs" dxfId="1372" priority="959" operator="equal">
      <formula>"CATASTRÓFICO"</formula>
    </cfRule>
    <cfRule type="cellIs" dxfId="1371" priority="960" operator="equal">
      <formula>"MAYOR"</formula>
    </cfRule>
    <cfRule type="cellIs" dxfId="1370" priority="961" operator="equal">
      <formula>"MODERADO"</formula>
    </cfRule>
    <cfRule type="cellIs" dxfId="1369" priority="962" operator="equal">
      <formula>"MENOR"</formula>
    </cfRule>
  </conditionalFormatting>
  <conditionalFormatting sqref="N37:N46">
    <cfRule type="cellIs" dxfId="1368" priority="1387" operator="equal">
      <formula>"LEVE"</formula>
    </cfRule>
    <cfRule type="cellIs" dxfId="1367" priority="1380" operator="equal">
      <formula>"CATASTRÓFICO (RC-F)"</formula>
    </cfRule>
    <cfRule type="cellIs" dxfId="1366" priority="1381" operator="equal">
      <formula>"MAYOR (RC-F)"</formula>
    </cfRule>
    <cfRule type="cellIs" dxfId="1365" priority="1382" operator="equal">
      <formula>"MODERADO (RC-F)"</formula>
    </cfRule>
    <cfRule type="cellIs" dxfId="1364" priority="1383" operator="equal">
      <formula>"CATASTRÓFICO"</formula>
    </cfRule>
    <cfRule type="cellIs" dxfId="1363" priority="1384" operator="equal">
      <formula>"MAYOR"</formula>
    </cfRule>
    <cfRule type="cellIs" dxfId="1362" priority="1385" operator="equal">
      <formula>"MODERADO"</formula>
    </cfRule>
    <cfRule type="cellIs" dxfId="1361" priority="1386" operator="equal">
      <formula>"MENOR"</formula>
    </cfRule>
    <cfRule type="cellIs" dxfId="1360" priority="1394" operator="equal">
      <formula>#REF!</formula>
    </cfRule>
  </conditionalFormatting>
  <conditionalFormatting sqref="N49:N60">
    <cfRule type="cellIs" dxfId="1359" priority="1599" operator="equal">
      <formula>"LEVE"</formula>
    </cfRule>
    <cfRule type="cellIs" dxfId="1358" priority="1592" operator="equal">
      <formula>"CATASTRÓFICO (RC-F)"</formula>
    </cfRule>
    <cfRule type="cellIs" dxfId="1357" priority="1598" operator="equal">
      <formula>"MENOR"</formula>
    </cfRule>
    <cfRule type="cellIs" dxfId="1356" priority="1593" operator="equal">
      <formula>"MAYOR (RC-F)"</formula>
    </cfRule>
    <cfRule type="cellIs" dxfId="1355" priority="1606" operator="equal">
      <formula>#REF!</formula>
    </cfRule>
    <cfRule type="cellIs" dxfId="1354" priority="1594" operator="equal">
      <formula>"MODERADO (RC-F)"</formula>
    </cfRule>
    <cfRule type="cellIs" dxfId="1353" priority="1595" operator="equal">
      <formula>"CATASTRÓFICO"</formula>
    </cfRule>
    <cfRule type="cellIs" dxfId="1352" priority="1596" operator="equal">
      <formula>"MAYOR"</formula>
    </cfRule>
    <cfRule type="cellIs" dxfId="1351" priority="1597" operator="equal">
      <formula>"MODERADO"</formula>
    </cfRule>
  </conditionalFormatting>
  <conditionalFormatting sqref="N63:N72">
    <cfRule type="cellIs" dxfId="1350" priority="1809" operator="equal">
      <formula>"MODERADO"</formula>
    </cfRule>
    <cfRule type="cellIs" dxfId="1349" priority="1810" operator="equal">
      <formula>"MENOR"</formula>
    </cfRule>
    <cfRule type="cellIs" dxfId="1348" priority="1808" operator="equal">
      <formula>"MAYOR"</formula>
    </cfRule>
    <cfRule type="cellIs" dxfId="1347" priority="1818" operator="equal">
      <formula>#REF!</formula>
    </cfRule>
    <cfRule type="cellIs" dxfId="1346" priority="1811" operator="equal">
      <formula>"LEVE"</formula>
    </cfRule>
    <cfRule type="cellIs" dxfId="1345" priority="1807" operator="equal">
      <formula>"CATASTRÓFICO"</formula>
    </cfRule>
    <cfRule type="cellIs" dxfId="1344" priority="1806" operator="equal">
      <formula>"MODERADO (RC-F)"</formula>
    </cfRule>
    <cfRule type="cellIs" dxfId="1343" priority="1805" operator="equal">
      <formula>"MAYOR (RC-F)"</formula>
    </cfRule>
    <cfRule type="cellIs" dxfId="1342" priority="1804" operator="equal">
      <formula>"CATASTRÓFICO (RC-F)"</formula>
    </cfRule>
  </conditionalFormatting>
  <conditionalFormatting sqref="N75:N79">
    <cfRule type="cellIs" dxfId="1341" priority="8049" operator="equal">
      <formula>"CATASTRÓFICO (RC-F)"</formula>
    </cfRule>
    <cfRule type="cellIs" dxfId="1340" priority="8063" operator="equal">
      <formula>#REF!</formula>
    </cfRule>
    <cfRule type="cellIs" dxfId="1339" priority="8056" operator="equal">
      <formula>"LEVE"</formula>
    </cfRule>
    <cfRule type="cellIs" dxfId="1338" priority="8055" operator="equal">
      <formula>"MENOR"</formula>
    </cfRule>
    <cfRule type="cellIs" dxfId="1337" priority="8054" operator="equal">
      <formula>"MODERADO"</formula>
    </cfRule>
    <cfRule type="cellIs" dxfId="1336" priority="8053" operator="equal">
      <formula>"MAYOR"</formula>
    </cfRule>
    <cfRule type="cellIs" dxfId="1335" priority="8052" operator="equal">
      <formula>"CATASTRÓFICO"</formula>
    </cfRule>
    <cfRule type="cellIs" dxfId="1334" priority="8051" operator="equal">
      <formula>"MODERADO (RC-F)"</formula>
    </cfRule>
    <cfRule type="cellIs" dxfId="1333" priority="8050" operator="equal">
      <formula>"MAYOR (RC-F)"</formula>
    </cfRule>
  </conditionalFormatting>
  <conditionalFormatting sqref="P11 Q11:Q12 S11:V12 W11:W13 Q12:V12 AN13:AS13 AM14:AU14 AM15:AQ17 Y12:Y79 AA12:AA79 AC12:AC79 AE12:AE79 AG12:AG79 AI12:AI79 AK12:AK79">
    <cfRule type="cellIs" dxfId="1332" priority="972" operator="equal">
      <formula>#REF!</formula>
    </cfRule>
  </conditionalFormatting>
  <conditionalFormatting sqref="P13:P14 P18 P21 P24 P27 P31:P79">
    <cfRule type="cellIs" dxfId="1331" priority="740" operator="equal">
      <formula>#REF!</formula>
    </cfRule>
    <cfRule type="cellIs" dxfId="1330" priority="738" operator="equal">
      <formula>#REF!</formula>
    </cfRule>
    <cfRule type="cellIs" dxfId="1329" priority="737" operator="equal">
      <formula>#REF!</formula>
    </cfRule>
    <cfRule type="cellIs" dxfId="1328" priority="718" operator="equal">
      <formula>"EXTREMO (RC/F)"</formula>
    </cfRule>
    <cfRule type="cellIs" dxfId="1327" priority="735" operator="equal">
      <formula>#REF!</formula>
    </cfRule>
    <cfRule type="cellIs" dxfId="1326" priority="734" operator="equal">
      <formula>#REF!</formula>
    </cfRule>
    <cfRule type="cellIs" dxfId="1325" priority="733" operator="equal">
      <formula>#REF!</formula>
    </cfRule>
    <cfRule type="cellIs" dxfId="1324" priority="731" operator="equal">
      <formula>#REF!</formula>
    </cfRule>
    <cfRule type="cellIs" dxfId="1323" priority="730" operator="equal">
      <formula>#REF!</formula>
    </cfRule>
    <cfRule type="cellIs" dxfId="1322" priority="729" operator="equal">
      <formula>#REF!</formula>
    </cfRule>
    <cfRule type="cellIs" dxfId="1321" priority="728" operator="equal">
      <formula>#REF!</formula>
    </cfRule>
    <cfRule type="cellIs" dxfId="1320" priority="727" operator="equal">
      <formula>#REF!</formula>
    </cfRule>
    <cfRule type="cellIs" dxfId="1319" priority="726" operator="equal">
      <formula>#REF!</formula>
    </cfRule>
    <cfRule type="cellIs" dxfId="1318" priority="725" operator="equal">
      <formula>#REF!</formula>
    </cfRule>
    <cfRule type="cellIs" dxfId="1317" priority="724" operator="equal">
      <formula>"BAJO"</formula>
    </cfRule>
    <cfRule type="cellIs" dxfId="1316" priority="723" operator="equal">
      <formula>"MODERADO"</formula>
    </cfRule>
    <cfRule type="cellIs" dxfId="1315" priority="722" operator="equal">
      <formula>"ALTO"</formula>
    </cfRule>
    <cfRule type="cellIs" dxfId="1314" priority="721" operator="equal">
      <formula>"EXTREMO"</formula>
    </cfRule>
    <cfRule type="cellIs" dxfId="1313" priority="720" operator="equal">
      <formula>"MODERADO (RC/F)"</formula>
    </cfRule>
    <cfRule type="cellIs" dxfId="1312" priority="719" operator="equal">
      <formula>"ALTO (RC/F)"</formula>
    </cfRule>
    <cfRule type="cellIs" dxfId="1311" priority="732" operator="equal">
      <formula>#REF!</formula>
    </cfRule>
    <cfRule type="cellIs" dxfId="1310" priority="736" operator="equal">
      <formula>#REF!</formula>
    </cfRule>
    <cfRule type="cellIs" dxfId="1309" priority="739" operator="equal">
      <formula>#REF!</formula>
    </cfRule>
    <cfRule type="cellIs" dxfId="1308" priority="750" operator="equal">
      <formula>#REF!</formula>
    </cfRule>
    <cfRule type="cellIs" dxfId="1307" priority="749" operator="equal">
      <formula>#REF!</formula>
    </cfRule>
    <cfRule type="cellIs" dxfId="1306" priority="748" operator="equal">
      <formula>#REF!</formula>
    </cfRule>
    <cfRule type="cellIs" dxfId="1305" priority="747" operator="equal">
      <formula>#REF!</formula>
    </cfRule>
    <cfRule type="cellIs" dxfId="1304" priority="746" operator="equal">
      <formula>#REF!</formula>
    </cfRule>
    <cfRule type="cellIs" dxfId="1303" priority="745" operator="equal">
      <formula>#REF!</formula>
    </cfRule>
    <cfRule type="cellIs" dxfId="1302" priority="744" operator="equal">
      <formula>#REF!</formula>
    </cfRule>
    <cfRule type="cellIs" dxfId="1301" priority="743" operator="equal">
      <formula>#REF!</formula>
    </cfRule>
    <cfRule type="cellIs" dxfId="1300" priority="742" operator="equal">
      <formula>#REF!</formula>
    </cfRule>
    <cfRule type="cellIs" dxfId="1299" priority="741" operator="equal">
      <formula>#REF!</formula>
    </cfRule>
  </conditionalFormatting>
  <conditionalFormatting sqref="P11:Q11 X11:AM11 AP11:AU11 S11:W12 Q12 AJ12 AM12:AQ12 Y12:Y79 AA12:AA79 AC12:AC79 AE12:AE79 AG12:AG79 AI12:AI79 AK12:AK79 AM13 AO13">
    <cfRule type="cellIs" dxfId="1298" priority="1202" operator="equal">
      <formula>#REF!</formula>
    </cfRule>
    <cfRule type="cellIs" dxfId="1297" priority="1203" operator="equal">
      <formula>#REF!</formula>
    </cfRule>
    <cfRule type="cellIs" dxfId="1296" priority="1204" operator="equal">
      <formula>#REF!</formula>
    </cfRule>
    <cfRule type="cellIs" dxfId="1295" priority="1205" operator="equal">
      <formula>#REF!</formula>
    </cfRule>
    <cfRule type="cellIs" dxfId="1294" priority="1206" operator="equal">
      <formula>#REF!</formula>
    </cfRule>
    <cfRule type="cellIs" dxfId="1293" priority="1207" operator="equal">
      <formula>#REF!</formula>
    </cfRule>
    <cfRule type="cellIs" dxfId="1292" priority="1196" operator="equal">
      <formula>#REF!</formula>
    </cfRule>
    <cfRule type="cellIs" dxfId="1291" priority="1197" operator="equal">
      <formula>#REF!</formula>
    </cfRule>
    <cfRule type="cellIs" dxfId="1290" priority="1201" operator="equal">
      <formula>#REF!</formula>
    </cfRule>
    <cfRule type="cellIs" dxfId="1289" priority="1198" operator="equal">
      <formula>#REF!</formula>
    </cfRule>
    <cfRule type="cellIs" dxfId="1288" priority="1200" operator="equal">
      <formula>#REF!</formula>
    </cfRule>
    <cfRule type="cellIs" dxfId="1287" priority="1195" operator="equal">
      <formula>#REF!</formula>
    </cfRule>
    <cfRule type="cellIs" dxfId="1286" priority="1199" operator="equal">
      <formula>#REF!</formula>
    </cfRule>
    <cfRule type="cellIs" dxfId="1285" priority="1192" operator="equal">
      <formula>#REF!</formula>
    </cfRule>
    <cfRule type="cellIs" dxfId="1284" priority="1193" operator="equal">
      <formula>#REF!</formula>
    </cfRule>
    <cfRule type="cellIs" dxfId="1283" priority="1194" operator="equal">
      <formula>#REF!</formula>
    </cfRule>
  </conditionalFormatting>
  <conditionalFormatting sqref="P11:Q11 X11:AM11 AP11:AU11 S11:W12 Q12 AJ12 AM12:AQ12 AM13 AO13 U27:V27 U28:U30">
    <cfRule type="cellIs" dxfId="1282" priority="1190" operator="equal">
      <formula>#REF!</formula>
    </cfRule>
  </conditionalFormatting>
  <conditionalFormatting sqref="P11:Q11 X11:AM11 AP11:AU11 S11:W12 Q12 AJ12 AM12:AQ12 AM13 AO13 Y12:Y79 AA12:AA79 AC12:AC79 AE12:AE79 AG12:AG79 AI12:AI79 AK12:AK79">
    <cfRule type="cellIs" dxfId="1281" priority="1191" operator="equal">
      <formula>#REF!</formula>
    </cfRule>
  </conditionalFormatting>
  <conditionalFormatting sqref="Q11:Q12 S11:V12 W11:W13 Q12:V12 AM13:AS13 AM14:AU14 Q14:Q17 AM15:AQ17 P11">
    <cfRule type="cellIs" dxfId="1280" priority="987" operator="equal">
      <formula>#REF!</formula>
    </cfRule>
    <cfRule type="cellIs" dxfId="1279" priority="978" operator="equal">
      <formula>#REF!</formula>
    </cfRule>
  </conditionalFormatting>
  <conditionalFormatting sqref="Q11:Q12 S11:V12 W11:W13 Q12:V12 AN13:AS13 AM14:AU14 Q14:Q17 AM15:AQ17 P11 Y12:Y79 AA12:AA79 AC12:AC79 AE12:AE79 AG12:AG79 AI12:AI79 AK12:AK79">
    <cfRule type="cellIs" dxfId="1278" priority="990" operator="equal">
      <formula>#REF!</formula>
    </cfRule>
  </conditionalFormatting>
  <conditionalFormatting sqref="Q12:V12 W13 AN13:AS13 AD13:AD24 AL13:AL24 X13:X26 Z13:Z26 AB13:AB26 AF13:AF26 AH13:AH26 AJ13:AJ26 AM14:AU14 Q14:Q17 AM15:AQ17 AM18:AU18 AM19:AP24 AQ19:AQ26 AR21:AU21 AR24:AU24">
    <cfRule type="cellIs" dxfId="1277" priority="989" operator="equal">
      <formula>#REF!</formula>
    </cfRule>
    <cfRule type="cellIs" dxfId="1276" priority="981" operator="equal">
      <formula>#REF!</formula>
    </cfRule>
    <cfRule type="cellIs" dxfId="1275" priority="986" operator="equal">
      <formula>#REF!</formula>
    </cfRule>
    <cfRule type="cellIs" dxfId="1274" priority="984" operator="equal">
      <formula>#REF!</formula>
    </cfRule>
    <cfRule type="cellIs" dxfId="1273" priority="983" operator="equal">
      <formula>#REF!</formula>
    </cfRule>
    <cfRule type="cellIs" dxfId="1272" priority="982" operator="equal">
      <formula>#REF!</formula>
    </cfRule>
    <cfRule type="cellIs" dxfId="1271" priority="993" operator="equal">
      <formula>#REF!</formula>
    </cfRule>
    <cfRule type="cellIs" dxfId="1270" priority="992" operator="equal">
      <formula>#REF!</formula>
    </cfRule>
    <cfRule type="cellIs" dxfId="1269" priority="975" operator="equal">
      <formula>#REF!</formula>
    </cfRule>
    <cfRule type="cellIs" dxfId="1268" priority="977" operator="equal">
      <formula>#REF!</formula>
    </cfRule>
    <cfRule type="cellIs" dxfId="1267" priority="980" operator="equal">
      <formula>#REF!</formula>
    </cfRule>
    <cfRule type="cellIs" dxfId="1266" priority="974" operator="equal">
      <formula>#REF!</formula>
    </cfRule>
    <cfRule type="cellIs" dxfId="1265" priority="995" operator="equal">
      <formula>#REF!</formula>
    </cfRule>
    <cfRule type="cellIs" dxfId="1264" priority="994" operator="equal">
      <formula>#REF!</formula>
    </cfRule>
  </conditionalFormatting>
  <conditionalFormatting sqref="Q12:V12 W13 AN13:AS13 AM14:AU14 Q14:Q17 AM15:AQ17 AD13:AD24 AL13:AL24 X13:X26 Z13:Z26 AB13:AB26 AF13:AF26 AH13:AH26 AJ13:AJ26 AM18:AU18 AM19:AP24 AQ19:AQ26 AR21:AU21 AR24:AU24">
    <cfRule type="cellIs" dxfId="1263" priority="988" operator="equal">
      <formula>#REF!</formula>
    </cfRule>
    <cfRule type="cellIs" dxfId="1262" priority="979" operator="equal">
      <formula>#REF!</formula>
    </cfRule>
    <cfRule type="cellIs" dxfId="1261" priority="991" operator="equal">
      <formula>#REF!</formula>
    </cfRule>
  </conditionalFormatting>
  <conditionalFormatting sqref="Q12:V12 W13 AN13:AS13 AM14:AU14 AM15:AQ17 AD13:AD24 AL13:AL24 X13:X26 Z13:Z26 AB13:AB26 AF13:AF26 AH13:AH26 AJ13:AJ26 AM18:AU18 AM19:AP24 AQ19:AQ26 AR21:AU21 AR24:AU24 Q14:Q17">
    <cfRule type="cellIs" dxfId="1260" priority="973" operator="equal">
      <formula>#REF!</formula>
    </cfRule>
  </conditionalFormatting>
  <conditionalFormatting sqref="Q31:W34 AM33:AS34 AT34:AU34 AM35:AR36">
    <cfRule type="cellIs" dxfId="1259" priority="1395" operator="equal">
      <formula>#REF!</formula>
    </cfRule>
    <cfRule type="cellIs" dxfId="1258" priority="1393" operator="equal">
      <formula>#REF!</formula>
    </cfRule>
    <cfRule type="cellIs" dxfId="1257" priority="1402" operator="equal">
      <formula>#REF!</formula>
    </cfRule>
    <cfRule type="cellIs" dxfId="1256" priority="1396" operator="equal">
      <formula>#REF!</formula>
    </cfRule>
    <cfRule type="cellIs" dxfId="1255" priority="1414" operator="equal">
      <formula>#REF!</formula>
    </cfRule>
    <cfRule type="cellIs" dxfId="1254" priority="1411" operator="equal">
      <formula>#REF!</formula>
    </cfRule>
  </conditionalFormatting>
  <conditionalFormatting sqref="Q33:W34 AM33:AS34 AT34:AU34 AM35:AR36">
    <cfRule type="cellIs" dxfId="1253" priority="1409" operator="equal">
      <formula>#REF!</formula>
    </cfRule>
    <cfRule type="cellIs" dxfId="1252" priority="1410" operator="equal">
      <formula>#REF!</formula>
    </cfRule>
    <cfRule type="cellIs" dxfId="1251" priority="1417" operator="equal">
      <formula>#REF!</formula>
    </cfRule>
    <cfRule type="cellIs" dxfId="1250" priority="1412" operator="equal">
      <formula>#REF!</formula>
    </cfRule>
    <cfRule type="cellIs" dxfId="1249" priority="1413" operator="equal">
      <formula>#REF!</formula>
    </cfRule>
    <cfRule type="cellIs" dxfId="1248" priority="1418" operator="equal">
      <formula>#REF!</formula>
    </cfRule>
    <cfRule type="cellIs" dxfId="1247" priority="1415" operator="equal">
      <formula>#REF!</formula>
    </cfRule>
    <cfRule type="cellIs" dxfId="1246" priority="1401" operator="equal">
      <formula>#REF!</formula>
    </cfRule>
    <cfRule type="cellIs" dxfId="1245" priority="1400" operator="equal">
      <formula>#REF!</formula>
    </cfRule>
    <cfRule type="cellIs" dxfId="1244" priority="1399" operator="equal">
      <formula>#REF!</formula>
    </cfRule>
    <cfRule type="cellIs" dxfId="1243" priority="1398" operator="equal">
      <formula>#REF!</formula>
    </cfRule>
    <cfRule type="cellIs" dxfId="1242" priority="1397" operator="equal">
      <formula>#REF!</formula>
    </cfRule>
    <cfRule type="cellIs" dxfId="1241" priority="1419" operator="equal">
      <formula>#REF!</formula>
    </cfRule>
    <cfRule type="cellIs" dxfId="1240" priority="1416" operator="equal">
      <formula>#REF!</formula>
    </cfRule>
    <cfRule type="cellIs" dxfId="1239" priority="1403" operator="equal">
      <formula>#REF!</formula>
    </cfRule>
    <cfRule type="cellIs" dxfId="1238" priority="1404" operator="equal">
      <formula>#REF!</formula>
    </cfRule>
    <cfRule type="cellIs" dxfId="1237" priority="1405" operator="equal">
      <formula>#REF!</formula>
    </cfRule>
    <cfRule type="cellIs" dxfId="1236" priority="1406" operator="equal">
      <formula>#REF!</formula>
    </cfRule>
    <cfRule type="cellIs" dxfId="1235" priority="1407" operator="equal">
      <formula>#REF!</formula>
    </cfRule>
    <cfRule type="cellIs" dxfId="1234" priority="1408" operator="equal">
      <formula>#REF!</formula>
    </cfRule>
  </conditionalFormatting>
  <conditionalFormatting sqref="Q57:W60 AM59:AS60 AT60:AU60 AM61:AR62">
    <cfRule type="cellIs" dxfId="1233" priority="1826" operator="equal">
      <formula>#REF!</formula>
    </cfRule>
    <cfRule type="cellIs" dxfId="1232" priority="1835" operator="equal">
      <formula>#REF!</formula>
    </cfRule>
    <cfRule type="cellIs" dxfId="1231" priority="1838" operator="equal">
      <formula>#REF!</formula>
    </cfRule>
  </conditionalFormatting>
  <conditionalFormatting sqref="Q59:W60 AM59:AS60 AT60:AU60 AM61:AR62">
    <cfRule type="cellIs" dxfId="1230" priority="1830" operator="equal">
      <formula>#REF!</formula>
    </cfRule>
    <cfRule type="cellIs" dxfId="1229" priority="1831" operator="equal">
      <formula>#REF!</formula>
    </cfRule>
    <cfRule type="cellIs" dxfId="1228" priority="1832" operator="equal">
      <formula>#REF!</formula>
    </cfRule>
    <cfRule type="cellIs" dxfId="1227" priority="1833" operator="equal">
      <formula>#REF!</formula>
    </cfRule>
    <cfRule type="cellIs" dxfId="1226" priority="1823" operator="equal">
      <formula>#REF!</formula>
    </cfRule>
    <cfRule type="cellIs" dxfId="1225" priority="1824" operator="equal">
      <formula>#REF!</formula>
    </cfRule>
    <cfRule type="cellIs" dxfId="1224" priority="1825" operator="equal">
      <formula>#REF!</formula>
    </cfRule>
    <cfRule type="cellIs" dxfId="1223" priority="1834" operator="equal">
      <formula>#REF!</formula>
    </cfRule>
    <cfRule type="cellIs" dxfId="1222" priority="1827" operator="equal">
      <formula>#REF!</formula>
    </cfRule>
    <cfRule type="cellIs" dxfId="1221" priority="1828" operator="equal">
      <formula>#REF!</formula>
    </cfRule>
    <cfRule type="cellIs" dxfId="1220" priority="1829" operator="equal">
      <formula>#REF!</formula>
    </cfRule>
    <cfRule type="cellIs" dxfId="1219" priority="1836" operator="equal">
      <formula>#REF!</formula>
    </cfRule>
    <cfRule type="cellIs" dxfId="1218" priority="1837" operator="equal">
      <formula>#REF!</formula>
    </cfRule>
    <cfRule type="cellIs" dxfId="1217" priority="1839" operator="equal">
      <formula>#REF!</formula>
    </cfRule>
    <cfRule type="cellIs" dxfId="1216" priority="1840" operator="equal">
      <formula>#REF!</formula>
    </cfRule>
    <cfRule type="cellIs" dxfId="1215" priority="1841" operator="equal">
      <formula>#REF!</formula>
    </cfRule>
    <cfRule type="cellIs" dxfId="1214" priority="1842" operator="equal">
      <formula>#REF!</formula>
    </cfRule>
    <cfRule type="cellIs" dxfId="1213" priority="1843" operator="equal">
      <formula>#REF!</formula>
    </cfRule>
    <cfRule type="cellIs" dxfId="1212" priority="1822" operator="equal">
      <formula>#REF!</formula>
    </cfRule>
  </conditionalFormatting>
  <conditionalFormatting sqref="Q31:X32 Z31:Z32 AB31:AB32 AD31:AD32 AF31:AF32 AH31:AH32 AJ31:AJ32 AN31:AO32 AL32 AN45:AO48 X45:X56 Z45:Z56 AB45:AB56 AD45:AD56 AF45:AF56 AH45:AH56 AJ45:AJ56 AL45:AL56 S47:S48 Q49:W56 AM49:AU56">
    <cfRule type="cellIs" dxfId="1211" priority="1435" operator="equal">
      <formula>#REF!</formula>
    </cfRule>
  </conditionalFormatting>
  <conditionalFormatting sqref="R11:R15">
    <cfRule type="cellIs" dxfId="1210" priority="762" operator="equal">
      <formula>#REF!</formula>
    </cfRule>
    <cfRule type="cellIs" dxfId="1209" priority="761" operator="equal">
      <formula>#REF!</formula>
    </cfRule>
    <cfRule type="cellIs" dxfId="1208" priority="760" operator="equal">
      <formula>#REF!</formula>
    </cfRule>
    <cfRule type="cellIs" dxfId="1207" priority="758" operator="equal">
      <formula>#REF!</formula>
    </cfRule>
    <cfRule type="cellIs" dxfId="1206" priority="775" operator="equal">
      <formula>#REF!</formula>
    </cfRule>
    <cfRule type="cellIs" dxfId="1205" priority="767" operator="equal">
      <formula>#REF!</formula>
    </cfRule>
    <cfRule type="cellIs" dxfId="1204" priority="774" operator="equal">
      <formula>#REF!</formula>
    </cfRule>
    <cfRule type="cellIs" dxfId="1203" priority="759" operator="equal">
      <formula>#REF!</formula>
    </cfRule>
    <cfRule type="cellIs" dxfId="1202" priority="773" operator="equal">
      <formula>#REF!</formula>
    </cfRule>
    <cfRule type="cellIs" dxfId="1201" priority="772" operator="equal">
      <formula>#REF!</formula>
    </cfRule>
    <cfRule type="cellIs" dxfId="1200" priority="771" operator="equal">
      <formula>#REF!</formula>
    </cfRule>
    <cfRule type="cellIs" dxfId="1199" priority="770" operator="equal">
      <formula>#REF!</formula>
    </cfRule>
    <cfRule type="cellIs" dxfId="1198" priority="769" operator="equal">
      <formula>#REF!</formula>
    </cfRule>
    <cfRule type="cellIs" dxfId="1197" priority="768" operator="equal">
      <formula>#REF!</formula>
    </cfRule>
    <cfRule type="cellIs" dxfId="1196" priority="766" operator="equal">
      <formula>#REF!</formula>
    </cfRule>
    <cfRule type="cellIs" dxfId="1195" priority="765" operator="equal">
      <formula>#REF!</formula>
    </cfRule>
    <cfRule type="cellIs" dxfId="1194" priority="764" operator="equal">
      <formula>#REF!</formula>
    </cfRule>
    <cfRule type="cellIs" dxfId="1193" priority="783" operator="equal">
      <formula>#REF!</formula>
    </cfRule>
    <cfRule type="cellIs" dxfId="1192" priority="763" operator="equal">
      <formula>#REF!</formula>
    </cfRule>
    <cfRule type="cellIs" dxfId="1191" priority="781" operator="equal">
      <formula>#REF!</formula>
    </cfRule>
    <cfRule type="cellIs" dxfId="1190" priority="780" operator="equal">
      <formula>#REF!</formula>
    </cfRule>
    <cfRule type="cellIs" dxfId="1189" priority="779" operator="equal">
      <formula>#REF!</formula>
    </cfRule>
    <cfRule type="cellIs" dxfId="1188" priority="778" operator="equal">
      <formula>#REF!</formula>
    </cfRule>
    <cfRule type="cellIs" dxfId="1187" priority="777" operator="equal">
      <formula>#REF!</formula>
    </cfRule>
    <cfRule type="cellIs" dxfId="1186" priority="776" operator="equal">
      <formula>#REF!</formula>
    </cfRule>
    <cfRule type="cellIs" dxfId="1185" priority="782" operator="equal">
      <formula>#REF!</formula>
    </cfRule>
    <cfRule type="cellIs" dxfId="1184" priority="717" operator="equal">
      <formula>"DEBIL"</formula>
    </cfRule>
    <cfRule type="cellIs" dxfId="1183" priority="716" operator="equal">
      <formula>"MODERADO"</formula>
    </cfRule>
    <cfRule type="cellIs" dxfId="1182" priority="715" operator="equal">
      <formula>"FUERTE"</formula>
    </cfRule>
    <cfRule type="cellIs" dxfId="1181" priority="714" operator="equal">
      <formula>"EXTREMO"</formula>
    </cfRule>
    <cfRule type="cellIs" dxfId="1180" priority="713" operator="equal">
      <formula>"MODERADO (RC/F)"</formula>
    </cfRule>
    <cfRule type="cellIs" dxfId="1179" priority="712" operator="equal">
      <formula>"ALTO (RC/F)"</formula>
    </cfRule>
    <cfRule type="cellIs" dxfId="1178" priority="711" operator="equal">
      <formula>"EXTREMO (RC/F)"</formula>
    </cfRule>
  </conditionalFormatting>
  <conditionalFormatting sqref="R13:R15">
    <cfRule type="cellIs" dxfId="1177" priority="705" operator="equal">
      <formula>#REF!</formula>
    </cfRule>
    <cfRule type="cellIs" dxfId="1176" priority="704" operator="equal">
      <formula>#REF!</formula>
    </cfRule>
    <cfRule type="cellIs" dxfId="1175" priority="703" operator="equal">
      <formula>#REF!</formula>
    </cfRule>
    <cfRule type="cellIs" dxfId="1174" priority="702" operator="equal">
      <formula>#REF!</formula>
    </cfRule>
    <cfRule type="cellIs" dxfId="1173" priority="701" operator="equal">
      <formula>#REF!</formula>
    </cfRule>
    <cfRule type="cellIs" dxfId="1172" priority="700" operator="equal">
      <formula>#REF!</formula>
    </cfRule>
    <cfRule type="cellIs" dxfId="1171" priority="699" operator="equal">
      <formula>#REF!</formula>
    </cfRule>
    <cfRule type="cellIs" dxfId="1170" priority="708" operator="equal">
      <formula>#REF!</formula>
    </cfRule>
    <cfRule type="cellIs" dxfId="1169" priority="698" operator="equal">
      <formula>#REF!</formula>
    </cfRule>
    <cfRule type="cellIs" dxfId="1168" priority="697" operator="equal">
      <formula>#REF!</formula>
    </cfRule>
    <cfRule type="cellIs" dxfId="1167" priority="696" operator="equal">
      <formula>#REF!</formula>
    </cfRule>
    <cfRule type="cellIs" dxfId="1166" priority="695" operator="equal">
      <formula>#REF!</formula>
    </cfRule>
    <cfRule type="cellIs" dxfId="1165" priority="694" operator="equal">
      <formula>#REF!</formula>
    </cfRule>
    <cfRule type="cellIs" dxfId="1164" priority="693" operator="equal">
      <formula>#REF!</formula>
    </cfRule>
    <cfRule type="cellIs" dxfId="1163" priority="692" operator="equal">
      <formula>#REF!</formula>
    </cfRule>
    <cfRule type="cellIs" dxfId="1162" priority="691" operator="equal">
      <formula>#REF!</formula>
    </cfRule>
    <cfRule type="cellIs" dxfId="1161" priority="690" operator="equal">
      <formula>#REF!</formula>
    </cfRule>
    <cfRule type="cellIs" dxfId="1160" priority="689" operator="equal">
      <formula>#REF!</formula>
    </cfRule>
    <cfRule type="cellIs" dxfId="1159" priority="688" operator="equal">
      <formula>#REF!</formula>
    </cfRule>
    <cfRule type="cellIs" dxfId="1158" priority="687" operator="equal">
      <formula>#REF!</formula>
    </cfRule>
    <cfRule type="cellIs" dxfId="1157" priority="686" operator="equal">
      <formula>#REF!</formula>
    </cfRule>
    <cfRule type="cellIs" dxfId="1156" priority="685" operator="equal">
      <formula>#REF!</formula>
    </cfRule>
    <cfRule type="cellIs" dxfId="1155" priority="710" operator="equal">
      <formula>#REF!</formula>
    </cfRule>
    <cfRule type="cellIs" dxfId="1154" priority="709" operator="equal">
      <formula>#REF!</formula>
    </cfRule>
    <cfRule type="cellIs" dxfId="1153" priority="707" operator="equal">
      <formula>#REF!</formula>
    </cfRule>
    <cfRule type="cellIs" dxfId="1152" priority="706" operator="equal">
      <formula>#REF!</formula>
    </cfRule>
  </conditionalFormatting>
  <conditionalFormatting sqref="R18:R20 T18:W20">
    <cfRule type="cellIs" dxfId="1151" priority="315" operator="equal">
      <formula>#REF!</formula>
    </cfRule>
    <cfRule type="cellIs" dxfId="1150" priority="314" operator="equal">
      <formula>#REF!</formula>
    </cfRule>
    <cfRule type="cellIs" dxfId="1149" priority="325" operator="equal">
      <formula>#REF!</formula>
    </cfRule>
    <cfRule type="cellIs" dxfId="1148" priority="323" operator="equal">
      <formula>#REF!</formula>
    </cfRule>
    <cfRule type="cellIs" dxfId="1147" priority="322" operator="equal">
      <formula>#REF!</formula>
    </cfRule>
    <cfRule type="cellIs" dxfId="1146" priority="321" operator="equal">
      <formula>#REF!</formula>
    </cfRule>
    <cfRule type="cellIs" dxfId="1145" priority="319" operator="equal">
      <formula>#REF!</formula>
    </cfRule>
    <cfRule type="cellIs" dxfId="1144" priority="317" operator="equal">
      <formula>#REF!</formula>
    </cfRule>
    <cfRule type="cellIs" dxfId="1143" priority="316" operator="equal">
      <formula>#REF!</formula>
    </cfRule>
    <cfRule type="cellIs" dxfId="1142" priority="318" operator="equal">
      <formula>#REF!</formula>
    </cfRule>
    <cfRule type="cellIs" dxfId="1141" priority="312" operator="equal">
      <formula>#REF!</formula>
    </cfRule>
    <cfRule type="cellIs" dxfId="1140" priority="324" operator="equal">
      <formula>#REF!</formula>
    </cfRule>
    <cfRule type="cellIs" dxfId="1139" priority="313" operator="equal">
      <formula>#REF!</formula>
    </cfRule>
    <cfRule type="cellIs" dxfId="1138" priority="336" operator="equal">
      <formula>#REF!</formula>
    </cfRule>
    <cfRule type="cellIs" dxfId="1137" priority="335" operator="equal">
      <formula>#REF!</formula>
    </cfRule>
    <cfRule type="cellIs" dxfId="1136" priority="334" operator="equal">
      <formula>#REF!</formula>
    </cfRule>
    <cfRule type="cellIs" dxfId="1135" priority="333" operator="equal">
      <formula>#REF!</formula>
    </cfRule>
    <cfRule type="cellIs" dxfId="1134" priority="332" operator="equal">
      <formula>#REF!</formula>
    </cfRule>
    <cfRule type="cellIs" dxfId="1133" priority="331" operator="equal">
      <formula>#REF!</formula>
    </cfRule>
    <cfRule type="cellIs" dxfId="1132" priority="330" operator="equal">
      <formula>#REF!</formula>
    </cfRule>
    <cfRule type="cellIs" dxfId="1131" priority="329" operator="equal">
      <formula>#REF!</formula>
    </cfRule>
    <cfRule type="cellIs" dxfId="1130" priority="328" operator="equal">
      <formula>#REF!</formula>
    </cfRule>
    <cfRule type="cellIs" dxfId="1129" priority="326" operator="equal">
      <formula>#REF!</formula>
    </cfRule>
  </conditionalFormatting>
  <conditionalFormatting sqref="R18:R21 T18:W21">
    <cfRule type="cellIs" dxfId="1128" priority="304" operator="equal">
      <formula>"EXTREMO (RC/F)"</formula>
    </cfRule>
    <cfRule type="cellIs" dxfId="1127" priority="305" operator="equal">
      <formula>"ALTO (RC/F)"</formula>
    </cfRule>
    <cfRule type="cellIs" dxfId="1126" priority="306" operator="equal">
      <formula>"MODERADO (RC/F)"</formula>
    </cfRule>
    <cfRule type="cellIs" dxfId="1125" priority="307" operator="equal">
      <formula>"EXTREMO"</formula>
    </cfRule>
    <cfRule type="cellIs" dxfId="1124" priority="308" operator="equal">
      <formula>"FUERTE"</formula>
    </cfRule>
    <cfRule type="cellIs" dxfId="1123" priority="309" operator="equal">
      <formula>"MODERADO"</formula>
    </cfRule>
    <cfRule type="cellIs" dxfId="1122" priority="310" operator="equal">
      <formula>"DEBIL"</formula>
    </cfRule>
    <cfRule type="cellIs" dxfId="1121" priority="311" operator="equal">
      <formula>#REF!</formula>
    </cfRule>
    <cfRule type="cellIs" dxfId="1120" priority="327" operator="equal">
      <formula>#REF!</formula>
    </cfRule>
    <cfRule type="cellIs" dxfId="1119" priority="320" operator="equal">
      <formula>#REF!</formula>
    </cfRule>
  </conditionalFormatting>
  <conditionalFormatting sqref="R21 T21:W21 R22:W23">
    <cfRule type="cellIs" dxfId="1118" priority="357" operator="equal">
      <formula>#REF!</formula>
    </cfRule>
    <cfRule type="cellIs" dxfId="1117" priority="358" operator="equal">
      <formula>#REF!</formula>
    </cfRule>
    <cfRule type="cellIs" dxfId="1116" priority="359" operator="equal">
      <formula>#REF!</formula>
    </cfRule>
    <cfRule type="cellIs" dxfId="1115" priority="360" operator="equal">
      <formula>#REF!</formula>
    </cfRule>
    <cfRule type="cellIs" dxfId="1114" priority="361" operator="equal">
      <formula>#REF!</formula>
    </cfRule>
    <cfRule type="cellIs" dxfId="1113" priority="356" operator="equal">
      <formula>#REF!</formula>
    </cfRule>
    <cfRule type="cellIs" dxfId="1112" priority="363" operator="equal">
      <formula>#REF!</formula>
    </cfRule>
    <cfRule type="cellIs" dxfId="1111" priority="364" operator="equal">
      <formula>#REF!</formula>
    </cfRule>
    <cfRule type="cellIs" dxfId="1110" priority="365" operator="equal">
      <formula>#REF!</formula>
    </cfRule>
    <cfRule type="cellIs" dxfId="1109" priority="366" operator="equal">
      <formula>#REF!</formula>
    </cfRule>
    <cfRule type="cellIs" dxfId="1108" priority="367" operator="equal">
      <formula>#REF!</formula>
    </cfRule>
    <cfRule type="cellIs" dxfId="1107" priority="369" operator="equal">
      <formula>#REF!</formula>
    </cfRule>
    <cfRule type="cellIs" dxfId="1106" priority="368" operator="equal">
      <formula>#REF!</formula>
    </cfRule>
    <cfRule type="cellIs" dxfId="1105" priority="362" operator="equal">
      <formula>#REF!</formula>
    </cfRule>
    <cfRule type="cellIs" dxfId="1104" priority="348" operator="equal">
      <formula>#REF!</formula>
    </cfRule>
    <cfRule type="cellIs" dxfId="1103" priority="349" operator="equal">
      <formula>#REF!</formula>
    </cfRule>
    <cfRule type="cellIs" dxfId="1102" priority="350" operator="equal">
      <formula>#REF!</formula>
    </cfRule>
    <cfRule type="cellIs" dxfId="1101" priority="351" operator="equal">
      <formula>#REF!</formula>
    </cfRule>
    <cfRule type="cellIs" dxfId="1100" priority="352" operator="equal">
      <formula>#REF!</formula>
    </cfRule>
    <cfRule type="cellIs" dxfId="1099" priority="353" operator="equal">
      <formula>#REF!</formula>
    </cfRule>
    <cfRule type="cellIs" dxfId="1098" priority="354" operator="equal">
      <formula>#REF!</formula>
    </cfRule>
    <cfRule type="cellIs" dxfId="1097" priority="355" operator="equal">
      <formula>#REF!</formula>
    </cfRule>
  </conditionalFormatting>
  <conditionalFormatting sqref="R26">
    <cfRule type="cellIs" dxfId="1096" priority="549" operator="equal">
      <formula>#REF!</formula>
    </cfRule>
    <cfRule type="cellIs" dxfId="1095" priority="566" operator="equal">
      <formula>#REF!</formula>
    </cfRule>
    <cfRule type="cellIs" dxfId="1094" priority="561" operator="equal">
      <formula>#REF!</formula>
    </cfRule>
    <cfRule type="cellIs" dxfId="1093" priority="560" operator="equal">
      <formula>#REF!</formula>
    </cfRule>
    <cfRule type="cellIs" dxfId="1092" priority="559" operator="equal">
      <formula>#REF!</formula>
    </cfRule>
    <cfRule type="cellIs" dxfId="1091" priority="558" operator="equal">
      <formula>#REF!</formula>
    </cfRule>
    <cfRule type="cellIs" dxfId="1090" priority="557" operator="equal">
      <formula>#REF!</formula>
    </cfRule>
    <cfRule type="cellIs" dxfId="1089" priority="556" operator="equal">
      <formula>#REF!</formula>
    </cfRule>
    <cfRule type="cellIs" dxfId="1088" priority="555" operator="equal">
      <formula>#REF!</formula>
    </cfRule>
    <cfRule type="cellIs" dxfId="1087" priority="565" operator="equal">
      <formula>#REF!</formula>
    </cfRule>
    <cfRule type="cellIs" dxfId="1086" priority="554" operator="equal">
      <formula>#REF!</formula>
    </cfRule>
    <cfRule type="cellIs" dxfId="1085" priority="553" operator="equal">
      <formula>#REF!</formula>
    </cfRule>
    <cfRule type="cellIs" dxfId="1084" priority="564" operator="equal">
      <formula>#REF!</formula>
    </cfRule>
    <cfRule type="cellIs" dxfId="1083" priority="563" operator="equal">
      <formula>#REF!</formula>
    </cfRule>
    <cfRule type="cellIs" dxfId="1082" priority="562" operator="equal">
      <formula>#REF!</formula>
    </cfRule>
    <cfRule type="cellIs" dxfId="1081" priority="551" operator="equal">
      <formula>#REF!</formula>
    </cfRule>
    <cfRule type="cellIs" dxfId="1080" priority="550" operator="equal">
      <formula>#REF!</formula>
    </cfRule>
    <cfRule type="cellIs" dxfId="1079" priority="552" operator="equal">
      <formula>#REF!</formula>
    </cfRule>
    <cfRule type="cellIs" dxfId="1078" priority="548" operator="equal">
      <formula>#REF!</formula>
    </cfRule>
    <cfRule type="cellIs" dxfId="1077" priority="547" operator="equal">
      <formula>#REF!</formula>
    </cfRule>
    <cfRule type="cellIs" dxfId="1076" priority="546" operator="equal">
      <formula>#REF!</formula>
    </cfRule>
    <cfRule type="cellIs" dxfId="1075" priority="567" operator="equal">
      <formula>#REF!</formula>
    </cfRule>
  </conditionalFormatting>
  <conditionalFormatting sqref="R26">
    <cfRule type="cellIs" dxfId="1074" priority="271" operator="equal">
      <formula>"EXTREMO (RC/F)"</formula>
    </cfRule>
    <cfRule type="cellIs" dxfId="1073" priority="286" operator="equal">
      <formula>#REF!</formula>
    </cfRule>
    <cfRule type="cellIs" dxfId="1072" priority="274" operator="equal">
      <formula>"EXTREMO"</formula>
    </cfRule>
    <cfRule type="cellIs" dxfId="1071" priority="275" operator="equal">
      <formula>"FUERTE"</formula>
    </cfRule>
    <cfRule type="cellIs" dxfId="1070" priority="272" operator="equal">
      <formula>"ALTO (RC/F)"</formula>
    </cfRule>
    <cfRule type="cellIs" dxfId="1069" priority="273" operator="equal">
      <formula>"MODERADO (RC/F)"</formula>
    </cfRule>
    <cfRule type="cellIs" dxfId="1068" priority="276" operator="equal">
      <formula>"MODERADO"</formula>
    </cfRule>
    <cfRule type="cellIs" dxfId="1067" priority="298" operator="equal">
      <formula>#REF!</formula>
    </cfRule>
    <cfRule type="cellIs" dxfId="1066" priority="277" operator="equal">
      <formula>"DEBIL"</formula>
    </cfRule>
    <cfRule type="cellIs" dxfId="1065" priority="295" operator="equal">
      <formula>#REF!</formula>
    </cfRule>
    <cfRule type="cellIs" dxfId="1064" priority="278" operator="equal">
      <formula>#REF!</formula>
    </cfRule>
  </conditionalFormatting>
  <conditionalFormatting sqref="U28:U30 U27:V27">
    <cfRule type="cellIs" dxfId="1063" priority="281" operator="equal">
      <formula>#REF!</formula>
    </cfRule>
  </conditionalFormatting>
  <conditionalFormatting sqref="U28:U30">
    <cfRule type="cellIs" dxfId="1062" priority="280" operator="equal">
      <formula>#REF!</formula>
    </cfRule>
  </conditionalFormatting>
  <conditionalFormatting sqref="R22:W23 R21 T21:W21">
    <cfRule type="cellIs" dxfId="1043" priority="347" operator="equal">
      <formula>#REF!</formula>
    </cfRule>
  </conditionalFormatting>
  <conditionalFormatting sqref="R22:W23">
    <cfRule type="cellIs" dxfId="1042" priority="340" operator="equal">
      <formula>"EXTREMO"</formula>
    </cfRule>
    <cfRule type="cellIs" dxfId="1041" priority="337" operator="equal">
      <formula>"EXTREMO (RC/F)"</formula>
    </cfRule>
    <cfRule type="cellIs" dxfId="1040" priority="344" operator="equal">
      <formula>#REF!</formula>
    </cfRule>
    <cfRule type="cellIs" dxfId="1039" priority="339" operator="equal">
      <formula>"MODERADO (RC/F)"</formula>
    </cfRule>
    <cfRule type="cellIs" dxfId="1038" priority="345" operator="equal">
      <formula>#REF!</formula>
    </cfRule>
    <cfRule type="cellIs" dxfId="1037" priority="346" operator="equal">
      <formula>#REF!</formula>
    </cfRule>
    <cfRule type="cellIs" dxfId="1036" priority="343" operator="equal">
      <formula>"DEBIL"</formula>
    </cfRule>
    <cfRule type="cellIs" dxfId="1035" priority="342" operator="equal">
      <formula>"MODERADO"</formula>
    </cfRule>
    <cfRule type="cellIs" dxfId="1034" priority="341" operator="equal">
      <formula>"FUERTE"</formula>
    </cfRule>
    <cfRule type="cellIs" dxfId="1033" priority="338" operator="equal">
      <formula>"ALTO (RC/F)"</formula>
    </cfRule>
  </conditionalFormatting>
  <conditionalFormatting sqref="S24:S26">
    <cfRule type="cellIs" dxfId="1032" priority="467" operator="equal">
      <formula>#REF!</formula>
    </cfRule>
    <cfRule type="cellIs" dxfId="1031" priority="466" operator="equal">
      <formula>#REF!</formula>
    </cfRule>
    <cfRule type="cellIs" dxfId="1030" priority="465" operator="equal">
      <formula>#REF!</formula>
    </cfRule>
    <cfRule type="cellIs" dxfId="1029" priority="447" operator="equal">
      <formula>#REF!</formula>
    </cfRule>
    <cfRule type="cellIs" dxfId="1028" priority="468" operator="equal">
      <formula>#REF!</formula>
    </cfRule>
    <cfRule type="cellIs" dxfId="1027" priority="455" operator="equal">
      <formula>#REF!</formula>
    </cfRule>
    <cfRule type="cellIs" dxfId="1026" priority="464" operator="equal">
      <formula>#REF!</formula>
    </cfRule>
    <cfRule type="cellIs" dxfId="1025" priority="445" operator="equal">
      <formula>#REF!</formula>
    </cfRule>
    <cfRule type="cellIs" dxfId="1024" priority="446" operator="equal">
      <formula>#REF!</formula>
    </cfRule>
    <cfRule type="cellIs" dxfId="1023" priority="463" operator="equal">
      <formula>#REF!</formula>
    </cfRule>
    <cfRule type="cellIs" dxfId="1022" priority="448" operator="equal">
      <formula>#REF!</formula>
    </cfRule>
    <cfRule type="cellIs" dxfId="1021" priority="449" operator="equal">
      <formula>#REF!</formula>
    </cfRule>
    <cfRule type="cellIs" dxfId="1020" priority="450" operator="equal">
      <formula>#REF!</formula>
    </cfRule>
    <cfRule type="cellIs" dxfId="1019" priority="462" operator="equal">
      <formula>#REF!</formula>
    </cfRule>
    <cfRule type="cellIs" dxfId="1018" priority="451" operator="equal">
      <formula>#REF!</formula>
    </cfRule>
    <cfRule type="cellIs" dxfId="1017" priority="452" operator="equal">
      <formula>#REF!</formula>
    </cfRule>
    <cfRule type="cellIs" dxfId="1016" priority="453" operator="equal">
      <formula>#REF!</formula>
    </cfRule>
    <cfRule type="cellIs" dxfId="1015" priority="454" operator="equal">
      <formula>#REF!</formula>
    </cfRule>
    <cfRule type="cellIs" dxfId="1014" priority="456" operator="equal">
      <formula>#REF!</formula>
    </cfRule>
    <cfRule type="cellIs" dxfId="1013" priority="457" operator="equal">
      <formula>#REF!</formula>
    </cfRule>
    <cfRule type="cellIs" dxfId="1012" priority="458" operator="equal">
      <formula>#REF!</formula>
    </cfRule>
    <cfRule type="cellIs" dxfId="1011" priority="459" operator="equal">
      <formula>#REF!</formula>
    </cfRule>
    <cfRule type="cellIs" dxfId="1010" priority="460" operator="equal">
      <formula>#REF!</formula>
    </cfRule>
    <cfRule type="cellIs" dxfId="1009" priority="461" operator="equal">
      <formula>#REF!</formula>
    </cfRule>
  </conditionalFormatting>
  <conditionalFormatting sqref="S24:U26">
    <cfRule type="cellIs" dxfId="1008" priority="427" operator="equal">
      <formula>#REF!</formula>
    </cfRule>
  </conditionalFormatting>
  <conditionalFormatting sqref="S14:W15">
    <cfRule type="cellIs" dxfId="1007" priority="627" operator="equal">
      <formula>#REF!</formula>
    </cfRule>
    <cfRule type="cellIs" dxfId="1006" priority="628" operator="equal">
      <formula>#REF!</formula>
    </cfRule>
    <cfRule type="cellIs" dxfId="1005" priority="629" operator="equal">
      <formula>#REF!</formula>
    </cfRule>
    <cfRule type="cellIs" dxfId="1004" priority="620" operator="equal">
      <formula>#REF!</formula>
    </cfRule>
    <cfRule type="cellIs" dxfId="1003" priority="621" operator="equal">
      <formula>#REF!</formula>
    </cfRule>
    <cfRule type="cellIs" dxfId="1002" priority="623" operator="equal">
      <formula>#REF!</formula>
    </cfRule>
    <cfRule type="cellIs" dxfId="1001" priority="624" operator="equal">
      <formula>#REF!</formula>
    </cfRule>
    <cfRule type="cellIs" dxfId="1000" priority="630" operator="equal">
      <formula>#REF!</formula>
    </cfRule>
    <cfRule type="cellIs" dxfId="999" priority="616" operator="equal">
      <formula>#REF!</formula>
    </cfRule>
    <cfRule type="cellIs" dxfId="998" priority="611" operator="equal">
      <formula>#REF!</formula>
    </cfRule>
    <cfRule type="cellIs" dxfId="997" priority="612" operator="equal">
      <formula>#REF!</formula>
    </cfRule>
    <cfRule type="cellIs" dxfId="996" priority="614" operator="equal">
      <formula>#REF!</formula>
    </cfRule>
    <cfRule type="cellIs" dxfId="995" priority="615" operator="equal">
      <formula>#REF!</formula>
    </cfRule>
    <cfRule type="cellIs" dxfId="994" priority="626" operator="equal">
      <formula>#REF!</formula>
    </cfRule>
    <cfRule type="cellIs" dxfId="993" priority="617" operator="equal">
      <formula>#REF!</formula>
    </cfRule>
    <cfRule type="cellIs" dxfId="992" priority="618" operator="equal">
      <formula>#REF!</formula>
    </cfRule>
    <cfRule type="cellIs" dxfId="991" priority="619" operator="equal">
      <formula>#REF!</formula>
    </cfRule>
  </conditionalFormatting>
  <conditionalFormatting sqref="S14:W17">
    <cfRule type="cellIs" dxfId="990" priority="610" operator="equal">
      <formula>#REF!</formula>
    </cfRule>
    <cfRule type="cellIs" dxfId="989" priority="606" operator="equal">
      <formula>#REF!</formula>
    </cfRule>
    <cfRule type="cellIs" dxfId="988" priority="613" operator="equal">
      <formula>#REF!</formula>
    </cfRule>
    <cfRule type="cellIs" dxfId="987" priority="622" operator="equal">
      <formula>#REF!</formula>
    </cfRule>
    <cfRule type="cellIs" dxfId="986" priority="651" operator="equal">
      <formula>#REF!</formula>
    </cfRule>
    <cfRule type="cellIs" dxfId="985" priority="599" operator="equal">
      <formula>"EXTREMO (RC/F)"</formula>
    </cfRule>
    <cfRule type="cellIs" dxfId="984" priority="600" operator="equal">
      <formula>"ALTO (RC/F)"</formula>
    </cfRule>
    <cfRule type="cellIs" dxfId="983" priority="601" operator="equal">
      <formula>"MODERADO (RC/F)"</formula>
    </cfRule>
    <cfRule type="cellIs" dxfId="982" priority="602" operator="equal">
      <formula>"EXTREMO"</formula>
    </cfRule>
    <cfRule type="cellIs" dxfId="981" priority="603" operator="equal">
      <formula>"FUERTE"</formula>
    </cfRule>
    <cfRule type="cellIs" dxfId="980" priority="604" operator="equal">
      <formula>"MODERADO"</formula>
    </cfRule>
    <cfRule type="cellIs" dxfId="979" priority="605" operator="equal">
      <formula>"DEBIL"</formula>
    </cfRule>
    <cfRule type="cellIs" dxfId="978" priority="625" operator="equal">
      <formula>#REF!</formula>
    </cfRule>
    <cfRule type="cellIs" dxfId="977" priority="607" operator="equal">
      <formula>#REF!</formula>
    </cfRule>
    <cfRule type="cellIs" dxfId="976" priority="608" operator="equal">
      <formula>#REF!</formula>
    </cfRule>
    <cfRule type="cellIs" dxfId="975" priority="609" operator="equal">
      <formula>#REF!</formula>
    </cfRule>
  </conditionalFormatting>
  <conditionalFormatting sqref="S16:W16">
    <cfRule type="cellIs" dxfId="974" priority="568" operator="equal">
      <formula>#REF!</formula>
    </cfRule>
    <cfRule type="cellIs" dxfId="973" priority="584" operator="equal">
      <formula>#REF!</formula>
    </cfRule>
    <cfRule type="cellIs" dxfId="972" priority="570" operator="equal">
      <formula>#REF!</formula>
    </cfRule>
    <cfRule type="cellIs" dxfId="971" priority="580" operator="equal">
      <formula>#REF!</formula>
    </cfRule>
    <cfRule type="cellIs" dxfId="970" priority="583" operator="equal">
      <formula>#REF!</formula>
    </cfRule>
    <cfRule type="cellIs" dxfId="969" priority="578" operator="equal">
      <formula>#REF!</formula>
    </cfRule>
    <cfRule type="cellIs" dxfId="968" priority="577" operator="equal">
      <formula>#REF!</formula>
    </cfRule>
    <cfRule type="cellIs" dxfId="967" priority="576" operator="equal">
      <formula>#REF!</formula>
    </cfRule>
    <cfRule type="cellIs" dxfId="966" priority="575" operator="equal">
      <formula>#REF!</formula>
    </cfRule>
    <cfRule type="cellIs" dxfId="965" priority="574" operator="equal">
      <formula>#REF!</formula>
    </cfRule>
    <cfRule type="cellIs" dxfId="964" priority="579" operator="equal">
      <formula>#REF!</formula>
    </cfRule>
    <cfRule type="cellIs" dxfId="963" priority="573" operator="equal">
      <formula>#REF!</formula>
    </cfRule>
    <cfRule type="cellIs" dxfId="962" priority="582" operator="equal">
      <formula>#REF!</formula>
    </cfRule>
    <cfRule type="cellIs" dxfId="961" priority="572" operator="equal">
      <formula>#REF!</formula>
    </cfRule>
    <cfRule type="cellIs" dxfId="960" priority="571" operator="equal">
      <formula>#REF!</formula>
    </cfRule>
    <cfRule type="cellIs" dxfId="959" priority="581" operator="equal">
      <formula>#REF!</formula>
    </cfRule>
    <cfRule type="cellIs" dxfId="958" priority="569" operator="equal">
      <formula>#REF!</formula>
    </cfRule>
  </conditionalFormatting>
  <conditionalFormatting sqref="S17:W17">
    <cfRule type="cellIs" dxfId="957" priority="647" operator="equal">
      <formula>#REF!</formula>
    </cfRule>
    <cfRule type="cellIs" dxfId="956" priority="648" operator="equal">
      <formula>#REF!</formula>
    </cfRule>
    <cfRule type="cellIs" dxfId="955" priority="649" operator="equal">
      <formula>#REF!</formula>
    </cfRule>
    <cfRule type="cellIs" dxfId="954" priority="650" operator="equal">
      <formula>#REF!</formula>
    </cfRule>
    <cfRule type="cellIs" dxfId="953" priority="634" operator="equal">
      <formula>#REF!</formula>
    </cfRule>
    <cfRule type="cellIs" dxfId="952" priority="635" operator="equal">
      <formula>#REF!</formula>
    </cfRule>
    <cfRule type="cellIs" dxfId="951" priority="636" operator="equal">
      <formula>#REF!</formula>
    </cfRule>
    <cfRule type="cellIs" dxfId="950" priority="637" operator="equal">
      <formula>#REF!</formula>
    </cfRule>
    <cfRule type="cellIs" dxfId="949" priority="638" operator="equal">
      <formula>#REF!</formula>
    </cfRule>
    <cfRule type="cellIs" dxfId="948" priority="639" operator="equal">
      <formula>#REF!</formula>
    </cfRule>
    <cfRule type="cellIs" dxfId="947" priority="640" operator="equal">
      <formula>#REF!</formula>
    </cfRule>
    <cfRule type="cellIs" dxfId="946" priority="641" operator="equal">
      <formula>#REF!</formula>
    </cfRule>
    <cfRule type="cellIs" dxfId="945" priority="642" operator="equal">
      <formula>#REF!</formula>
    </cfRule>
    <cfRule type="cellIs" dxfId="944" priority="643" operator="equal">
      <formula>#REF!</formula>
    </cfRule>
    <cfRule type="cellIs" dxfId="943" priority="644" operator="equal">
      <formula>#REF!</formula>
    </cfRule>
    <cfRule type="cellIs" dxfId="942" priority="645" operator="equal">
      <formula>#REF!</formula>
    </cfRule>
    <cfRule type="cellIs" dxfId="941" priority="646" operator="equal">
      <formula>#REF!</formula>
    </cfRule>
  </conditionalFormatting>
  <conditionalFormatting sqref="S24:W26">
    <cfRule type="cellIs" dxfId="940" priority="374" operator="equal">
      <formula>"FUERTE"</formula>
    </cfRule>
    <cfRule type="cellIs" dxfId="939" priority="377" operator="equal">
      <formula>#REF!</formula>
    </cfRule>
    <cfRule type="cellIs" dxfId="938" priority="375" operator="equal">
      <formula>"MODERADO"</formula>
    </cfRule>
    <cfRule type="cellIs" dxfId="937" priority="376" operator="equal">
      <formula>"DEBIL"</formula>
    </cfRule>
    <cfRule type="cellIs" dxfId="936" priority="370" operator="equal">
      <formula>"EXTREMO (RC/F)"</formula>
    </cfRule>
    <cfRule type="cellIs" dxfId="935" priority="371" operator="equal">
      <formula>"ALTO (RC/F)"</formula>
    </cfRule>
    <cfRule type="cellIs" dxfId="934" priority="372" operator="equal">
      <formula>"MODERADO (RC/F)"</formula>
    </cfRule>
    <cfRule type="cellIs" dxfId="933" priority="373" operator="equal">
      <formula>"EXTREMO"</formula>
    </cfRule>
  </conditionalFormatting>
  <conditionalFormatting sqref="T25:T26">
    <cfRule type="cellIs" dxfId="932" priority="524" operator="equal">
      <formula>#REF!</formula>
    </cfRule>
    <cfRule type="cellIs" dxfId="931" priority="531" operator="equal">
      <formula>#REF!</formula>
    </cfRule>
    <cfRule type="cellIs" dxfId="930" priority="530" operator="equal">
      <formula>#REF!</formula>
    </cfRule>
    <cfRule type="cellIs" dxfId="929" priority="529" operator="equal">
      <formula>#REF!</formula>
    </cfRule>
    <cfRule type="cellIs" dxfId="928" priority="528" operator="equal">
      <formula>#REF!</formula>
    </cfRule>
    <cfRule type="cellIs" dxfId="927" priority="527" operator="equal">
      <formula>#REF!</formula>
    </cfRule>
    <cfRule type="cellIs" dxfId="926" priority="526" operator="equal">
      <formula>#REF!</formula>
    </cfRule>
    <cfRule type="cellIs" dxfId="925" priority="525" operator="equal">
      <formula>#REF!</formula>
    </cfRule>
    <cfRule type="cellIs" dxfId="924" priority="513" operator="equal">
      <formula>#REF!</formula>
    </cfRule>
    <cfRule type="cellIs" dxfId="923" priority="523" operator="equal">
      <formula>#REF!</formula>
    </cfRule>
    <cfRule type="cellIs" dxfId="922" priority="522" operator="equal">
      <formula>#REF!</formula>
    </cfRule>
    <cfRule type="cellIs" dxfId="921" priority="521" operator="equal">
      <formula>#REF!</formula>
    </cfRule>
    <cfRule type="cellIs" dxfId="920" priority="520" operator="equal">
      <formula>#REF!</formula>
    </cfRule>
    <cfRule type="cellIs" dxfId="919" priority="519" operator="equal">
      <formula>#REF!</formula>
    </cfRule>
    <cfRule type="cellIs" dxfId="918" priority="518" operator="equal">
      <formula>#REF!</formula>
    </cfRule>
    <cfRule type="cellIs" dxfId="917" priority="517" operator="equal">
      <formula>#REF!</formula>
    </cfRule>
    <cfRule type="cellIs" dxfId="916" priority="516" operator="equal">
      <formula>#REF!</formula>
    </cfRule>
    <cfRule type="cellIs" dxfId="915" priority="515" operator="equal">
      <formula>#REF!</formula>
    </cfRule>
    <cfRule type="cellIs" dxfId="914" priority="514" operator="equal">
      <formula>#REF!</formula>
    </cfRule>
    <cfRule type="cellIs" dxfId="913" priority="512" operator="equal">
      <formula>#REF!</formula>
    </cfRule>
    <cfRule type="cellIs" dxfId="912" priority="532" operator="equal">
      <formula>#REF!</formula>
    </cfRule>
    <cfRule type="cellIs" dxfId="911" priority="533" operator="equal">
      <formula>#REF!</formula>
    </cfRule>
    <cfRule type="cellIs" dxfId="910" priority="534" operator="equal">
      <formula>#REF!</formula>
    </cfRule>
  </conditionalFormatting>
  <conditionalFormatting sqref="T27:T28">
    <cfRule type="cellIs" dxfId="909" priority="76" operator="equal">
      <formula>#REF!</formula>
    </cfRule>
    <cfRule type="cellIs" dxfId="908" priority="77" operator="equal">
      <formula>#REF!</formula>
    </cfRule>
    <cfRule type="cellIs" dxfId="907" priority="74" operator="equal">
      <formula>#REF!</formula>
    </cfRule>
    <cfRule type="cellIs" dxfId="906" priority="75" operator="equal">
      <formula>#REF!</formula>
    </cfRule>
    <cfRule type="cellIs" dxfId="905" priority="98" operator="equal">
      <formula>#REF!</formula>
    </cfRule>
    <cfRule type="cellIs" dxfId="904" priority="105" operator="equal">
      <formula>#REF!</formula>
    </cfRule>
    <cfRule type="cellIs" dxfId="903" priority="104" operator="equal">
      <formula>#REF!</formula>
    </cfRule>
    <cfRule type="cellIs" dxfId="902" priority="103" operator="equal">
      <formula>#REF!</formula>
    </cfRule>
    <cfRule type="cellIs" dxfId="901" priority="73" operator="equal">
      <formula>#REF!</formula>
    </cfRule>
    <cfRule type="cellIs" dxfId="900" priority="102" operator="equal">
      <formula>#REF!</formula>
    </cfRule>
    <cfRule type="cellIs" dxfId="899" priority="101" operator="equal">
      <formula>#REF!</formula>
    </cfRule>
    <cfRule type="cellIs" dxfId="898" priority="100" operator="equal">
      <formula>#REF!</formula>
    </cfRule>
    <cfRule type="cellIs" dxfId="897" priority="99" operator="equal">
      <formula>#REF!</formula>
    </cfRule>
    <cfRule type="cellIs" dxfId="896" priority="96" operator="equal">
      <formula>#REF!</formula>
    </cfRule>
    <cfRule type="cellIs" dxfId="895" priority="95" operator="equal">
      <formula>#REF!</formula>
    </cfRule>
    <cfRule type="cellIs" dxfId="894" priority="94" operator="equal">
      <formula>#REF!</formula>
    </cfRule>
    <cfRule type="cellIs" dxfId="893" priority="93" operator="equal">
      <formula>#REF!</formula>
    </cfRule>
    <cfRule type="cellIs" dxfId="892" priority="92" operator="equal">
      <formula>#REF!</formula>
    </cfRule>
    <cfRule type="cellIs" dxfId="891" priority="91" operator="equal">
      <formula>#REF!</formula>
    </cfRule>
    <cfRule type="cellIs" dxfId="890" priority="90" operator="equal">
      <formula>#REF!</formula>
    </cfRule>
    <cfRule type="cellIs" dxfId="889" priority="89" operator="equal">
      <formula>#REF!</formula>
    </cfRule>
    <cfRule type="cellIs" dxfId="888" priority="87" operator="equal">
      <formula>#REF!</formula>
    </cfRule>
    <cfRule type="cellIs" dxfId="887" priority="86" operator="equal">
      <formula>#REF!</formula>
    </cfRule>
    <cfRule type="cellIs" dxfId="886" priority="84" operator="equal">
      <formula>"DEBIL"</formula>
    </cfRule>
    <cfRule type="cellIs" dxfId="885" priority="83" operator="equal">
      <formula>"MODERADO"</formula>
    </cfRule>
    <cfRule type="cellIs" dxfId="884" priority="82" operator="equal">
      <formula>"FUERTE"</formula>
    </cfRule>
    <cfRule type="cellIs" dxfId="883" priority="81" operator="equal">
      <formula>"EXTREMO"</formula>
    </cfRule>
    <cfRule type="cellIs" dxfId="882" priority="80" operator="equal">
      <formula>"MODERADO (RC/F)"</formula>
    </cfRule>
    <cfRule type="cellIs" dxfId="881" priority="79" operator="equal">
      <formula>"ALTO (RC/F)"</formula>
    </cfRule>
    <cfRule type="cellIs" dxfId="880" priority="78" operator="equal">
      <formula>"EXTREMO (RC/F)"</formula>
    </cfRule>
  </conditionalFormatting>
  <conditionalFormatting sqref="T27:T30">
    <cfRule type="cellIs" dxfId="879" priority="85" operator="equal">
      <formula>#REF!</formula>
    </cfRule>
    <cfRule type="cellIs" dxfId="878" priority="97" operator="equal">
      <formula>#REF!</formula>
    </cfRule>
    <cfRule type="cellIs" dxfId="877" priority="88" operator="equal">
      <formula>#REF!</formula>
    </cfRule>
  </conditionalFormatting>
  <conditionalFormatting sqref="T29:T30">
    <cfRule type="cellIs" dxfId="876" priority="117" operator="equal">
      <formula>"MODERADO"</formula>
    </cfRule>
    <cfRule type="cellIs" dxfId="875" priority="118" operator="equal">
      <formula>"DEBIL"</formula>
    </cfRule>
    <cfRule type="cellIs" dxfId="874" priority="119" operator="equal">
      <formula>#REF!</formula>
    </cfRule>
    <cfRule type="cellIs" dxfId="873" priority="109" operator="equal">
      <formula>#REF!</formula>
    </cfRule>
    <cfRule type="cellIs" dxfId="872" priority="120" operator="equal">
      <formula>#REF!</formula>
    </cfRule>
    <cfRule type="cellIs" dxfId="871" priority="121" operator="equal">
      <formula>#REF!</formula>
    </cfRule>
    <cfRule type="cellIs" dxfId="870" priority="123" operator="equal">
      <formula>#REF!</formula>
    </cfRule>
    <cfRule type="cellIs" dxfId="869" priority="122" operator="equal">
      <formula>#REF!</formula>
    </cfRule>
    <cfRule type="cellIs" dxfId="868" priority="138" operator="equal">
      <formula>#REF!</formula>
    </cfRule>
    <cfRule type="cellIs" dxfId="867" priority="137" operator="equal">
      <formula>#REF!</formula>
    </cfRule>
    <cfRule type="cellIs" dxfId="866" priority="124" operator="equal">
      <formula>#REF!</formula>
    </cfRule>
    <cfRule type="cellIs" dxfId="865" priority="125" operator="equal">
      <formula>#REF!</formula>
    </cfRule>
    <cfRule type="cellIs" dxfId="864" priority="126" operator="equal">
      <formula>#REF!</formula>
    </cfRule>
    <cfRule type="cellIs" dxfId="863" priority="127" operator="equal">
      <formula>#REF!</formula>
    </cfRule>
    <cfRule type="cellIs" dxfId="862" priority="128" operator="equal">
      <formula>#REF!</formula>
    </cfRule>
    <cfRule type="cellIs" dxfId="861" priority="129" operator="equal">
      <formula>#REF!</formula>
    </cfRule>
    <cfRule type="cellIs" dxfId="860" priority="130" operator="equal">
      <formula>#REF!</formula>
    </cfRule>
    <cfRule type="cellIs" dxfId="859" priority="131" operator="equal">
      <formula>#REF!</formula>
    </cfRule>
    <cfRule type="cellIs" dxfId="858" priority="132" operator="equal">
      <formula>#REF!</formula>
    </cfRule>
    <cfRule type="cellIs" dxfId="857" priority="133" operator="equal">
      <formula>#REF!</formula>
    </cfRule>
    <cfRule type="cellIs" dxfId="856" priority="134" operator="equal">
      <formula>#REF!</formula>
    </cfRule>
    <cfRule type="cellIs" dxfId="855" priority="135" operator="equal">
      <formula>#REF!</formula>
    </cfRule>
    <cfRule type="cellIs" dxfId="854" priority="136" operator="equal">
      <formula>#REF!</formula>
    </cfRule>
    <cfRule type="cellIs" dxfId="853" priority="116" operator="equal">
      <formula>"FUERTE"</formula>
    </cfRule>
    <cfRule type="cellIs" dxfId="852" priority="115" operator="equal">
      <formula>"EXTREMO"</formula>
    </cfRule>
    <cfRule type="cellIs" dxfId="851" priority="114" operator="equal">
      <formula>"MODERADO (RC/F)"</formula>
    </cfRule>
    <cfRule type="cellIs" dxfId="850" priority="113" operator="equal">
      <formula>"ALTO (RC/F)"</formula>
    </cfRule>
    <cfRule type="cellIs" dxfId="849" priority="112" operator="equal">
      <formula>"EXTREMO (RC/F)"</formula>
    </cfRule>
    <cfRule type="cellIs" dxfId="848" priority="111" operator="equal">
      <formula>#REF!</formula>
    </cfRule>
    <cfRule type="cellIs" dxfId="847" priority="110" operator="equal">
      <formula>#REF!</formula>
    </cfRule>
  </conditionalFormatting>
  <conditionalFormatting sqref="T24:U26">
    <cfRule type="cellIs" dxfId="846" priority="418" operator="equal">
      <formula>#REF!</formula>
    </cfRule>
  </conditionalFormatting>
  <conditionalFormatting sqref="U25:U26">
    <cfRule type="cellIs" dxfId="845" priority="425" operator="equal">
      <formula>#REF!</formula>
    </cfRule>
    <cfRule type="cellIs" dxfId="844" priority="424" operator="equal">
      <formula>#REF!</formula>
    </cfRule>
    <cfRule type="cellIs" dxfId="843" priority="423" operator="equal">
      <formula>#REF!</formula>
    </cfRule>
    <cfRule type="cellIs" dxfId="842" priority="422" operator="equal">
      <formula>#REF!</formula>
    </cfRule>
    <cfRule type="cellIs" dxfId="841" priority="421" operator="equal">
      <formula>#REF!</formula>
    </cfRule>
    <cfRule type="cellIs" dxfId="840" priority="420" operator="equal">
      <formula>#REF!</formula>
    </cfRule>
    <cfRule type="cellIs" dxfId="839" priority="419" operator="equal">
      <formula>#REF!</formula>
    </cfRule>
    <cfRule type="cellIs" dxfId="838" priority="417" operator="equal">
      <formula>#REF!</formula>
    </cfRule>
    <cfRule type="cellIs" dxfId="837" priority="416" operator="equal">
      <formula>#REF!</formula>
    </cfRule>
    <cfRule type="cellIs" dxfId="836" priority="415" operator="equal">
      <formula>#REF!</formula>
    </cfRule>
    <cfRule type="cellIs" dxfId="835" priority="414" operator="equal">
      <formula>#REF!</formula>
    </cfRule>
    <cfRule type="cellIs" dxfId="834" priority="413" operator="equal">
      <formula>#REF!</formula>
    </cfRule>
    <cfRule type="cellIs" dxfId="833" priority="412" operator="equal">
      <formula>#REF!</formula>
    </cfRule>
    <cfRule type="cellIs" dxfId="832" priority="411" operator="equal">
      <formula>#REF!</formula>
    </cfRule>
    <cfRule type="cellIs" dxfId="831" priority="428" operator="equal">
      <formula>#REF!</formula>
    </cfRule>
    <cfRule type="cellIs" dxfId="830" priority="435" operator="equal">
      <formula>#REF!</formula>
    </cfRule>
    <cfRule type="cellIs" dxfId="829" priority="434" operator="equal">
      <formula>#REF!</formula>
    </cfRule>
    <cfRule type="cellIs" dxfId="828" priority="433" operator="equal">
      <formula>#REF!</formula>
    </cfRule>
    <cfRule type="cellIs" dxfId="827" priority="432" operator="equal">
      <formula>#REF!</formula>
    </cfRule>
    <cfRule type="cellIs" dxfId="826" priority="431" operator="equal">
      <formula>#REF!</formula>
    </cfRule>
    <cfRule type="cellIs" dxfId="825" priority="430" operator="equal">
      <formula>#REF!</formula>
    </cfRule>
    <cfRule type="cellIs" dxfId="824" priority="429" operator="equal">
      <formula>#REF!</formula>
    </cfRule>
    <cfRule type="cellIs" dxfId="823" priority="426" operator="equal">
      <formula>#REF!</formula>
    </cfRule>
  </conditionalFormatting>
  <conditionalFormatting sqref="U27:V27 U28:U30">
    <cfRule type="cellIs" dxfId="822" priority="283" operator="equal">
      <formula>#REF!</formula>
    </cfRule>
    <cfRule type="cellIs" dxfId="821" priority="282" operator="equal">
      <formula>#REF!</formula>
    </cfRule>
  </conditionalFormatting>
  <conditionalFormatting sqref="U27:V27 U28:U30">
    <cfRule type="cellIs" dxfId="820" priority="1556" operator="equal">
      <formula>#REF!</formula>
    </cfRule>
    <cfRule type="cellIs" dxfId="819" priority="1557" operator="equal">
      <formula>#REF!</formula>
    </cfRule>
    <cfRule type="cellIs" dxfId="818" priority="1564" operator="equal">
      <formula>#REF!</formula>
    </cfRule>
    <cfRule type="cellIs" dxfId="817" priority="1558" operator="equal">
      <formula>#REF!</formula>
    </cfRule>
    <cfRule type="cellIs" dxfId="816" priority="1560" operator="equal">
      <formula>#REF!</formula>
    </cfRule>
    <cfRule type="cellIs" dxfId="815" priority="1562" operator="equal">
      <formula>#REF!</formula>
    </cfRule>
    <cfRule type="cellIs" dxfId="814" priority="1563" operator="equal">
      <formula>#REF!</formula>
    </cfRule>
    <cfRule type="cellIs" dxfId="813" priority="1565" operator="equal">
      <formula>#REF!</formula>
    </cfRule>
    <cfRule type="cellIs" dxfId="812" priority="1566" operator="equal">
      <formula>#REF!</formula>
    </cfRule>
    <cfRule type="cellIs" dxfId="811" priority="1567" operator="equal">
      <formula>#REF!</formula>
    </cfRule>
    <cfRule type="cellIs" dxfId="810" priority="1568" operator="equal">
      <formula>#REF!</formula>
    </cfRule>
    <cfRule type="cellIs" dxfId="809" priority="1569" operator="equal">
      <formula>#REF!</formula>
    </cfRule>
    <cfRule type="cellIs" dxfId="808" priority="1570" operator="equal">
      <formula>#REF!</formula>
    </cfRule>
    <cfRule type="cellIs" dxfId="807" priority="1571" operator="equal">
      <formula>#REF!</formula>
    </cfRule>
    <cfRule type="cellIs" dxfId="806" priority="1572" operator="equal">
      <formula>#REF!</formula>
    </cfRule>
    <cfRule type="cellIs" dxfId="805" priority="1559" operator="equal">
      <formula>#REF!</formula>
    </cfRule>
    <cfRule type="cellIs" dxfId="804" priority="1573" operator="equal">
      <formula>#REF!</formula>
    </cfRule>
    <cfRule type="cellIs" dxfId="803" priority="1574" operator="equal">
      <formula>#REF!</formula>
    </cfRule>
    <cfRule type="cellIs" dxfId="802" priority="1561" operator="equal">
      <formula>#REF!</formula>
    </cfRule>
  </conditionalFormatting>
  <conditionalFormatting sqref="U27:V27">
    <cfRule type="cellIs" dxfId="801" priority="154" operator="equal">
      <formula>#REF!</formula>
    </cfRule>
    <cfRule type="cellIs" dxfId="800" priority="163" operator="equal">
      <formula>#REF!</formula>
    </cfRule>
  </conditionalFormatting>
  <conditionalFormatting sqref="U28:V30">
    <cfRule type="cellIs" dxfId="799" priority="187" operator="equal">
      <formula>#REF!</formula>
    </cfRule>
  </conditionalFormatting>
  <conditionalFormatting sqref="V28">
    <cfRule type="cellIs" dxfId="798" priority="175" operator="equal">
      <formula>#REF!</formula>
    </cfRule>
    <cfRule type="cellIs" dxfId="797" priority="198" operator="equal">
      <formula>#REF!</formula>
    </cfRule>
    <cfRule type="cellIs" dxfId="796" priority="174" operator="equal">
      <formula>#REF!</formula>
    </cfRule>
    <cfRule type="cellIs" dxfId="795" priority="191" operator="equal">
      <formula>#REF!</formula>
    </cfRule>
    <cfRule type="cellIs" dxfId="794" priority="172" operator="equal">
      <formula>#REF!</formula>
    </cfRule>
    <cfRule type="cellIs" dxfId="793" priority="194" operator="equal">
      <formula>#REF!</formula>
    </cfRule>
    <cfRule type="cellIs" dxfId="792" priority="193" operator="equal">
      <formula>#REF!</formula>
    </cfRule>
    <cfRule type="cellIs" dxfId="791" priority="192" operator="equal">
      <formula>#REF!</formula>
    </cfRule>
    <cfRule type="cellIs" dxfId="790" priority="190" operator="equal">
      <formula>#REF!</formula>
    </cfRule>
    <cfRule type="cellIs" dxfId="789" priority="173" operator="equal">
      <formula>#REF!</formula>
    </cfRule>
    <cfRule type="cellIs" dxfId="788" priority="189" operator="equal">
      <formula>#REF!</formula>
    </cfRule>
    <cfRule type="cellIs" dxfId="787" priority="188" operator="equal">
      <formula>#REF!</formula>
    </cfRule>
    <cfRule type="cellIs" dxfId="786" priority="186" operator="equal">
      <formula>#REF!</formula>
    </cfRule>
    <cfRule type="cellIs" dxfId="785" priority="185" operator="equal">
      <formula>#REF!</formula>
    </cfRule>
    <cfRule type="cellIs" dxfId="784" priority="184" operator="equal">
      <formula>"DEBIL"</formula>
    </cfRule>
    <cfRule type="cellIs" dxfId="783" priority="183" operator="equal">
      <formula>"MODERADO"</formula>
    </cfRule>
    <cfRule type="cellIs" dxfId="782" priority="182" operator="equal">
      <formula>"FUERTE"</formula>
    </cfRule>
    <cfRule type="cellIs" dxfId="781" priority="181" operator="equal">
      <formula>"EXTREMO"</formula>
    </cfRule>
    <cfRule type="cellIs" dxfId="780" priority="180" operator="equal">
      <formula>"MODERADO (RC/F)"</formula>
    </cfRule>
    <cfRule type="cellIs" dxfId="779" priority="179" operator="equal">
      <formula>"ALTO (RC/F)"</formula>
    </cfRule>
    <cfRule type="cellIs" dxfId="778" priority="204" operator="equal">
      <formula>#REF!</formula>
    </cfRule>
    <cfRule type="cellIs" dxfId="777" priority="203" operator="equal">
      <formula>#REF!</formula>
    </cfRule>
    <cfRule type="cellIs" dxfId="776" priority="202" operator="equal">
      <formula>#REF!</formula>
    </cfRule>
    <cfRule type="cellIs" dxfId="775" priority="201" operator="equal">
      <formula>#REF!</formula>
    </cfRule>
    <cfRule type="cellIs" dxfId="774" priority="178" operator="equal">
      <formula>"EXTREMO (RC/F)"</formula>
    </cfRule>
    <cfRule type="cellIs" dxfId="773" priority="199" operator="equal">
      <formula>#REF!</formula>
    </cfRule>
    <cfRule type="cellIs" dxfId="772" priority="177" operator="equal">
      <formula>#REF!</formula>
    </cfRule>
    <cfRule type="cellIs" dxfId="771" priority="197" operator="equal">
      <formula>#REF!</formula>
    </cfRule>
    <cfRule type="cellIs" dxfId="770" priority="176" operator="equal">
      <formula>#REF!</formula>
    </cfRule>
    <cfRule type="cellIs" dxfId="769" priority="195" operator="equal">
      <formula>#REF!</formula>
    </cfRule>
    <cfRule type="cellIs" dxfId="768" priority="200" operator="equal">
      <formula>#REF!</formula>
    </cfRule>
  </conditionalFormatting>
  <conditionalFormatting sqref="V24:W26">
    <cfRule type="cellIs" dxfId="767" priority="385" operator="equal">
      <formula>#REF!</formula>
    </cfRule>
    <cfRule type="cellIs" dxfId="766" priority="387" operator="equal">
      <formula>#REF!</formula>
    </cfRule>
    <cfRule type="cellIs" dxfId="765" priority="388" operator="equal">
      <formula>#REF!</formula>
    </cfRule>
    <cfRule type="cellIs" dxfId="764" priority="389" operator="equal">
      <formula>#REF!</formula>
    </cfRule>
    <cfRule type="cellIs" dxfId="763" priority="390" operator="equal">
      <formula>#REF!</formula>
    </cfRule>
    <cfRule type="cellIs" dxfId="762" priority="391" operator="equal">
      <formula>#REF!</formula>
    </cfRule>
    <cfRule type="cellIs" dxfId="761" priority="392" operator="equal">
      <formula>#REF!</formula>
    </cfRule>
    <cfRule type="cellIs" dxfId="760" priority="393" operator="equal">
      <formula>#REF!</formula>
    </cfRule>
    <cfRule type="cellIs" dxfId="759" priority="394" operator="equal">
      <formula>#REF!</formula>
    </cfRule>
    <cfRule type="cellIs" dxfId="758" priority="395" operator="equal">
      <formula>#REF!</formula>
    </cfRule>
    <cfRule type="cellIs" dxfId="757" priority="396" operator="equal">
      <formula>#REF!</formula>
    </cfRule>
    <cfRule type="cellIs" dxfId="756" priority="397" operator="equal">
      <formula>#REF!</formula>
    </cfRule>
    <cfRule type="cellIs" dxfId="755" priority="398" operator="equal">
      <formula>#REF!</formula>
    </cfRule>
    <cfRule type="cellIs" dxfId="754" priority="399" operator="equal">
      <formula>#REF!</formula>
    </cfRule>
    <cfRule type="cellIs" dxfId="753" priority="401" operator="equal">
      <formula>#REF!</formula>
    </cfRule>
    <cfRule type="cellIs" dxfId="752" priority="402" operator="equal">
      <formula>#REF!</formula>
    </cfRule>
    <cfRule type="cellIs" dxfId="751" priority="400" operator="equal">
      <formula>#REF!</formula>
    </cfRule>
    <cfRule type="cellIs" dxfId="750" priority="378" operator="equal">
      <formula>#REF!</formula>
    </cfRule>
    <cfRule type="cellIs" dxfId="749" priority="379" operator="equal">
      <formula>#REF!</formula>
    </cfRule>
    <cfRule type="cellIs" dxfId="748" priority="380" operator="equal">
      <formula>#REF!</formula>
    </cfRule>
    <cfRule type="cellIs" dxfId="747" priority="381" operator="equal">
      <formula>#REF!</formula>
    </cfRule>
    <cfRule type="cellIs" dxfId="746" priority="383" operator="equal">
      <formula>#REF!</formula>
    </cfRule>
    <cfRule type="cellIs" dxfId="745" priority="384" operator="equal">
      <formula>#REF!</formula>
    </cfRule>
    <cfRule type="cellIs" dxfId="744" priority="382" operator="equal">
      <formula>#REF!</formula>
    </cfRule>
    <cfRule type="cellIs" dxfId="743" priority="386" operator="equal">
      <formula>#REF!</formula>
    </cfRule>
  </conditionalFormatting>
  <conditionalFormatting sqref="V28">
    <cfRule type="cellIs" dxfId="742" priority="196" operator="equal">
      <formula>#REF!</formula>
    </cfRule>
  </conditionalFormatting>
  <conditionalFormatting sqref="V29:V30">
    <cfRule type="cellIs" dxfId="741" priority="236" operator="equal">
      <formula>#REF!</formula>
    </cfRule>
    <cfRule type="cellIs" dxfId="740" priority="235" operator="equal">
      <formula>#REF!</formula>
    </cfRule>
    <cfRule type="cellIs" dxfId="739" priority="234" operator="equal">
      <formula>#REF!</formula>
    </cfRule>
    <cfRule type="cellIs" dxfId="738" priority="233" operator="equal">
      <formula>#REF!</formula>
    </cfRule>
    <cfRule type="cellIs" dxfId="737" priority="232" operator="equal">
      <formula>#REF!</formula>
    </cfRule>
    <cfRule type="cellIs" dxfId="736" priority="231" operator="equal">
      <formula>#REF!</formula>
    </cfRule>
    <cfRule type="cellIs" dxfId="735" priority="230" operator="equal">
      <formula>#REF!</formula>
    </cfRule>
    <cfRule type="cellIs" dxfId="734" priority="229" operator="equal">
      <formula>#REF!</formula>
    </cfRule>
    <cfRule type="cellIs" dxfId="733" priority="228" operator="equal">
      <formula>#REF!</formula>
    </cfRule>
    <cfRule type="cellIs" dxfId="732" priority="227" operator="equal">
      <formula>#REF!</formula>
    </cfRule>
    <cfRule type="cellIs" dxfId="731" priority="226" operator="equal">
      <formula>#REF!</formula>
    </cfRule>
    <cfRule type="cellIs" dxfId="730" priority="225" operator="equal">
      <formula>#REF!</formula>
    </cfRule>
    <cfRule type="cellIs" dxfId="729" priority="224" operator="equal">
      <formula>#REF!</formula>
    </cfRule>
    <cfRule type="cellIs" dxfId="728" priority="223" operator="equal">
      <formula>#REF!</formula>
    </cfRule>
    <cfRule type="cellIs" dxfId="727" priority="222" operator="equal">
      <formula>#REF!</formula>
    </cfRule>
    <cfRule type="cellIs" dxfId="726" priority="237" operator="equal">
      <formula>#REF!</formula>
    </cfRule>
    <cfRule type="cellIs" dxfId="725" priority="220" operator="equal">
      <formula>#REF!</formula>
    </cfRule>
    <cfRule type="cellIs" dxfId="724" priority="219" operator="equal">
      <formula>#REF!</formula>
    </cfRule>
    <cfRule type="cellIs" dxfId="723" priority="218" operator="equal">
      <formula>#REF!</formula>
    </cfRule>
    <cfRule type="cellIs" dxfId="722" priority="217" operator="equal">
      <formula>"DEBIL"</formula>
    </cfRule>
    <cfRule type="cellIs" dxfId="721" priority="216" operator="equal">
      <formula>"MODERADO"</formula>
    </cfRule>
    <cfRule type="cellIs" dxfId="720" priority="214" operator="equal">
      <formula>"EXTREMO"</formula>
    </cfRule>
    <cfRule type="cellIs" dxfId="719" priority="213" operator="equal">
      <formula>"MODERADO (RC/F)"</formula>
    </cfRule>
    <cfRule type="cellIs" dxfId="718" priority="212" operator="equal">
      <formula>"ALTO (RC/F)"</formula>
    </cfRule>
    <cfRule type="cellIs" dxfId="717" priority="211" operator="equal">
      <formula>"EXTREMO (RC/F)"</formula>
    </cfRule>
    <cfRule type="cellIs" dxfId="716" priority="210" operator="equal">
      <formula>#REF!</formula>
    </cfRule>
    <cfRule type="cellIs" dxfId="715" priority="209" operator="equal">
      <formula>#REF!</formula>
    </cfRule>
    <cfRule type="cellIs" dxfId="714" priority="208" operator="equal">
      <formula>#REF!</formula>
    </cfRule>
    <cfRule type="cellIs" dxfId="713" priority="207" operator="equal">
      <formula>#REF!</formula>
    </cfRule>
    <cfRule type="cellIs" dxfId="712" priority="205" operator="equal">
      <formula>#REF!</formula>
    </cfRule>
    <cfRule type="cellIs" dxfId="711" priority="215" operator="equal">
      <formula>"FUERTE"</formula>
    </cfRule>
    <cfRule type="cellIs" dxfId="710" priority="221" operator="equal">
      <formula>#REF!</formula>
    </cfRule>
  </conditionalFormatting>
  <conditionalFormatting sqref="X31 Z31 AB31 AD31 AF31 AH31 AJ31 AL31:AM31 AP31:AU31 Q31:W32 AM32:AS32 Q45:W46 AM45:AS46 AT46:AU46 AM47:AR48">
    <cfRule type="cellIs" dxfId="678" priority="1628" operator="equal">
      <formula>#REF!</formula>
    </cfRule>
    <cfRule type="cellIs" dxfId="677" priority="1617" operator="equal">
      <formula>#REF!</formula>
    </cfRule>
    <cfRule type="cellIs" dxfId="676" priority="1618" operator="equal">
      <formula>#REF!</formula>
    </cfRule>
    <cfRule type="cellIs" dxfId="675" priority="1619" operator="equal">
      <formula>#REF!</formula>
    </cfRule>
    <cfRule type="cellIs" dxfId="674" priority="1627" operator="equal">
      <formula>#REF!</formula>
    </cfRule>
    <cfRule type="cellIs" dxfId="673" priority="1620" operator="equal">
      <formula>#REF!</formula>
    </cfRule>
    <cfRule type="cellIs" dxfId="672" priority="1625" operator="equal">
      <formula>#REF!</formula>
    </cfRule>
    <cfRule type="cellIs" dxfId="671" priority="1624" operator="equal">
      <formula>#REF!</formula>
    </cfRule>
    <cfRule type="cellIs" dxfId="670" priority="1622" operator="equal">
      <formula>#REF!</formula>
    </cfRule>
    <cfRule type="cellIs" dxfId="669" priority="1626" operator="equal">
      <formula>#REF!</formula>
    </cfRule>
    <cfRule type="cellIs" dxfId="668" priority="1621" operator="equal">
      <formula>#REF!</formula>
    </cfRule>
    <cfRule type="cellIs" dxfId="667" priority="1629" operator="equal">
      <formula>#REF!</formula>
    </cfRule>
    <cfRule type="cellIs" dxfId="666" priority="1630" operator="equal">
      <formula>#REF!</formula>
    </cfRule>
    <cfRule type="cellIs" dxfId="665" priority="1631" operator="equal">
      <formula>#REF!</formula>
    </cfRule>
    <cfRule type="cellIs" dxfId="664" priority="1615" operator="equal">
      <formula>#REF!</formula>
    </cfRule>
    <cfRule type="cellIs" dxfId="663" priority="1616" operator="equal">
      <formula>#REF!</formula>
    </cfRule>
  </conditionalFormatting>
  <conditionalFormatting sqref="X31 Z31 AB31 AD31 AF31 AH31 AJ31 AL31:AM31 AP31:AU31 AM32:AS32 Q45:W46 AM45:AS46 AT46:AU46 AM47:AR48 Q31:W32">
    <cfRule type="cellIs" dxfId="662" priority="1613" operator="equal">
      <formula>#REF!</formula>
    </cfRule>
  </conditionalFormatting>
  <conditionalFormatting sqref="X31 Z31 AB31 AD31 AF31 AH31 AJ31 AL31:AM31 AP31:AU31 AM32:AS32 AM45:AS46 AT46:AU46 AM47:AR48 Q45:W46">
    <cfRule type="cellIs" dxfId="661" priority="1612" operator="equal">
      <formula>#REF!</formula>
    </cfRule>
  </conditionalFormatting>
  <conditionalFormatting sqref="X31 Z31 AB31 AD31 AF31 AH31 AJ31 AL31:AM31 AP31:AU31 AM32:AS32 AM45:AS46 AT46:AU46 AM47:AR48">
    <cfRule type="cellIs" dxfId="660" priority="1610" operator="equal">
      <formula>#REF!</formula>
    </cfRule>
    <cfRule type="cellIs" dxfId="659" priority="1611" operator="equal">
      <formula>#REF!</formula>
    </cfRule>
  </conditionalFormatting>
  <conditionalFormatting sqref="X31:X32 Z31:Z32 AB31:AB32 AD31:AD32 AF31:AF32 AH31:AH32 AJ31:AJ32 AN31:AO32 AL32 AN45:AO48 X45:X56 Z45:Z56 AB45:AB56 AD45:AD56 AF45:AF56 AH45:AH56 AJ45:AJ56 AL45:AL56 S47:S48 Q49:W56 AM49:AU56">
    <cfRule type="cellIs" dxfId="658" priority="1444" operator="equal">
      <formula>#REF!</formula>
    </cfRule>
  </conditionalFormatting>
  <conditionalFormatting sqref="X57 Z57 AB57 AD57 AF57 AH57 AJ57 AL57:AM57 AP57:AU57 Q57:W58 AM58:AS58 Q71:W72 AM71:AS72 AT72:AU72 AM73:AR74">
    <cfRule type="cellIs" dxfId="657" priority="8088" operator="equal">
      <formula>#REF!</formula>
    </cfRule>
    <cfRule type="cellIs" dxfId="656" priority="8090" operator="equal">
      <formula>#REF!</formula>
    </cfRule>
    <cfRule type="cellIs" dxfId="655" priority="8091" operator="equal">
      <formula>#REF!</formula>
    </cfRule>
    <cfRule type="cellIs" dxfId="654" priority="8092" operator="equal">
      <formula>#REF!</formula>
    </cfRule>
    <cfRule type="cellIs" dxfId="653" priority="8094" operator="equal">
      <formula>#REF!</formula>
    </cfRule>
    <cfRule type="cellIs" dxfId="652" priority="8095" operator="equal">
      <formula>#REF!</formula>
    </cfRule>
    <cfRule type="cellIs" dxfId="651" priority="8096" operator="equal">
      <formula>#REF!</formula>
    </cfRule>
    <cfRule type="cellIs" dxfId="650" priority="8099" operator="equal">
      <formula>#REF!</formula>
    </cfRule>
    <cfRule type="cellIs" dxfId="649" priority="8078" operator="equal">
      <formula>#REF!</formula>
    </cfRule>
    <cfRule type="cellIs" dxfId="648" priority="8089" operator="equal">
      <formula>#REF!</formula>
    </cfRule>
    <cfRule type="cellIs" dxfId="647" priority="8077" operator="equal">
      <formula>#REF!</formula>
    </cfRule>
    <cfRule type="cellIs" dxfId="646" priority="8097" operator="equal">
      <formula>#REF!</formula>
    </cfRule>
    <cfRule type="cellIs" dxfId="645" priority="8081" operator="equal">
      <formula>#REF!</formula>
    </cfRule>
    <cfRule type="cellIs" dxfId="644" priority="8082" operator="equal">
      <formula>#REF!</formula>
    </cfRule>
    <cfRule type="cellIs" dxfId="643" priority="8083" operator="equal">
      <formula>#REF!</formula>
    </cfRule>
    <cfRule type="cellIs" dxfId="642" priority="8085" operator="equal">
      <formula>#REF!</formula>
    </cfRule>
    <cfRule type="cellIs" dxfId="641" priority="8086" operator="equal">
      <formula>#REF!</formula>
    </cfRule>
    <cfRule type="cellIs" dxfId="640" priority="8087" operator="equal">
      <formula>#REF!</formula>
    </cfRule>
  </conditionalFormatting>
  <conditionalFormatting sqref="X57 Z57 AB57 AD57 AF57 AH57 AJ57 AL57:AM57 AP57:AU57 AM58:AS58 Q71:W72 AM71:AS72 AT72:AU72 AM73:AR74 Q57:W58">
    <cfRule type="cellIs" dxfId="639" priority="8076" operator="equal">
      <formula>#REF!</formula>
    </cfRule>
  </conditionalFormatting>
  <conditionalFormatting sqref="X57 Z57 AB57 AD57 AF57 AH57 AJ57 AL57:AM57 AP57:AU57 AM58:AS58 AM71:AS72 AT72:AU72 AM73:AR74 Q71:W72">
    <cfRule type="cellIs" dxfId="638" priority="8073" operator="equal">
      <formula>#REF!</formula>
    </cfRule>
  </conditionalFormatting>
  <conditionalFormatting sqref="X57 Z57 AB57 AD57 AF57 AH57 AJ57 AL57:AM57 AP57:AU57 AM58:AS58 AM71:AS72 AT72:AU72 AM73:AR74">
    <cfRule type="cellIs" dxfId="637" priority="8070" operator="equal">
      <formula>#REF!</formula>
    </cfRule>
    <cfRule type="cellIs" dxfId="636" priority="8071" operator="equal">
      <formula>#REF!</formula>
    </cfRule>
  </conditionalFormatting>
  <conditionalFormatting sqref="X11:AM11 AJ12 AM12:AQ12 AO13 Q11:Q12 S11:V12 W11:W13 Q12:V12 Q14:Q17 P11 AK12:AK79 U27:V27 U28:U30 AP11:AU11">
    <cfRule type="cellIs" dxfId="635" priority="1167" operator="equal">
      <formula>"DEBIL"</formula>
    </cfRule>
    <cfRule type="cellIs" dxfId="634" priority="1164" operator="equal">
      <formula>"EXTREMO"</formula>
    </cfRule>
    <cfRule type="cellIs" dxfId="633" priority="1165" operator="equal">
      <formula>"FUERTE"</formula>
    </cfRule>
    <cfRule type="cellIs" dxfId="632" priority="1166" operator="equal">
      <formula>"MODERADO"</formula>
    </cfRule>
    <cfRule type="cellIs" dxfId="631" priority="1162" operator="equal">
      <formula>"ALTO (RC/F)"</formula>
    </cfRule>
    <cfRule type="cellIs" dxfId="630" priority="1163" operator="equal">
      <formula>"MODERADO (RC/F)"</formula>
    </cfRule>
    <cfRule type="cellIs" dxfId="629" priority="1161" operator="equal">
      <formula>"EXTREMO (RC/F)"</formula>
    </cfRule>
  </conditionalFormatting>
  <conditionalFormatting sqref="X11:AM11 AP11:AU11 AJ12 AM12:AQ12 Y12:Y79 AA12:AA79 AC12:AC79 AE12:AE79 AG12:AG79 AI12:AI79 AK12:AK79 AM13 AO13">
    <cfRule type="cellIs" dxfId="628" priority="1188" operator="equal">
      <formula>#REF!</formula>
    </cfRule>
    <cfRule type="cellIs" dxfId="627" priority="1187" operator="equal">
      <formula>#REF!</formula>
    </cfRule>
  </conditionalFormatting>
  <conditionalFormatting sqref="X11:AM11 AP11:AU11 AJ12 AM12:AQ12 AK12:AK79 AO13 U27:V27 U28:U30">
    <cfRule type="cellIs" dxfId="626" priority="1181" operator="equal">
      <formula>#REF!</formula>
    </cfRule>
  </conditionalFormatting>
  <conditionalFormatting sqref="X11:AM11 AP11:AU11 AJ12 AM12:AQ12 AM13 AO13 P11:Q11 S11:W12 Q12">
    <cfRule type="cellIs" dxfId="625" priority="1189" operator="equal">
      <formula>#REF!</formula>
    </cfRule>
  </conditionalFormatting>
  <conditionalFormatting sqref="X11:AM11 AP11:AU11 AJ12 AM12:AQ12 AM13 AO13 AK12:AK79 Y12:Y79 AA12:AA79 AC12:AC79 AE12:AE79 AG12:AG79 AI12:AI79">
    <cfRule type="cellIs" dxfId="624" priority="1186" operator="equal">
      <formula>#REF!</formula>
    </cfRule>
  </conditionalFormatting>
  <conditionalFormatting sqref="X11:AM11 AP11:AU11 AJ12 AM12:AQ12 AO13 AM13">
    <cfRule type="cellIs" dxfId="623" priority="1185" operator="equal">
      <formula>#REF!</formula>
    </cfRule>
  </conditionalFormatting>
  <conditionalFormatting sqref="X11:AM11 AP11:AU11 AJ12 AM12:AQ12 AO13">
    <cfRule type="cellIs" dxfId="622" priority="1184" operator="equal">
      <formula>#REF!</formula>
    </cfRule>
    <cfRule type="cellIs" dxfId="621" priority="1183" operator="equal">
      <formula>#REF!</formula>
    </cfRule>
  </conditionalFormatting>
  <conditionalFormatting sqref="Z25:Z31 AB25:AB31 AD25:AD31 AF25:AF31 AH25:AH31 AJ25:AJ31 X27:X31 AL31:AM31 AP31:AU31 Q31:W32 AM32:AS32 Q45:W46 AM45:AS46 AT46:AU46 AM47:AR48">
    <cfRule type="cellIs" dxfId="620" priority="1614" operator="equal">
      <formula>#REF!</formula>
    </cfRule>
    <cfRule type="cellIs" dxfId="619" priority="1623" operator="equal">
      <formula>#REF!</formula>
    </cfRule>
  </conditionalFormatting>
  <conditionalFormatting sqref="AJ11:AJ12 AN11:AO12 X12 Z12 AB12 AD12 AF12 AH12 AL12:AL13 AO13">
    <cfRule type="cellIs" dxfId="618" priority="1013" operator="equal">
      <formula>#REF!</formula>
    </cfRule>
    <cfRule type="cellIs" dxfId="617" priority="1014" operator="equal">
      <formula>#REF!</formula>
    </cfRule>
    <cfRule type="cellIs" dxfId="616" priority="1015" operator="equal">
      <formula>#REF!</formula>
    </cfRule>
    <cfRule type="cellIs" dxfId="615" priority="1016" operator="equal">
      <formula>#REF!</formula>
    </cfRule>
    <cfRule type="cellIs" dxfId="614" priority="1017" operator="equal">
      <formula>#REF!</formula>
    </cfRule>
    <cfRule type="cellIs" dxfId="613" priority="1018" operator="equal">
      <formula>#REF!</formula>
    </cfRule>
    <cfRule type="cellIs" dxfId="612" priority="1019" operator="equal">
      <formula>#REF!</formula>
    </cfRule>
    <cfRule type="cellIs" dxfId="611" priority="1020" operator="equal">
      <formula>#REF!</formula>
    </cfRule>
    <cfRule type="cellIs" dxfId="610" priority="1021" operator="equal">
      <formula>#REF!</formula>
    </cfRule>
    <cfRule type="cellIs" dxfId="609" priority="1022" operator="equal">
      <formula>#REF!</formula>
    </cfRule>
    <cfRule type="cellIs" dxfId="608" priority="1023" operator="equal">
      <formula>#REF!</formula>
    </cfRule>
    <cfRule type="cellIs" dxfId="607" priority="1024" operator="equal">
      <formula>#REF!</formula>
    </cfRule>
    <cfRule type="cellIs" dxfId="606" priority="1025" operator="equal">
      <formula>#REF!</formula>
    </cfRule>
    <cfRule type="cellIs" dxfId="605" priority="1026" operator="equal">
      <formula>#REF!</formula>
    </cfRule>
    <cfRule type="cellIs" dxfId="604" priority="1027" operator="equal">
      <formula>#REF!</formula>
    </cfRule>
    <cfRule type="cellIs" dxfId="603" priority="1028" operator="equal">
      <formula>#REF!</formula>
    </cfRule>
    <cfRule type="cellIs" dxfId="602" priority="1012" operator="equal">
      <formula>#REF!</formula>
    </cfRule>
  </conditionalFormatting>
  <conditionalFormatting sqref="AJ11:AJ15 AN11:AO17 X12:AI15 AL12:AL24 Q14:Q30 X16:AJ79 AM18:AU18 AM19:AP24 AQ19:AQ26 AR21:AU21 AR24:AU24">
    <cfRule type="cellIs" dxfId="601" priority="791" operator="equal">
      <formula>#REF!</formula>
    </cfRule>
  </conditionalFormatting>
  <conditionalFormatting sqref="AJ11:AJ15 AN11:AO17 X12:AI15 AL12:AL24 X16:AJ79 AM18:AU18 Q18:Q30 AM19:AP24 AQ19:AQ26 AR21:AU21 AR24:AU24">
    <cfRule type="cellIs" dxfId="600" priority="786" operator="equal">
      <formula>"MODERADO (RC/F)"</formula>
    </cfRule>
    <cfRule type="cellIs" dxfId="599" priority="785" operator="equal">
      <formula>"ALTO (RC/F)"</formula>
    </cfRule>
    <cfRule type="cellIs" dxfId="598" priority="790" operator="equal">
      <formula>"DEBIL"</formula>
    </cfRule>
    <cfRule type="cellIs" dxfId="597" priority="789" operator="equal">
      <formula>"MODERADO"</formula>
    </cfRule>
    <cfRule type="cellIs" dxfId="596" priority="788" operator="equal">
      <formula>"FUERTE"</formula>
    </cfRule>
    <cfRule type="cellIs" dxfId="595" priority="787" operator="equal">
      <formula>"EXTREMO"</formula>
    </cfRule>
    <cfRule type="cellIs" dxfId="594" priority="784" operator="equal">
      <formula>"EXTREMO (RC/F)"</formula>
    </cfRule>
  </conditionalFormatting>
  <conditionalFormatting sqref="AJ11:AJ26 Q12:V12 AD12:AD24 X12:X26 Z12:Z26 AB12:AB26 AF12:AF26 AH12:AH26 W13 AN13:AS13 AL13:AL24 AM14:AU14 Q14:Q17 AM15:AQ17 AM18:AU18 AM19:AP24 AQ19:AQ26 AR21:AU21 AR24:AU24">
    <cfRule type="cellIs" dxfId="593" priority="985" operator="equal">
      <formula>#REF!</formula>
    </cfRule>
    <cfRule type="cellIs" dxfId="592" priority="976" operator="equal">
      <formula>#REF!</formula>
    </cfRule>
  </conditionalFormatting>
  <conditionalFormatting sqref="AL12:AL13 AO13 AN11:AO12">
    <cfRule type="cellIs" dxfId="591" priority="1009" operator="equal">
      <formula>#REF!</formula>
    </cfRule>
  </conditionalFormatting>
  <conditionalFormatting sqref="AL31:AM31 AP31:AU31 AM32:AS32 AM45:AS46 AT46:AU46 AM47:AR48 X31 Z31 AB31 AD31 AF31 AH31 AJ31">
    <cfRule type="cellIs" dxfId="590" priority="1609" operator="equal">
      <formula>#REF!</formula>
    </cfRule>
  </conditionalFormatting>
  <conditionalFormatting sqref="AL31:AM31 AP31:AU31 AM32:AS32 AM45:AS46 AT46:AU46 AM47:AR48">
    <cfRule type="cellIs" dxfId="589" priority="1608" operator="equal">
      <formula>#REF!</formula>
    </cfRule>
    <cfRule type="cellIs" dxfId="588" priority="1607" operator="equal">
      <formula>#REF!</formula>
    </cfRule>
    <cfRule type="cellIs" dxfId="587" priority="1605" operator="equal">
      <formula>#REF!</formula>
    </cfRule>
  </conditionalFormatting>
  <conditionalFormatting sqref="AL57:AM57 AP57:AU57 AM58:AS58 AM71:AS72 AT72:AU72 AM73:AR74 X57 Z57 AB57 AD57 AF57 AH57 AJ57">
    <cfRule type="cellIs" dxfId="586" priority="8069" operator="equal">
      <formula>#REF!</formula>
    </cfRule>
  </conditionalFormatting>
  <conditionalFormatting sqref="AL57:AM57 AP57:AU57 AM58:AS58 AM71:AS72 AT72:AU72 AM73:AR74">
    <cfRule type="cellIs" dxfId="585" priority="8062" operator="equal">
      <formula>#REF!</formula>
    </cfRule>
    <cfRule type="cellIs" dxfId="584" priority="8067" operator="equal">
      <formula>#REF!</formula>
    </cfRule>
    <cfRule type="cellIs" dxfId="583" priority="8064" operator="equal">
      <formula>#REF!</formula>
    </cfRule>
  </conditionalFormatting>
  <conditionalFormatting sqref="AL25:AP26 Z25:Z30 AB25:AB30 AD25:AD30 AF25:AF30 AH25:AH30 AJ25:AJ30 AL27:AU27 Q27:Q30 S27:S30 X27:X30 AL28:AQ30 Q57:X58 Z57:Z58 AB57:AB58 AD57:AD58 AF57:AF58 AH57:AH58 AJ57:AJ58 AN57:AO58 AL58 X71:X79 Z71:Z79 AB71:AB79 AD71:AD79 AF71:AF79 AH71:AH79 AJ71:AJ79 AL71:AL79 AN71:AO79 S73:S74 Q75:W79 AM75:AU79 Y12:Y79 AA12:AA79 AC12:AC79 AE12:AE79 AG12:AG79 AI12:AI79 AK12:AK79">
    <cfRule type="cellIs" dxfId="582" priority="1860" operator="equal">
      <formula>#REF!</formula>
    </cfRule>
  </conditionalFormatting>
  <conditionalFormatting sqref="AL25:AP26 Z25:Z30 AB25:AB30 AD25:AD30 AF25:AF30 AH25:AH30 AJ25:AJ30 AL27:AU27 Q27:Q30 S27:S30 X27:X30 AL28:AQ30 X57:X58 Z57:Z58 AB57:AB58 AD57:AD58 AF57:AF58 AH57:AH58 AJ57:AJ58 AN57:AO58 AL58 X71:X79 Z71:Z79 AB71:AB79 AD71:AD79 AF71:AF79 AH71:AH79 AJ71:AJ79 AL71:AL79 AN71:AO79 S73:S74 Q75:W79 AM75:AU79">
    <cfRule type="cellIs" dxfId="581" priority="1869" operator="equal">
      <formula>#REF!</formula>
    </cfRule>
  </conditionalFormatting>
  <conditionalFormatting sqref="AL25:AP26 Z25:Z30 AB25:AB30 AD25:AD30 AF25:AF30 AH25:AH30 AJ25:AJ30 AL27:AU27 Q27:Q30 S27:S30 X27:X30 AL28:AQ30 AN57:AO58 X58 Z58 AB58 AD58 AF58 AH58 AJ58 AL58 X71:X79 Z71:Z79 AB71:AB79 AD71:AD79 AF71:AF79 AH71:AH79 AJ71:AJ79 AL71:AL79 AN71:AO79 S73:S74 Q75:W79 AM75:AU79">
    <cfRule type="cellIs" dxfId="580" priority="1862" operator="equal">
      <formula>#REF!</formula>
    </cfRule>
    <cfRule type="cellIs" dxfId="579" priority="1861" operator="equal">
      <formula>#REF!</formula>
    </cfRule>
    <cfRule type="cellIs" dxfId="578" priority="1863" operator="equal">
      <formula>#REF!</formula>
    </cfRule>
    <cfRule type="cellIs" dxfId="577" priority="1875" operator="equal">
      <formula>#REF!</formula>
    </cfRule>
    <cfRule type="cellIs" dxfId="576" priority="1876" operator="equal">
      <formula>#REF!</formula>
    </cfRule>
    <cfRule type="cellIs" dxfId="575" priority="1877" operator="equal">
      <formula>#REF!</formula>
    </cfRule>
    <cfRule type="cellIs" dxfId="574" priority="1865" operator="equal">
      <formula>#REF!</formula>
    </cfRule>
    <cfRule type="cellIs" dxfId="573" priority="1866" operator="equal">
      <formula>#REF!</formula>
    </cfRule>
    <cfRule type="cellIs" dxfId="572" priority="1867" operator="equal">
      <formula>#REF!</formula>
    </cfRule>
    <cfRule type="cellIs" dxfId="571" priority="1864" operator="equal">
      <formula>#REF!</formula>
    </cfRule>
    <cfRule type="cellIs" dxfId="570" priority="1868" operator="equal">
      <formula>#REF!</formula>
    </cfRule>
    <cfRule type="cellIs" dxfId="569" priority="1859" operator="equal">
      <formula>#REF!</formula>
    </cfRule>
    <cfRule type="cellIs" dxfId="568" priority="1870" operator="equal">
      <formula>#REF!</formula>
    </cfRule>
    <cfRule type="cellIs" dxfId="567" priority="1871" operator="equal">
      <formula>#REF!</formula>
    </cfRule>
    <cfRule type="cellIs" dxfId="566" priority="1872" operator="equal">
      <formula>#REF!</formula>
    </cfRule>
    <cfRule type="cellIs" dxfId="565" priority="1874" operator="equal">
      <formula>#REF!</formula>
    </cfRule>
    <cfRule type="cellIs" dxfId="564" priority="1873" operator="equal">
      <formula>#REF!</formula>
    </cfRule>
  </conditionalFormatting>
  <conditionalFormatting sqref="AL25:AP26 Z25:Z30 AB25:AB30 AD25:AD30 AF25:AF30 AH25:AH30 AJ25:AJ30 AL27:AU27 Q27:Q30 S27:S30 X27:X30 AL28:AQ30 AN71:AO79 S73:S74 Q75:W79 AM75:AU79 AN57:AO58 X58 Z58 AB58 AD58 AF58 AH58 AJ58 AL58 X71:X79 Z71:Z79 AB71:AB79 AD71:AD79 AF71:AF79 AH71:AH79 AJ71:AJ79 AL71:AL79 P11:Q11 S11:W12 Q12">
    <cfRule type="cellIs" dxfId="563" priority="1858" operator="equal">
      <formula>#REF!</formula>
    </cfRule>
  </conditionalFormatting>
  <conditionalFormatting sqref="AL25:AP26 Z25:Z30 AB25:AB30 AD25:AD30 AF25:AF30 AH25:AH30 AJ25:AJ30 AL27:AU27 Q27:Q30 S27:S30 X27:X30 AL28:AQ30 AN71:AO79 S73:S74 Q75:W79 AM75:AU79">
    <cfRule type="cellIs" dxfId="562" priority="1856" operator="equal">
      <formula>#REF!</formula>
    </cfRule>
    <cfRule type="cellIs" dxfId="561" priority="1857" operator="equal">
      <formula>#REF!</formula>
    </cfRule>
  </conditionalFormatting>
  <conditionalFormatting sqref="AL25:AP26 AL27:AU27 S27:S30 AL28:AQ30 AN71:AO79 S73:S74 Q75:W79 AM75:AU79 Z25:Z30 AB25:AB30 AD25:AD30 AF25:AF30 AH25:AH30 AJ25:AJ30 X27:X30 Q27:Q30">
    <cfRule type="cellIs" dxfId="560" priority="1855" operator="equal">
      <formula>#REF!</formula>
    </cfRule>
  </conditionalFormatting>
  <conditionalFormatting sqref="AL25:AP26 AL27:AU27 S27:S30 AL28:AQ30 AN71:AO79 S73:S74 Q75:W79 AM75:AU79">
    <cfRule type="cellIs" dxfId="559" priority="1848" operator="equal">
      <formula>"FUERTE"</formula>
    </cfRule>
    <cfRule type="cellIs" dxfId="558" priority="1854" operator="equal">
      <formula>#REF!</formula>
    </cfRule>
    <cfRule type="cellIs" dxfId="557" priority="1852" operator="equal">
      <formula>#REF!</formula>
    </cfRule>
    <cfRule type="cellIs" dxfId="556" priority="1851" operator="equal">
      <formula>#REF!</formula>
    </cfRule>
    <cfRule type="cellIs" dxfId="555" priority="1850" operator="equal">
      <formula>"DEBIL"</formula>
    </cfRule>
    <cfRule type="cellIs" dxfId="554" priority="1849" operator="equal">
      <formula>"MODERADO"</formula>
    </cfRule>
    <cfRule type="cellIs" dxfId="553" priority="1847" operator="equal">
      <formula>"EXTREMO"</formula>
    </cfRule>
    <cfRule type="cellIs" dxfId="552" priority="1846" operator="equal">
      <formula>"MODERADO (RC/F)"</formula>
    </cfRule>
    <cfRule type="cellIs" dxfId="551" priority="1845" operator="equal">
      <formula>"ALTO (RC/F)"</formula>
    </cfRule>
    <cfRule type="cellIs" dxfId="550" priority="1844" operator="equal">
      <formula>"EXTREMO (RC/F)"</formula>
    </cfRule>
  </conditionalFormatting>
  <conditionalFormatting sqref="AM13:AS13 AM14:AU14 AM15:AQ17 Q12:V12 P11 Q11:Q12 S11:V12 W11:W13">
    <cfRule type="cellIs" dxfId="549" priority="969" operator="equal">
      <formula>#REF!</formula>
    </cfRule>
  </conditionalFormatting>
  <conditionalFormatting sqref="AM13:AS13 AM14:AU14 AM15:AQ17">
    <cfRule type="cellIs" dxfId="548" priority="950" operator="equal">
      <formula>"ALTO (RC/F)"</formula>
    </cfRule>
    <cfRule type="cellIs" dxfId="547" priority="951" operator="equal">
      <formula>"MODERADO (RC/F)"</formula>
    </cfRule>
    <cfRule type="cellIs" dxfId="546" priority="952" operator="equal">
      <formula>"EXTREMO"</formula>
    </cfRule>
    <cfRule type="cellIs" dxfId="545" priority="953" operator="equal">
      <formula>"FUERTE"</formula>
    </cfRule>
    <cfRule type="cellIs" dxfId="544" priority="955" operator="equal">
      <formula>"DEBIL"</formula>
    </cfRule>
    <cfRule type="cellIs" dxfId="543" priority="954" operator="equal">
      <formula>"MODERADO"</formula>
    </cfRule>
    <cfRule type="cellIs" dxfId="542" priority="949" operator="equal">
      <formula>"EXTREMO (RC/F)"</formula>
    </cfRule>
  </conditionalFormatting>
  <conditionalFormatting sqref="AM32:AS32 AM45:AS46 AM47:AR48 AL31:AM31 AP31:AU31 AT46:AU46">
    <cfRule type="cellIs" dxfId="541" priority="1586" operator="equal">
      <formula>"ALTO (RC/F)"</formula>
    </cfRule>
    <cfRule type="cellIs" dxfId="540" priority="1590" operator="equal">
      <formula>"MODERADO"</formula>
    </cfRule>
    <cfRule type="cellIs" dxfId="539" priority="1585" operator="equal">
      <formula>"EXTREMO (RC/F)"</formula>
    </cfRule>
    <cfRule type="cellIs" dxfId="538" priority="1587" operator="equal">
      <formula>"MODERADO (RC/F)"</formula>
    </cfRule>
    <cfRule type="cellIs" dxfId="537" priority="1591" operator="equal">
      <formula>"DEBIL"</formula>
    </cfRule>
    <cfRule type="cellIs" dxfId="536" priority="1589" operator="equal">
      <formula>"FUERTE"</formula>
    </cfRule>
    <cfRule type="cellIs" dxfId="535" priority="1588" operator="equal">
      <formula>"EXTREMO"</formula>
    </cfRule>
  </conditionalFormatting>
  <conditionalFormatting sqref="AM33:AS34 AM35:AR36 Q31:W34 AT34:AU34">
    <cfRule type="cellIs" dxfId="534" priority="1379" operator="equal">
      <formula>"DEBIL"</formula>
    </cfRule>
    <cfRule type="cellIs" dxfId="533" priority="1378" operator="equal">
      <formula>"MODERADO"</formula>
    </cfRule>
    <cfRule type="cellIs" dxfId="532" priority="1377" operator="equal">
      <formula>"FUERTE"</formula>
    </cfRule>
    <cfRule type="cellIs" dxfId="531" priority="1374" operator="equal">
      <formula>"ALTO (RC/F)"</formula>
    </cfRule>
    <cfRule type="cellIs" dxfId="530" priority="1373" operator="equal">
      <formula>"EXTREMO (RC/F)"</formula>
    </cfRule>
    <cfRule type="cellIs" dxfId="529" priority="1376" operator="equal">
      <formula>"EXTREMO"</formula>
    </cfRule>
    <cfRule type="cellIs" dxfId="528" priority="1375" operator="equal">
      <formula>"MODERADO (RC/F)"</formula>
    </cfRule>
  </conditionalFormatting>
  <conditionalFormatting sqref="AM58:AS58 AM71:AS72 AM73:AR74 AL57:AM57 AP57:AU57 AT72:AU72">
    <cfRule type="cellIs" dxfId="527" priority="8045" operator="equal">
      <formula>"EXTREMO"</formula>
    </cfRule>
    <cfRule type="cellIs" dxfId="526" priority="8044" operator="equal">
      <formula>"MODERADO (RC/F)"</formula>
    </cfRule>
    <cfRule type="cellIs" dxfId="525" priority="8042" operator="equal">
      <formula>"EXTREMO (RC/F)"</formula>
    </cfRule>
    <cfRule type="cellIs" dxfId="524" priority="8043" operator="equal">
      <formula>"ALTO (RC/F)"</formula>
    </cfRule>
    <cfRule type="cellIs" dxfId="523" priority="8048" operator="equal">
      <formula>"DEBIL"</formula>
    </cfRule>
    <cfRule type="cellIs" dxfId="522" priority="8047" operator="equal">
      <formula>"MODERADO"</formula>
    </cfRule>
    <cfRule type="cellIs" dxfId="521" priority="8046" operator="equal">
      <formula>"FUERTE"</formula>
    </cfRule>
  </conditionalFormatting>
  <conditionalFormatting sqref="AM59:AS60 AM61:AR62 AT60:AU60">
    <cfRule type="cellIs" dxfId="520" priority="1797" operator="equal">
      <formula>"EXTREMO (RC/F)"</formula>
    </cfRule>
    <cfRule type="cellIs" dxfId="519" priority="1802" operator="equal">
      <formula>"MODERADO"</formula>
    </cfRule>
    <cfRule type="cellIs" dxfId="518" priority="1803" operator="equal">
      <formula>"DEBIL"</formula>
    </cfRule>
    <cfRule type="cellIs" dxfId="517" priority="1799" operator="equal">
      <formula>"MODERADO (RC/F)"</formula>
    </cfRule>
    <cfRule type="cellIs" dxfId="516" priority="1798" operator="equal">
      <formula>"ALTO (RC/F)"</formula>
    </cfRule>
    <cfRule type="cellIs" dxfId="515" priority="1800" operator="equal">
      <formula>"EXTREMO"</formula>
    </cfRule>
    <cfRule type="cellIs" dxfId="514" priority="1801" operator="equal">
      <formula>"FUERTE"</formula>
    </cfRule>
  </conditionalFormatting>
  <conditionalFormatting sqref="AM59:AS60 AT60:AU60 AM61:AR62 Q59:W60">
    <cfRule type="cellIs" dxfId="513" priority="1821" operator="equal">
      <formula>#REF!</formula>
    </cfRule>
  </conditionalFormatting>
  <conditionalFormatting sqref="AM59:AS60 AT60:AU60 AM61:AR62">
    <cfRule type="cellIs" dxfId="512" priority="1817" operator="equal">
      <formula>#REF!</formula>
    </cfRule>
    <cfRule type="cellIs" dxfId="511" priority="1819" operator="equal">
      <formula>#REF!</formula>
    </cfRule>
    <cfRule type="cellIs" dxfId="510" priority="1820" operator="equal">
      <formula>#REF!</formula>
    </cfRule>
  </conditionalFormatting>
  <conditionalFormatting sqref="AN11:AO12 AL12:AL13 AO13 AJ11:AJ12 X12 Z12 AB12 AD12 AF12 AH12">
    <cfRule type="cellIs" dxfId="509" priority="1011" operator="equal">
      <formula>#REF!</formula>
    </cfRule>
  </conditionalFormatting>
  <conditionalFormatting sqref="AN11:AO12 AL12:AL13 AO13">
    <cfRule type="cellIs" dxfId="508" priority="1010" operator="equal">
      <formula>#REF!</formula>
    </cfRule>
  </conditionalFormatting>
  <conditionalFormatting sqref="AN11:AO17 Q14:Q30 T24:U24 AJ11:AJ26 AD12:AD24 AL12:AL24 X12:X26 Z12:Z26 AB12:AB26 AF12:AF26 AH12:AH26 AM18:AU18 AM19:AP24 AQ19:AQ26 AR21:AU21 AR24:AU24">
    <cfRule type="cellIs" dxfId="507" priority="799" operator="equal">
      <formula>#REF!</formula>
    </cfRule>
    <cfRule type="cellIs" dxfId="506" priority="808" operator="equal">
      <formula>#REF!</formula>
    </cfRule>
  </conditionalFormatting>
  <conditionalFormatting sqref="AN11:AO17 Q18:Q26 T24:U24 AJ11:AJ26 AD12:AD24 AL12:AL24 X12:X26 Z12:Z26 AB12:AB26 AF12:AF26 AH12:AH26 AM18:AU18 AM19:AP24 AQ19:AQ26 AR21:AU21 AR24:AU24">
    <cfRule type="cellIs" dxfId="505" priority="811" operator="equal">
      <formula>#REF!</formula>
    </cfRule>
  </conditionalFormatting>
  <conditionalFormatting sqref="AN11:AO17 AJ11:AJ26 AD12:AD24 AL12:AL24 X12:X26 Z12:Z26 AB12:AB26 AF12:AF26 AH12:AH26 AM18:AU18 Q18:Q26 AM19:AP24 AQ19:AQ26 AR21:AU21 AR24:AU24">
    <cfRule type="cellIs" dxfId="504" priority="792" operator="equal">
      <formula>#REF!</formula>
    </cfRule>
    <cfRule type="cellIs" dxfId="503" priority="793" operator="equal">
      <formula>#REF!</formula>
    </cfRule>
  </conditionalFormatting>
  <conditionalFormatting sqref="AN13:AO17 Q18:Q26 T24:U24">
    <cfRule type="cellIs" dxfId="502" priority="802" operator="equal">
      <formula>#REF!</formula>
    </cfRule>
    <cfRule type="cellIs" dxfId="501" priority="803" operator="equal">
      <formula>#REF!</formula>
    </cfRule>
    <cfRule type="cellIs" dxfId="500" priority="810" operator="equal">
      <formula>#REF!</formula>
    </cfRule>
    <cfRule type="cellIs" dxfId="499" priority="809" operator="equal">
      <formula>#REF!</formula>
    </cfRule>
    <cfRule type="cellIs" dxfId="498" priority="807" operator="equal">
      <formula>#REF!</formula>
    </cfRule>
    <cfRule type="cellIs" dxfId="497" priority="806" operator="equal">
      <formula>#REF!</formula>
    </cfRule>
    <cfRule type="cellIs" dxfId="496" priority="805" operator="equal">
      <formula>#REF!</formula>
    </cfRule>
    <cfRule type="cellIs" dxfId="495" priority="804" operator="equal">
      <formula>#REF!</formula>
    </cfRule>
    <cfRule type="cellIs" dxfId="494" priority="816" operator="equal">
      <formula>#REF!</formula>
    </cfRule>
    <cfRule type="cellIs" dxfId="493" priority="815" operator="equal">
      <formula>#REF!</formula>
    </cfRule>
    <cfRule type="cellIs" dxfId="492" priority="814" operator="equal">
      <formula>#REF!</formula>
    </cfRule>
    <cfRule type="cellIs" dxfId="491" priority="813" operator="equal">
      <formula>#REF!</formula>
    </cfRule>
    <cfRule type="cellIs" dxfId="490" priority="812" operator="equal">
      <formula>#REF!</formula>
    </cfRule>
    <cfRule type="cellIs" dxfId="489" priority="794" operator="equal">
      <formula>#REF!</formula>
    </cfRule>
    <cfRule type="cellIs" dxfId="488" priority="795" operator="equal">
      <formula>#REF!</formula>
    </cfRule>
    <cfRule type="cellIs" dxfId="487" priority="796" operator="equal">
      <formula>#REF!</formula>
    </cfRule>
    <cfRule type="cellIs" dxfId="486" priority="797" operator="equal">
      <formula>#REF!</formula>
    </cfRule>
    <cfRule type="cellIs" dxfId="485" priority="798" operator="equal">
      <formula>#REF!</formula>
    </cfRule>
    <cfRule type="cellIs" dxfId="484" priority="800" operator="equal">
      <formula>#REF!</formula>
    </cfRule>
    <cfRule type="cellIs" dxfId="483" priority="801" operator="equal">
      <formula>#REF!</formula>
    </cfRule>
  </conditionalFormatting>
  <conditionalFormatting sqref="AN31:AO32 X32 Z32 AB32 AD32 AF32 AH32 AJ32 AL32 AN45:AO48 X45:X56 Z45:Z56 AB45:AB56 AD45:AD56 AF45:AF56 AH45:AH56 AJ45:AJ56 AL45:AL56 S47:S48 Q49:W56 AM49:AU56">
    <cfRule type="cellIs" dxfId="482" priority="1451" operator="equal">
      <formula>#REF!</formula>
    </cfRule>
    <cfRule type="cellIs" dxfId="481" priority="1450" operator="equal">
      <formula>#REF!</formula>
    </cfRule>
    <cfRule type="cellIs" dxfId="480" priority="1448" operator="equal">
      <formula>#REF!</formula>
    </cfRule>
    <cfRule type="cellIs" dxfId="479" priority="1447" operator="equal">
      <formula>#REF!</formula>
    </cfRule>
    <cfRule type="cellIs" dxfId="478" priority="1446" operator="equal">
      <formula>#REF!</formula>
    </cfRule>
    <cfRule type="cellIs" dxfId="477" priority="1449" operator="equal">
      <formula>#REF!</formula>
    </cfRule>
    <cfRule type="cellIs" dxfId="476" priority="1438" operator="equal">
      <formula>#REF!</formula>
    </cfRule>
    <cfRule type="cellIs" dxfId="475" priority="1439" operator="equal">
      <formula>#REF!</formula>
    </cfRule>
    <cfRule type="cellIs" dxfId="474" priority="1440" operator="equal">
      <formula>#REF!</formula>
    </cfRule>
    <cfRule type="cellIs" dxfId="473" priority="1445" operator="equal">
      <formula>#REF!</formula>
    </cfRule>
    <cfRule type="cellIs" dxfId="472" priority="1441" operator="equal">
      <formula>#REF!</formula>
    </cfRule>
    <cfRule type="cellIs" dxfId="471" priority="1452" operator="equal">
      <formula>#REF!</formula>
    </cfRule>
    <cfRule type="cellIs" dxfId="470" priority="1442" operator="equal">
      <formula>#REF!</formula>
    </cfRule>
    <cfRule type="cellIs" dxfId="469" priority="1443" operator="equal">
      <formula>#REF!</formula>
    </cfRule>
    <cfRule type="cellIs" dxfId="468" priority="1434" operator="equal">
      <formula>#REF!</formula>
    </cfRule>
    <cfRule type="cellIs" dxfId="467" priority="1436" operator="equal">
      <formula>#REF!</formula>
    </cfRule>
    <cfRule type="cellIs" dxfId="466" priority="1437" operator="equal">
      <formula>#REF!</formula>
    </cfRule>
  </conditionalFormatting>
  <conditionalFormatting sqref="AN31:AO36 X32:X56 Z32:Z56 AB32:AB56 AD32:AD56 AF32:AF56 AH32:AH56 AJ32:AJ56 AL32:AL56 S35:S36 AM37:AU44 Q37:W46">
    <cfRule type="cellIs" dxfId="465" priority="1217" operator="equal">
      <formula>#REF!</formula>
    </cfRule>
    <cfRule type="cellIs" dxfId="464" priority="1235" operator="equal">
      <formula>#REF!</formula>
    </cfRule>
    <cfRule type="cellIs" dxfId="463" priority="1223" operator="equal">
      <formula>#REF!</formula>
    </cfRule>
    <cfRule type="cellIs" dxfId="462" priority="1232" operator="equal">
      <formula>#REF!</formula>
    </cfRule>
  </conditionalFormatting>
  <conditionalFormatting sqref="AN31:AO36 AL32:AL56 S35:S36 AM37:AU44 Q37:W46 X32:X56 Z32:Z56 AB32:AB56 AD32:AD56 AF32:AF56 AH32:AH56 AJ32:AJ56">
    <cfRule type="cellIs" dxfId="461" priority="1216" operator="equal">
      <formula>#REF!</formula>
    </cfRule>
  </conditionalFormatting>
  <conditionalFormatting sqref="AN31:AO36 AL32:AL56 S35:S36 AM37:AU44 Q37:W46">
    <cfRule type="cellIs" dxfId="460" priority="1214" operator="equal">
      <formula>"DEBIL"</formula>
    </cfRule>
    <cfRule type="cellIs" dxfId="459" priority="1213" operator="equal">
      <formula>"MODERADO"</formula>
    </cfRule>
    <cfRule type="cellIs" dxfId="458" priority="1212" operator="equal">
      <formula>"FUERTE"</formula>
    </cfRule>
    <cfRule type="cellIs" dxfId="457" priority="1211" operator="equal">
      <formula>"EXTREMO"</formula>
    </cfRule>
    <cfRule type="cellIs" dxfId="456" priority="1209" operator="equal">
      <formula>"ALTO (RC/F)"</formula>
    </cfRule>
    <cfRule type="cellIs" dxfId="455" priority="1208" operator="equal">
      <formula>"EXTREMO (RC/F)"</formula>
    </cfRule>
    <cfRule type="cellIs" dxfId="454" priority="1210" operator="equal">
      <formula>"MODERADO (RC/F)"</formula>
    </cfRule>
    <cfRule type="cellIs" dxfId="453" priority="1215" operator="equal">
      <formula>#REF!</formula>
    </cfRule>
  </conditionalFormatting>
  <conditionalFormatting sqref="AN33:AO36 X33:X44 Z33:Z44 AB33:AB44 AD33:AD44 AF33:AF44 AH33:AH44 AJ33:AJ44 AL33:AL44 S35:S36 Q37:W44 AM37:AU44">
    <cfRule type="cellIs" dxfId="452" priority="1226" operator="equal">
      <formula>#REF!</formula>
    </cfRule>
    <cfRule type="cellIs" dxfId="451" priority="1219" operator="equal">
      <formula>#REF!</formula>
    </cfRule>
    <cfRule type="cellIs" dxfId="450" priority="1220" operator="equal">
      <formula>#REF!</formula>
    </cfRule>
    <cfRule type="cellIs" dxfId="449" priority="1239" operator="equal">
      <formula>#REF!</formula>
    </cfRule>
    <cfRule type="cellIs" dxfId="448" priority="1221" operator="equal">
      <formula>#REF!</formula>
    </cfRule>
    <cfRule type="cellIs" dxfId="447" priority="1228" operator="equal">
      <formula>#REF!</formula>
    </cfRule>
    <cfRule type="cellIs" dxfId="446" priority="1224" operator="equal">
      <formula>#REF!</formula>
    </cfRule>
    <cfRule type="cellIs" dxfId="445" priority="1240" operator="equal">
      <formula>#REF!</formula>
    </cfRule>
    <cfRule type="cellIs" dxfId="444" priority="1225" operator="equal">
      <formula>#REF!</formula>
    </cfRule>
    <cfRule type="cellIs" dxfId="443" priority="1218" operator="equal">
      <formula>#REF!</formula>
    </cfRule>
    <cfRule type="cellIs" dxfId="442" priority="1227" operator="equal">
      <formula>#REF!</formula>
    </cfRule>
    <cfRule type="cellIs" dxfId="441" priority="1229" operator="equal">
      <formula>#REF!</formula>
    </cfRule>
    <cfRule type="cellIs" dxfId="440" priority="1230" operator="equal">
      <formula>#REF!</formula>
    </cfRule>
    <cfRule type="cellIs" dxfId="439" priority="1231" operator="equal">
      <formula>#REF!</formula>
    </cfRule>
    <cfRule type="cellIs" dxfId="438" priority="1222" operator="equal">
      <formula>#REF!</formula>
    </cfRule>
    <cfRule type="cellIs" dxfId="437" priority="1238" operator="equal">
      <formula>#REF!</formula>
    </cfRule>
    <cfRule type="cellIs" dxfId="436" priority="1237" operator="equal">
      <formula>#REF!</formula>
    </cfRule>
    <cfRule type="cellIs" dxfId="435" priority="1233" operator="equal">
      <formula>#REF!</formula>
    </cfRule>
    <cfRule type="cellIs" dxfId="434" priority="1234" operator="equal">
      <formula>#REF!</formula>
    </cfRule>
    <cfRule type="cellIs" dxfId="433" priority="1236" operator="equal">
      <formula>#REF!</formula>
    </cfRule>
  </conditionalFormatting>
  <conditionalFormatting sqref="AN45:AO48 S47:S48 Q49:W56 AM49:AU56 AN31:AO32 X32 Z32 AB32 AD32 AF32 AH32 AJ32 AL32 X45:X56 Z45:Z56 AB45:AB56 AD45:AD56 AF45:AF56 AH45:AH56 AJ45:AJ56 AL45:AL56">
    <cfRule type="cellIs" dxfId="432" priority="1433" operator="equal">
      <formula>#REF!</formula>
    </cfRule>
  </conditionalFormatting>
  <conditionalFormatting sqref="AN45:AO48 S47:S48 Q49:W56 AM49:AU56">
    <cfRule type="cellIs" dxfId="431" priority="1430" operator="equal">
      <formula>#REF!</formula>
    </cfRule>
    <cfRule type="cellIs" dxfId="430" priority="1431" operator="equal">
      <formula>#REF!</formula>
    </cfRule>
    <cfRule type="cellIs" dxfId="429" priority="1432" operator="equal">
      <formula>#REF!</formula>
    </cfRule>
  </conditionalFormatting>
  <conditionalFormatting sqref="AN45:AO48 S47:S48 AM49:AU56 Q49:W60">
    <cfRule type="cellIs" dxfId="428" priority="1420" operator="equal">
      <formula>"EXTREMO (RC/F)"</formula>
    </cfRule>
    <cfRule type="cellIs" dxfId="427" priority="1421" operator="equal">
      <formula>"ALTO (RC/F)"</formula>
    </cfRule>
    <cfRule type="cellIs" dxfId="426" priority="1424" operator="equal">
      <formula>"FUERTE"</formula>
    </cfRule>
    <cfRule type="cellIs" dxfId="425" priority="1425" operator="equal">
      <formula>"MODERADO"</formula>
    </cfRule>
    <cfRule type="cellIs" dxfId="424" priority="1426" operator="equal">
      <formula>"DEBIL"</formula>
    </cfRule>
    <cfRule type="cellIs" dxfId="423" priority="1428" operator="equal">
      <formula>#REF!</formula>
    </cfRule>
    <cfRule type="cellIs" dxfId="422" priority="1429" operator="equal">
      <formula>#REF!</formula>
    </cfRule>
    <cfRule type="cellIs" dxfId="421" priority="1423" operator="equal">
      <formula>"EXTREMO"</formula>
    </cfRule>
    <cfRule type="cellIs" dxfId="420" priority="1422" operator="equal">
      <formula>"MODERADO (RC/F)"</formula>
    </cfRule>
    <cfRule type="cellIs" dxfId="419" priority="1427" operator="equal">
      <formula>#REF!</formula>
    </cfRule>
  </conditionalFormatting>
  <conditionalFormatting sqref="AN57:AO62 X58:X79 Z58:Z79 AB58:AB79 AD58:AD79 AF58:AF79 AH58:AH79 AJ58:AJ79 AL58:AL79 S61:S62 AM63:AU70 Q63:W72">
    <cfRule type="cellIs" dxfId="418" priority="1659" operator="equal">
      <formula>#REF!</formula>
    </cfRule>
    <cfRule type="cellIs" dxfId="417" priority="1641" operator="equal">
      <formula>#REF!</formula>
    </cfRule>
    <cfRule type="cellIs" dxfId="416" priority="1647" operator="equal">
      <formula>#REF!</formula>
    </cfRule>
    <cfRule type="cellIs" dxfId="415" priority="1656" operator="equal">
      <formula>#REF!</formula>
    </cfRule>
  </conditionalFormatting>
  <conditionalFormatting sqref="AN57:AO62 AL58:AL79 S61:S62 AM63:AU70 Q63:W72 X58:X79 Z58:Z79 AB58:AB79 AD58:AD79 AF58:AF79 AH58:AH79 AJ58:AJ79">
    <cfRule type="cellIs" dxfId="414" priority="1640" operator="equal">
      <formula>#REF!</formula>
    </cfRule>
  </conditionalFormatting>
  <conditionalFormatting sqref="AN57:AO62 AL58:AL79 S61:S62 AM63:AU70 Q63:W72">
    <cfRule type="cellIs" dxfId="413" priority="1636" operator="equal">
      <formula>"FUERTE"</formula>
    </cfRule>
    <cfRule type="cellIs" dxfId="412" priority="1635" operator="equal">
      <formula>"EXTREMO"</formula>
    </cfRule>
    <cfRule type="cellIs" dxfId="411" priority="1633" operator="equal">
      <formula>"ALTO (RC/F)"</formula>
    </cfRule>
    <cfRule type="cellIs" dxfId="410" priority="1634" operator="equal">
      <formula>"MODERADO (RC/F)"</formula>
    </cfRule>
    <cfRule type="cellIs" dxfId="409" priority="1637" operator="equal">
      <formula>"MODERADO"</formula>
    </cfRule>
    <cfRule type="cellIs" dxfId="408" priority="1639" operator="equal">
      <formula>#REF!</formula>
    </cfRule>
    <cfRule type="cellIs" dxfId="407" priority="1632" operator="equal">
      <formula>"EXTREMO (RC/F)"</formula>
    </cfRule>
    <cfRule type="cellIs" dxfId="406" priority="1638" operator="equal">
      <formula>"DEBIL"</formula>
    </cfRule>
  </conditionalFormatting>
  <conditionalFormatting sqref="AN59:AO62 X59:X70 Z59:Z70 AB59:AB70 AD59:AD70 AF59:AF70 AH59:AH70 AJ59:AJ70 AL59:AL70 S61:S62 Q63:W70 AM63:AU70">
    <cfRule type="cellIs" dxfId="405" priority="1649" operator="equal">
      <formula>#REF!</formula>
    </cfRule>
    <cfRule type="cellIs" dxfId="404" priority="1650" operator="equal">
      <formula>#REF!</formula>
    </cfRule>
    <cfRule type="cellIs" dxfId="403" priority="1651" operator="equal">
      <formula>#REF!</formula>
    </cfRule>
    <cfRule type="cellIs" dxfId="402" priority="1652" operator="equal">
      <formula>#REF!</formula>
    </cfRule>
    <cfRule type="cellIs" dxfId="401" priority="1653" operator="equal">
      <formula>#REF!</formula>
    </cfRule>
    <cfRule type="cellIs" dxfId="400" priority="1654" operator="equal">
      <formula>#REF!</formula>
    </cfRule>
    <cfRule type="cellIs" dxfId="399" priority="1655" operator="equal">
      <formula>#REF!</formula>
    </cfRule>
    <cfRule type="cellIs" dxfId="398" priority="1657" operator="equal">
      <formula>#REF!</formula>
    </cfRule>
    <cfRule type="cellIs" dxfId="397" priority="1658" operator="equal">
      <formula>#REF!</formula>
    </cfRule>
    <cfRule type="cellIs" dxfId="396" priority="1660" operator="equal">
      <formula>#REF!</formula>
    </cfRule>
    <cfRule type="cellIs" dxfId="395" priority="1661" operator="equal">
      <formula>#REF!</formula>
    </cfRule>
    <cfRule type="cellIs" dxfId="394" priority="1662" operator="equal">
      <formula>#REF!</formula>
    </cfRule>
    <cfRule type="cellIs" dxfId="393" priority="1663" operator="equal">
      <formula>#REF!</formula>
    </cfRule>
    <cfRule type="cellIs" dxfId="392" priority="1643" operator="equal">
      <formula>#REF!</formula>
    </cfRule>
    <cfRule type="cellIs" dxfId="391" priority="1644" operator="equal">
      <formula>#REF!</formula>
    </cfRule>
    <cfRule type="cellIs" dxfId="390" priority="1645" operator="equal">
      <formula>#REF!</formula>
    </cfRule>
    <cfRule type="cellIs" dxfId="389" priority="1646" operator="equal">
      <formula>#REF!</formula>
    </cfRule>
    <cfRule type="cellIs" dxfId="388" priority="1664" operator="equal">
      <formula>#REF!</formula>
    </cfRule>
    <cfRule type="cellIs" dxfId="387" priority="1648" operator="equal">
      <formula>#REF!</formula>
    </cfRule>
    <cfRule type="cellIs" dxfId="386" priority="1642" operator="equal">
      <formula>#REF!</formula>
    </cfRule>
  </conditionalFormatting>
  <conditionalFormatting sqref="AN13:AS13 AM14:AU14 AM15:AQ17 Q12:V12 P11 Q11:Q12 S11:V12 W11:W13">
    <cfRule type="cellIs" dxfId="385" priority="971" operator="equal">
      <formula>#REF!</formula>
    </cfRule>
  </conditionalFormatting>
  <conditionalFormatting sqref="AV11 AV13:AV14 AV18 AV21 AV24 AV27 AV31:AV34">
    <cfRule type="cellIs" dxfId="384" priority="948" operator="equal">
      <formula>"MUY BAJA"</formula>
    </cfRule>
    <cfRule type="cellIs" dxfId="383" priority="947" operator="equal">
      <formula>"BAJA"</formula>
    </cfRule>
    <cfRule type="cellIs" dxfId="382" priority="944" operator="equal">
      <formula>"MUY ALTA"</formula>
    </cfRule>
    <cfRule type="cellIs" dxfId="381" priority="946" operator="equal">
      <formula>"MEDIA"</formula>
    </cfRule>
    <cfRule type="cellIs" dxfId="380" priority="945" operator="equal">
      <formula>"ALTA"</formula>
    </cfRule>
  </conditionalFormatting>
  <conditionalFormatting sqref="AV37:AV46">
    <cfRule type="cellIs" dxfId="379" priority="1372" operator="equal">
      <formula>"MUY BAJA"</formula>
    </cfRule>
    <cfRule type="cellIs" dxfId="378" priority="1371" operator="equal">
      <formula>"BAJA"</formula>
    </cfRule>
    <cfRule type="cellIs" dxfId="377" priority="1370" operator="equal">
      <formula>"MEDIA"</formula>
    </cfRule>
    <cfRule type="cellIs" dxfId="376" priority="1369" operator="equal">
      <formula>"ALTA"</formula>
    </cfRule>
    <cfRule type="cellIs" dxfId="375" priority="1368" operator="equal">
      <formula>"MUY ALTA"</formula>
    </cfRule>
  </conditionalFormatting>
  <conditionalFormatting sqref="AV49:AV60">
    <cfRule type="cellIs" dxfId="374" priority="1582" operator="equal">
      <formula>"MEDIA"</formula>
    </cfRule>
    <cfRule type="cellIs" dxfId="373" priority="1580" operator="equal">
      <formula>"MUY ALTA"</formula>
    </cfRule>
    <cfRule type="cellIs" dxfId="372" priority="1581" operator="equal">
      <formula>"ALTA"</formula>
    </cfRule>
    <cfRule type="cellIs" dxfId="371" priority="1583" operator="equal">
      <formula>"BAJA"</formula>
    </cfRule>
    <cfRule type="cellIs" dxfId="370" priority="1584" operator="equal">
      <formula>"MUY BAJA"</formula>
    </cfRule>
  </conditionalFormatting>
  <conditionalFormatting sqref="AV63:AV72">
    <cfRule type="cellIs" dxfId="369" priority="1796" operator="equal">
      <formula>"MUY BAJA"</formula>
    </cfRule>
    <cfRule type="cellIs" dxfId="368" priority="1795" operator="equal">
      <formula>"BAJA"</formula>
    </cfRule>
    <cfRule type="cellIs" dxfId="367" priority="1794" operator="equal">
      <formula>"MEDIA"</formula>
    </cfRule>
    <cfRule type="cellIs" dxfId="366" priority="1792" operator="equal">
      <formula>"MUY ALTA"</formula>
    </cfRule>
    <cfRule type="cellIs" dxfId="365" priority="1793" operator="equal">
      <formula>"ALTA"</formula>
    </cfRule>
  </conditionalFormatting>
  <conditionalFormatting sqref="AV75:AV79">
    <cfRule type="cellIs" dxfId="364" priority="8040" operator="equal">
      <formula>"BAJA"</formula>
    </cfRule>
    <cfRule type="cellIs" dxfId="363" priority="8039" operator="equal">
      <formula>"MEDIA"</formula>
    </cfRule>
    <cfRule type="cellIs" dxfId="362" priority="8038" operator="equal">
      <formula>"ALTA"</formula>
    </cfRule>
    <cfRule type="cellIs" dxfId="361" priority="8041" operator="equal">
      <formula>"MUY BAJA"</formula>
    </cfRule>
    <cfRule type="cellIs" dxfId="360" priority="8037" operator="equal">
      <formula>"MUY ALTA"</formula>
    </cfRule>
  </conditionalFormatting>
  <conditionalFormatting sqref="AW11">
    <cfRule type="cellIs" dxfId="359" priority="592" operator="equal">
      <formula>"LEVE"</formula>
    </cfRule>
    <cfRule type="cellIs" dxfId="358" priority="591" operator="equal">
      <formula>"MENOR"</formula>
    </cfRule>
    <cfRule type="cellIs" dxfId="357" priority="585" operator="equal">
      <formula>"CATASTRÓFICO (RC-F)"</formula>
    </cfRule>
    <cfRule type="cellIs" dxfId="356" priority="586" operator="equal">
      <formula>"MAYOR (RC-F)"</formula>
    </cfRule>
    <cfRule type="cellIs" dxfId="355" priority="587" operator="equal">
      <formula>"MODERADO (RC-F)"</formula>
    </cfRule>
    <cfRule type="cellIs" dxfId="354" priority="588" operator="equal">
      <formula>"CATASTRÓFICO"</formula>
    </cfRule>
    <cfRule type="cellIs" dxfId="353" priority="589" operator="equal">
      <formula>"MAYOR"</formula>
    </cfRule>
    <cfRule type="cellIs" dxfId="352" priority="593" operator="equal">
      <formula>#REF!</formula>
    </cfRule>
  </conditionalFormatting>
  <conditionalFormatting sqref="AW13:AW14 AW18 AW21 AW24 AW27 AW31:AW34">
    <cfRule type="cellIs" dxfId="351" priority="940" operator="equal">
      <formula>"MAYOR"</formula>
    </cfRule>
    <cfRule type="cellIs" dxfId="350" priority="942" operator="equal">
      <formula>"MENOR"</formula>
    </cfRule>
    <cfRule type="cellIs" dxfId="349" priority="943" operator="equal">
      <formula>"LEVE"</formula>
    </cfRule>
    <cfRule type="cellIs" dxfId="348" priority="939" operator="equal">
      <formula>"CATASTROFICO"</formula>
    </cfRule>
  </conditionalFormatting>
  <conditionalFormatting sqref="AW31:AW34">
    <cfRule type="cellIs" dxfId="347" priority="1279" operator="equal">
      <formula>"MODERADO"</formula>
    </cfRule>
  </conditionalFormatting>
  <conditionalFormatting sqref="AW37:AW46">
    <cfRule type="cellIs" dxfId="346" priority="1366" operator="equal">
      <formula>"MENOR"</formula>
    </cfRule>
    <cfRule type="cellIs" dxfId="345" priority="1367" operator="equal">
      <formula>"LEVE"</formula>
    </cfRule>
    <cfRule type="cellIs" dxfId="344" priority="1363" operator="equal">
      <formula>"CATASTROFICO"</formula>
    </cfRule>
    <cfRule type="cellIs" dxfId="343" priority="1365" operator="equal">
      <formula>"MODERADO"</formula>
    </cfRule>
    <cfRule type="cellIs" dxfId="342" priority="1364" operator="equal">
      <formula>"MAYOR"</formula>
    </cfRule>
  </conditionalFormatting>
  <conditionalFormatting sqref="AW49:AW56">
    <cfRule type="cellIs" dxfId="341" priority="1577" operator="equal">
      <formula>"MODERADO"</formula>
    </cfRule>
  </conditionalFormatting>
  <conditionalFormatting sqref="AW49:AW60">
    <cfRule type="cellIs" dxfId="340" priority="1576" operator="equal">
      <formula>"MAYOR"</formula>
    </cfRule>
    <cfRule type="cellIs" dxfId="339" priority="1578" operator="equal">
      <formula>"MENOR"</formula>
    </cfRule>
    <cfRule type="cellIs" dxfId="338" priority="1575" operator="equal">
      <formula>"CATASTROFICO"</formula>
    </cfRule>
    <cfRule type="cellIs" dxfId="337" priority="1579" operator="equal">
      <formula>"LEVE"</formula>
    </cfRule>
  </conditionalFormatting>
  <conditionalFormatting sqref="AW63:AW70">
    <cfRule type="cellIs" dxfId="336" priority="1789" operator="equal">
      <formula>"MODERADO"</formula>
    </cfRule>
  </conditionalFormatting>
  <conditionalFormatting sqref="AW63:AW72">
    <cfRule type="cellIs" dxfId="335" priority="1790" operator="equal">
      <formula>"MENOR"</formula>
    </cfRule>
    <cfRule type="cellIs" dxfId="334" priority="1791" operator="equal">
      <formula>"LEVE"</formula>
    </cfRule>
    <cfRule type="cellIs" dxfId="333" priority="1788" operator="equal">
      <formula>"MAYOR"</formula>
    </cfRule>
    <cfRule type="cellIs" dxfId="332" priority="1787" operator="equal">
      <formula>"CATASTROFICO"</formula>
    </cfRule>
  </conditionalFormatting>
  <conditionalFormatting sqref="AW75:AW79">
    <cfRule type="cellIs" dxfId="331" priority="8032" operator="equal">
      <formula>"CATASTROFICO"</formula>
    </cfRule>
    <cfRule type="cellIs" dxfId="330" priority="8034" operator="equal">
      <formula>"MODERADO"</formula>
    </cfRule>
    <cfRule type="cellIs" dxfId="329" priority="8035" operator="equal">
      <formula>"MENOR"</formula>
    </cfRule>
    <cfRule type="cellIs" dxfId="328" priority="8033" operator="equal">
      <formula>"MAYOR"</formula>
    </cfRule>
    <cfRule type="cellIs" dxfId="327" priority="8036" operator="equal">
      <formula>"LEVE"</formula>
    </cfRule>
  </conditionalFormatting>
  <conditionalFormatting sqref="AW11:AX11">
    <cfRule type="cellIs" dxfId="326" priority="590" operator="equal">
      <formula>"MODERADO"</formula>
    </cfRule>
  </conditionalFormatting>
  <conditionalFormatting sqref="AW13:AX14 AW18:AX18 AW21:AX21 AW24:AX24 AW27:AX27 AX31:AX55">
    <cfRule type="cellIs" dxfId="325" priority="855" operator="equal">
      <formula>"MODERADO"</formula>
    </cfRule>
  </conditionalFormatting>
  <conditionalFormatting sqref="AW57:AX60">
    <cfRule type="cellIs" dxfId="324" priority="1703" operator="equal">
      <formula>"MODERADO"</formula>
    </cfRule>
  </conditionalFormatting>
  <conditionalFormatting sqref="AW71:AX72">
    <cfRule type="cellIs" dxfId="323" priority="7868" operator="equal">
      <formula>"MODERADO"</formula>
    </cfRule>
  </conditionalFormatting>
  <conditionalFormatting sqref="AX11 AX13:AX14 AX18 AX21 AX24 AX27 AX31:AX55">
    <cfRule type="cellIs" dxfId="322" priority="1139" operator="equal">
      <formula>#REF!</formula>
    </cfRule>
    <cfRule type="cellIs" dxfId="321" priority="1140" operator="equal">
      <formula>#REF!</formula>
    </cfRule>
    <cfRule type="cellIs" dxfId="320" priority="1141" operator="equal">
      <formula>#REF!</formula>
    </cfRule>
    <cfRule type="cellIs" dxfId="319" priority="1142" operator="equal">
      <formula>#REF!</formula>
    </cfRule>
    <cfRule type="cellIs" dxfId="318" priority="1143" operator="equal">
      <formula>#REF!</formula>
    </cfRule>
    <cfRule type="cellIs" dxfId="317" priority="1144" operator="equal">
      <formula>#REF!</formula>
    </cfRule>
    <cfRule type="cellIs" dxfId="316" priority="1145" operator="equal">
      <formula>#REF!</formula>
    </cfRule>
    <cfRule type="cellIs" dxfId="315" priority="1146" operator="equal">
      <formula>#REF!</formula>
    </cfRule>
    <cfRule type="cellIs" dxfId="314" priority="1147" operator="equal">
      <formula>#REF!</formula>
    </cfRule>
    <cfRule type="cellIs" dxfId="313" priority="1148" operator="equal">
      <formula>#REF!</formula>
    </cfRule>
    <cfRule type="cellIs" dxfId="312" priority="1149" operator="equal">
      <formula>#REF!</formula>
    </cfRule>
    <cfRule type="cellIs" dxfId="311" priority="1150" operator="equal">
      <formula>#REF!</formula>
    </cfRule>
    <cfRule type="cellIs" dxfId="310" priority="933" operator="equal">
      <formula>#REF!</formula>
    </cfRule>
    <cfRule type="cellIs" dxfId="309" priority="930" operator="equal">
      <formula>#REF!</formula>
    </cfRule>
    <cfRule type="cellIs" dxfId="308" priority="921" operator="equal">
      <formula>#REF!</formula>
    </cfRule>
    <cfRule type="cellIs" dxfId="307" priority="915" operator="equal">
      <formula>#REF!</formula>
    </cfRule>
    <cfRule type="cellIs" dxfId="306" priority="852" operator="equal">
      <formula>"MODERADO (RC/F)"</formula>
    </cfRule>
    <cfRule type="cellIs" dxfId="305" priority="851" operator="equal">
      <formula>"ALTO (RC/F)"</formula>
    </cfRule>
    <cfRule type="cellIs" dxfId="304" priority="850" operator="equal">
      <formula>"EXTREMO (RC/F)"</formula>
    </cfRule>
    <cfRule type="cellIs" dxfId="303" priority="914" operator="equal">
      <formula>#REF!</formula>
    </cfRule>
    <cfRule type="cellIs" dxfId="302" priority="913" operator="equal">
      <formula>#REF!</formula>
    </cfRule>
    <cfRule type="cellIs" dxfId="301" priority="856" operator="equal">
      <formula>"BAJO"</formula>
    </cfRule>
    <cfRule type="cellIs" dxfId="300" priority="854" operator="equal">
      <formula>"ALTO"</formula>
    </cfRule>
    <cfRule type="cellIs" dxfId="299" priority="853" operator="equal">
      <formula>"EXTREMO"</formula>
    </cfRule>
    <cfRule type="cellIs" dxfId="298" priority="1131" operator="equal">
      <formula>#REF!</formula>
    </cfRule>
    <cfRule type="cellIs" dxfId="297" priority="1132" operator="equal">
      <formula>#REF!</formula>
    </cfRule>
    <cfRule type="cellIs" dxfId="296" priority="1133" operator="equal">
      <formula>#REF!</formula>
    </cfRule>
    <cfRule type="cellIs" dxfId="295" priority="1134" operator="equal">
      <formula>#REF!</formula>
    </cfRule>
    <cfRule type="cellIs" dxfId="294" priority="1135" operator="equal">
      <formula>#REF!</formula>
    </cfRule>
    <cfRule type="cellIs" dxfId="293" priority="1136" operator="equal">
      <formula>#REF!</formula>
    </cfRule>
    <cfRule type="cellIs" dxfId="292" priority="1137" operator="equal">
      <formula>#REF!</formula>
    </cfRule>
    <cfRule type="cellIs" dxfId="291" priority="1138" operator="equal">
      <formula>#REF!</formula>
    </cfRule>
  </conditionalFormatting>
  <conditionalFormatting sqref="AX57:AX58 AX71:AX72">
    <cfRule type="cellIs" dxfId="290" priority="8027" operator="equal">
      <formula>#REF!</formula>
    </cfRule>
    <cfRule type="cellIs" dxfId="289" priority="8014" operator="equal">
      <formula>#REF!</formula>
    </cfRule>
    <cfRule type="cellIs" dxfId="288" priority="8020" operator="equal">
      <formula>#REF!</formula>
    </cfRule>
    <cfRule type="cellIs" dxfId="287" priority="8031" operator="equal">
      <formula>#REF!</formula>
    </cfRule>
    <cfRule type="cellIs" dxfId="286" priority="8029" operator="equal">
      <formula>#REF!</formula>
    </cfRule>
    <cfRule type="cellIs" dxfId="285" priority="8028" operator="equal">
      <formula>#REF!</formula>
    </cfRule>
    <cfRule type="cellIs" dxfId="284" priority="8017" operator="equal">
      <formula>#REF!</formula>
    </cfRule>
    <cfRule type="cellIs" dxfId="283" priority="8026" operator="equal">
      <formula>#REF!</formula>
    </cfRule>
    <cfRule type="cellIs" dxfId="282" priority="8015" operator="equal">
      <formula>#REF!</formula>
    </cfRule>
    <cfRule type="cellIs" dxfId="281" priority="8008" operator="equal">
      <formula>#REF!</formula>
    </cfRule>
    <cfRule type="cellIs" dxfId="280" priority="8023" operator="equal">
      <formula>#REF!</formula>
    </cfRule>
    <cfRule type="cellIs" dxfId="279" priority="8024" operator="equal">
      <formula>#REF!</formula>
    </cfRule>
    <cfRule type="cellIs" dxfId="278" priority="8022" operator="equal">
      <formula>#REF!</formula>
    </cfRule>
    <cfRule type="cellIs" dxfId="277" priority="8009" operator="equal">
      <formula>#REF!</formula>
    </cfRule>
    <cfRule type="cellIs" dxfId="276" priority="8021" operator="equal">
      <formula>#REF!</formula>
    </cfRule>
    <cfRule type="cellIs" dxfId="275" priority="8013" operator="equal">
      <formula>#REF!</formula>
    </cfRule>
    <cfRule type="cellIs" dxfId="274" priority="8019" operator="equal">
      <formula>#REF!</formula>
    </cfRule>
    <cfRule type="cellIs" dxfId="273" priority="8018" operator="equal">
      <formula>#REF!</formula>
    </cfRule>
    <cfRule type="cellIs" dxfId="272" priority="8010" operator="equal">
      <formula>#REF!</formula>
    </cfRule>
  </conditionalFormatting>
  <conditionalFormatting sqref="AX57:AX60">
    <cfRule type="cellIs" dxfId="271" priority="1698" operator="equal">
      <formula>"EXTREMO (RC/F)"</formula>
    </cfRule>
    <cfRule type="cellIs" dxfId="270" priority="1699" operator="equal">
      <formula>"ALTO (RC/F)"</formula>
    </cfRule>
    <cfRule type="cellIs" dxfId="269" priority="1702" operator="equal">
      <formula>"ALTO"</formula>
    </cfRule>
    <cfRule type="cellIs" dxfId="268" priority="1769" operator="equal">
      <formula>#REF!</formula>
    </cfRule>
    <cfRule type="cellIs" dxfId="267" priority="1778" operator="equal">
      <formula>#REF!</formula>
    </cfRule>
    <cfRule type="cellIs" dxfId="266" priority="1781" operator="equal">
      <formula>#REF!</formula>
    </cfRule>
    <cfRule type="cellIs" dxfId="265" priority="1701" operator="equal">
      <formula>"EXTREMO"</formula>
    </cfRule>
    <cfRule type="cellIs" dxfId="264" priority="1763" operator="equal">
      <formula>#REF!</formula>
    </cfRule>
    <cfRule type="cellIs" dxfId="263" priority="1762" operator="equal">
      <formula>#REF!</formula>
    </cfRule>
    <cfRule type="cellIs" dxfId="262" priority="1761" operator="equal">
      <formula>#REF!</formula>
    </cfRule>
    <cfRule type="cellIs" dxfId="261" priority="1700" operator="equal">
      <formula>"MODERADO (RC/F)"</formula>
    </cfRule>
    <cfRule type="cellIs" dxfId="260" priority="1704" operator="equal">
      <formula>"BAJO"</formula>
    </cfRule>
  </conditionalFormatting>
  <conditionalFormatting sqref="AX59:AX60">
    <cfRule type="cellIs" dxfId="259" priority="1772" operator="equal">
      <formula>#REF!</formula>
    </cfRule>
    <cfRule type="cellIs" dxfId="258" priority="1773" operator="equal">
      <formula>#REF!</formula>
    </cfRule>
    <cfRule type="cellIs" dxfId="257" priority="1785" operator="equal">
      <formula>#REF!</formula>
    </cfRule>
    <cfRule type="cellIs" dxfId="256" priority="1784" operator="equal">
      <formula>#REF!</formula>
    </cfRule>
    <cfRule type="cellIs" dxfId="255" priority="1780" operator="equal">
      <formula>#REF!</formula>
    </cfRule>
    <cfRule type="cellIs" dxfId="254" priority="1779" operator="equal">
      <formula>#REF!</formula>
    </cfRule>
    <cfRule type="cellIs" dxfId="253" priority="1765" operator="equal">
      <formula>#REF!</formula>
    </cfRule>
    <cfRule type="cellIs" dxfId="252" priority="1777" operator="equal">
      <formula>#REF!</formula>
    </cfRule>
    <cfRule type="cellIs" dxfId="251" priority="1776" operator="equal">
      <formula>#REF!</formula>
    </cfRule>
    <cfRule type="cellIs" dxfId="250" priority="1775" operator="equal">
      <formula>#REF!</formula>
    </cfRule>
    <cfRule type="cellIs" dxfId="249" priority="1774" operator="equal">
      <formula>#REF!</formula>
    </cfRule>
    <cfRule type="cellIs" dxfId="248" priority="1786" operator="equal">
      <formula>#REF!</formula>
    </cfRule>
    <cfRule type="cellIs" dxfId="247" priority="1764" operator="equal">
      <formula>#REF!</formula>
    </cfRule>
    <cfRule type="cellIs" dxfId="246" priority="1782" operator="equal">
      <formula>#REF!</formula>
    </cfRule>
    <cfRule type="cellIs" dxfId="245" priority="1771" operator="equal">
      <formula>#REF!</formula>
    </cfRule>
    <cfRule type="cellIs" dxfId="244" priority="1770" operator="equal">
      <formula>#REF!</formula>
    </cfRule>
    <cfRule type="cellIs" dxfId="243" priority="1783" operator="equal">
      <formula>#REF!</formula>
    </cfRule>
    <cfRule type="cellIs" dxfId="242" priority="1767" operator="equal">
      <formula>#REF!</formula>
    </cfRule>
    <cfRule type="cellIs" dxfId="241" priority="1768" operator="equal">
      <formula>#REF!</formula>
    </cfRule>
    <cfRule type="cellIs" dxfId="240" priority="1766" operator="equal">
      <formula>#REF!</formula>
    </cfRule>
  </conditionalFormatting>
  <conditionalFormatting sqref="AX64">
    <cfRule type="cellIs" dxfId="239" priority="1739" operator="equal">
      <formula>#REF!</formula>
    </cfRule>
    <cfRule type="cellIs" dxfId="238" priority="1738" operator="equal">
      <formula>#REF!</formula>
    </cfRule>
    <cfRule type="cellIs" dxfId="237" priority="1756" operator="equal">
      <formula>#REF!</formula>
    </cfRule>
    <cfRule type="cellIs" dxfId="236" priority="1760" operator="equal">
      <formula>#REF!</formula>
    </cfRule>
    <cfRule type="cellIs" dxfId="235" priority="1745" operator="equal">
      <formula>#REF!</formula>
    </cfRule>
    <cfRule type="cellIs" dxfId="234" priority="1744" operator="equal">
      <formula>#REF!</formula>
    </cfRule>
    <cfRule type="cellIs" dxfId="233" priority="1743" operator="equal">
      <formula>#REF!</formula>
    </cfRule>
    <cfRule type="cellIs" dxfId="232" priority="1759" operator="equal">
      <formula>#REF!</formula>
    </cfRule>
    <cfRule type="cellIs" dxfId="231" priority="1758" operator="equal">
      <formula>#REF!</formula>
    </cfRule>
    <cfRule type="cellIs" dxfId="230" priority="1757" operator="equal">
      <formula>#REF!</formula>
    </cfRule>
    <cfRule type="cellIs" dxfId="229" priority="1755" operator="equal">
      <formula>#REF!</formula>
    </cfRule>
    <cfRule type="cellIs" dxfId="228" priority="1754" operator="equal">
      <formula>#REF!</formula>
    </cfRule>
    <cfRule type="cellIs" dxfId="227" priority="1753" operator="equal">
      <formula>#REF!</formula>
    </cfRule>
    <cfRule type="cellIs" dxfId="226" priority="1752" operator="equal">
      <formula>#REF!</formula>
    </cfRule>
    <cfRule type="cellIs" dxfId="225" priority="1751" operator="equal">
      <formula>#REF!</formula>
    </cfRule>
    <cfRule type="cellIs" dxfId="224" priority="1750" operator="equal">
      <formula>#REF!</formula>
    </cfRule>
    <cfRule type="cellIs" dxfId="223" priority="1749" operator="equal">
      <formula>#REF!</formula>
    </cfRule>
    <cfRule type="cellIs" dxfId="222" priority="1742" operator="equal">
      <formula>#REF!</formula>
    </cfRule>
    <cfRule type="cellIs" dxfId="221" priority="1748" operator="equal">
      <formula>#REF!</formula>
    </cfRule>
    <cfRule type="cellIs" dxfId="220" priority="1741" operator="equal">
      <formula>#REF!</formula>
    </cfRule>
    <cfRule type="cellIs" dxfId="219" priority="1740" operator="equal">
      <formula>#REF!</formula>
    </cfRule>
    <cfRule type="cellIs" dxfId="218" priority="1747" operator="equal">
      <formula>#REF!</formula>
    </cfRule>
    <cfRule type="cellIs" dxfId="217" priority="1746" operator="equal">
      <formula>#REF!</formula>
    </cfRule>
  </conditionalFormatting>
  <conditionalFormatting sqref="AX64:AX66">
    <cfRule type="cellIs" dxfId="216" priority="1710" operator="equal">
      <formula>"MODERADO"</formula>
    </cfRule>
    <cfRule type="cellIs" dxfId="215" priority="1729" operator="equal">
      <formula>#REF!</formula>
    </cfRule>
    <cfRule type="cellIs" dxfId="214" priority="1709" operator="equal">
      <formula>"ALTO"</formula>
    </cfRule>
    <cfRule type="cellIs" dxfId="213" priority="1707" operator="equal">
      <formula>"MODERADO (RC/F)"</formula>
    </cfRule>
    <cfRule type="cellIs" dxfId="212" priority="1708" operator="equal">
      <formula>"EXTREMO"</formula>
    </cfRule>
    <cfRule type="cellIs" dxfId="211" priority="1711" operator="equal">
      <formula>"BAJO"</formula>
    </cfRule>
    <cfRule type="cellIs" dxfId="210" priority="1712" operator="equal">
      <formula>#REF!</formula>
    </cfRule>
    <cfRule type="cellIs" dxfId="209" priority="1720" operator="equal">
      <formula>#REF!</formula>
    </cfRule>
    <cfRule type="cellIs" dxfId="208" priority="1713" operator="equal">
      <formula>#REF!</formula>
    </cfRule>
    <cfRule type="cellIs" dxfId="207" priority="1706" operator="equal">
      <formula>"ALTO (RC/F)"</formula>
    </cfRule>
    <cfRule type="cellIs" dxfId="206" priority="1705" operator="equal">
      <formula>"EXTREMO (RC/F)"</formula>
    </cfRule>
  </conditionalFormatting>
  <conditionalFormatting sqref="AX65:AX66">
    <cfRule type="cellIs" dxfId="205" priority="1733" operator="equal">
      <formula>#REF!</formula>
    </cfRule>
    <cfRule type="cellIs" dxfId="204" priority="1734" operator="equal">
      <formula>#REF!</formula>
    </cfRule>
    <cfRule type="cellIs" dxfId="203" priority="1735" operator="equal">
      <formula>#REF!</formula>
    </cfRule>
    <cfRule type="cellIs" dxfId="202" priority="1736" operator="equal">
      <formula>#REF!</formula>
    </cfRule>
    <cfRule type="cellIs" dxfId="201" priority="1737" operator="equal">
      <formula>#REF!</formula>
    </cfRule>
    <cfRule type="cellIs" dxfId="200" priority="1724" operator="equal">
      <formula>#REF!</formula>
    </cfRule>
    <cfRule type="cellIs" dxfId="199" priority="1725" operator="equal">
      <formula>#REF!</formula>
    </cfRule>
    <cfRule type="cellIs" dxfId="198" priority="1726" operator="equal">
      <formula>#REF!</formula>
    </cfRule>
    <cfRule type="cellIs" dxfId="197" priority="1727" operator="equal">
      <formula>#REF!</formula>
    </cfRule>
    <cfRule type="cellIs" dxfId="196" priority="1728" operator="equal">
      <formula>#REF!</formula>
    </cfRule>
    <cfRule type="cellIs" dxfId="195" priority="1714" operator="equal">
      <formula>#REF!</formula>
    </cfRule>
    <cfRule type="cellIs" dxfId="194" priority="1715" operator="equal">
      <formula>#REF!</formula>
    </cfRule>
    <cfRule type="cellIs" dxfId="193" priority="1716" operator="equal">
      <formula>#REF!</formula>
    </cfRule>
    <cfRule type="cellIs" dxfId="192" priority="1717" operator="equal">
      <formula>#REF!</formula>
    </cfRule>
    <cfRule type="cellIs" dxfId="191" priority="1730" operator="equal">
      <formula>#REF!</formula>
    </cfRule>
    <cfRule type="cellIs" dxfId="190" priority="1731" operator="equal">
      <formula>#REF!</formula>
    </cfRule>
    <cfRule type="cellIs" dxfId="189" priority="1718" operator="equal">
      <formula>#REF!</formula>
    </cfRule>
    <cfRule type="cellIs" dxfId="188" priority="1719" operator="equal">
      <formula>#REF!</formula>
    </cfRule>
    <cfRule type="cellIs" dxfId="187" priority="1732" operator="equal">
      <formula>#REF!</formula>
    </cfRule>
    <cfRule type="cellIs" dxfId="186" priority="1721" operator="equal">
      <formula>#REF!</formula>
    </cfRule>
    <cfRule type="cellIs" dxfId="185" priority="1722" operator="equal">
      <formula>#REF!</formula>
    </cfRule>
    <cfRule type="cellIs" dxfId="184" priority="1723" operator="equal">
      <formula>#REF!</formula>
    </cfRule>
  </conditionalFormatting>
  <conditionalFormatting sqref="AX68:AX69">
    <cfRule type="cellIs" dxfId="183" priority="1680" operator="equal">
      <formula>#REF!</formula>
    </cfRule>
    <cfRule type="cellIs" dxfId="182" priority="1679" operator="equal">
      <formula>#REF!</formula>
    </cfRule>
    <cfRule type="cellIs" dxfId="181" priority="1678" operator="equal">
      <formula>#REF!</formula>
    </cfRule>
    <cfRule type="cellIs" dxfId="180" priority="1677" operator="equal">
      <formula>#REF!</formula>
    </cfRule>
    <cfRule type="cellIs" dxfId="179" priority="1674" operator="equal">
      <formula>#REF!</formula>
    </cfRule>
    <cfRule type="cellIs" dxfId="178" priority="1676" operator="equal">
      <formula>#REF!</formula>
    </cfRule>
    <cfRule type="cellIs" dxfId="177" priority="1675" operator="equal">
      <formula>#REF!</formula>
    </cfRule>
    <cfRule type="cellIs" dxfId="176" priority="1673" operator="equal">
      <formula>#REF!</formula>
    </cfRule>
    <cfRule type="cellIs" dxfId="175" priority="1672" operator="equal">
      <formula>#REF!</formula>
    </cfRule>
    <cfRule type="cellIs" dxfId="174" priority="1671" operator="equal">
      <formula>#REF!</formula>
    </cfRule>
    <cfRule type="cellIs" dxfId="173" priority="1670" operator="equal">
      <formula>#REF!</formula>
    </cfRule>
    <cfRule type="cellIs" dxfId="172" priority="1669" operator="equal">
      <formula>#REF!</formula>
    </cfRule>
    <cfRule type="cellIs" dxfId="171" priority="1668" operator="equal">
      <formula>#REF!</formula>
    </cfRule>
    <cfRule type="cellIs" dxfId="170" priority="1667" operator="equal">
      <formula>#REF!</formula>
    </cfRule>
    <cfRule type="cellIs" dxfId="169" priority="1666" operator="equal">
      <formula>#REF!</formula>
    </cfRule>
    <cfRule type="cellIs" dxfId="168" priority="1665" operator="equal">
      <formula>#REF!</formula>
    </cfRule>
    <cfRule type="cellIs" dxfId="167" priority="1697" operator="equal">
      <formula>"BAJO"</formula>
    </cfRule>
    <cfRule type="cellIs" dxfId="166" priority="1696" operator="equal">
      <formula>"MODERADO"</formula>
    </cfRule>
    <cfRule type="cellIs" dxfId="165" priority="1695" operator="equal">
      <formula>"ALTO"</formula>
    </cfRule>
    <cfRule type="cellIs" dxfId="164" priority="1694" operator="equal">
      <formula>"EXTREMO"</formula>
    </cfRule>
    <cfRule type="cellIs" dxfId="163" priority="1693" operator="equal">
      <formula>"MODERADO (RC/F)"</formula>
    </cfRule>
    <cfRule type="cellIs" dxfId="162" priority="1692" operator="equal">
      <formula>"ALTO (RC/F)"</formula>
    </cfRule>
    <cfRule type="cellIs" dxfId="161" priority="1691" operator="equal">
      <formula>"EXTREMO (RC/F)"</formula>
    </cfRule>
    <cfRule type="cellIs" dxfId="160" priority="1690" operator="equal">
      <formula>#REF!</formula>
    </cfRule>
    <cfRule type="cellIs" dxfId="159" priority="1689" operator="equal">
      <formula>#REF!</formula>
    </cfRule>
    <cfRule type="cellIs" dxfId="158" priority="1688" operator="equal">
      <formula>#REF!</formula>
    </cfRule>
    <cfRule type="cellIs" dxfId="157" priority="1687" operator="equal">
      <formula>#REF!</formula>
    </cfRule>
    <cfRule type="cellIs" dxfId="156" priority="1686" operator="equal">
      <formula>#REF!</formula>
    </cfRule>
    <cfRule type="cellIs" dxfId="155" priority="1685" operator="equal">
      <formula>#REF!</formula>
    </cfRule>
    <cfRule type="cellIs" dxfId="154" priority="1684" operator="equal">
      <formula>#REF!</formula>
    </cfRule>
    <cfRule type="cellIs" dxfId="153" priority="1683" operator="equal">
      <formula>#REF!</formula>
    </cfRule>
    <cfRule type="cellIs" dxfId="152" priority="1682" operator="equal">
      <formula>#REF!</formula>
    </cfRule>
    <cfRule type="cellIs" dxfId="151" priority="1681" operator="equal">
      <formula>#REF!</formula>
    </cfRule>
  </conditionalFormatting>
  <conditionalFormatting sqref="AX71:AX72 AX57:AX58">
    <cfRule type="cellIs" dxfId="150" priority="8005" operator="equal">
      <formula>#REF!</formula>
    </cfRule>
  </conditionalFormatting>
  <conditionalFormatting sqref="AX71:AX72">
    <cfRule type="cellIs" dxfId="149" priority="7995" operator="equal">
      <formula>#REF!</formula>
    </cfRule>
    <cfRule type="cellIs" dxfId="148" priority="7996" operator="equal">
      <formula>#REF!</formula>
    </cfRule>
    <cfRule type="cellIs" dxfId="147" priority="7999" operator="equal">
      <formula>#REF!</formula>
    </cfRule>
    <cfRule type="cellIs" dxfId="146" priority="8001" operator="equal">
      <formula>#REF!</formula>
    </cfRule>
    <cfRule type="cellIs" dxfId="145" priority="8002" operator="equal">
      <formula>#REF!</formula>
    </cfRule>
    <cfRule type="cellIs" dxfId="144" priority="8003" operator="equal">
      <formula>#REF!</formula>
    </cfRule>
    <cfRule type="cellIs" dxfId="143" priority="7866" operator="equal">
      <formula>"EXTREMO"</formula>
    </cfRule>
    <cfRule type="cellIs" dxfId="142" priority="7865" operator="equal">
      <formula>"MODERADO (RC/F)"</formula>
    </cfRule>
    <cfRule type="cellIs" dxfId="141" priority="7864" operator="equal">
      <formula>"ALTO (RC/F)"</formula>
    </cfRule>
    <cfRule type="cellIs" dxfId="140" priority="7863" operator="equal">
      <formula>"EXTREMO (RC/F)"</formula>
    </cfRule>
    <cfRule type="cellIs" dxfId="139" priority="7869" operator="equal">
      <formula>"BAJO"</formula>
    </cfRule>
    <cfRule type="cellIs" dxfId="138" priority="7867" operator="equal">
      <formula>"ALTO"</formula>
    </cfRule>
  </conditionalFormatting>
  <conditionalFormatting sqref="AX75">
    <cfRule type="cellIs" dxfId="137" priority="7874" operator="equal">
      <formula>"EXTREMO"</formula>
    </cfRule>
    <cfRule type="cellIs" dxfId="136" priority="7873" operator="equal">
      <formula>"MODERADO (RC/F)"</formula>
    </cfRule>
    <cfRule type="cellIs" dxfId="135" priority="7872" operator="equal">
      <formula>"ALTO (RC/F)"</formula>
    </cfRule>
    <cfRule type="cellIs" dxfId="134" priority="7871" operator="equal">
      <formula>"EXTREMO (RC/F)"</formula>
    </cfRule>
    <cfRule type="cellIs" dxfId="133" priority="7882" operator="equal">
      <formula>#REF!</formula>
    </cfRule>
    <cfRule type="cellIs" dxfId="132" priority="7884" operator="equal">
      <formula>#REF!</formula>
    </cfRule>
    <cfRule type="cellIs" dxfId="131" priority="7885" operator="equal">
      <formula>#REF!</formula>
    </cfRule>
    <cfRule type="cellIs" dxfId="130" priority="7886" operator="equal">
      <formula>#REF!</formula>
    </cfRule>
    <cfRule type="cellIs" dxfId="129" priority="7888" operator="equal">
      <formula>#REF!</formula>
    </cfRule>
    <cfRule type="cellIs" dxfId="128" priority="7891" operator="equal">
      <formula>#REF!</formula>
    </cfRule>
    <cfRule type="cellIs" dxfId="127" priority="7892" operator="equal">
      <formula>#REF!</formula>
    </cfRule>
    <cfRule type="cellIs" dxfId="126" priority="7903" operator="equal">
      <formula>#REF!</formula>
    </cfRule>
    <cfRule type="cellIs" dxfId="125" priority="7912" operator="equal">
      <formula>#REF!</formula>
    </cfRule>
    <cfRule type="cellIs" dxfId="124" priority="7876" operator="equal">
      <formula>"MODERADO"</formula>
    </cfRule>
    <cfRule type="cellIs" dxfId="123" priority="7877" operator="equal">
      <formula>"BAJO"</formula>
    </cfRule>
    <cfRule type="cellIs" dxfId="122" priority="7875" operator="equal">
      <formula>"ALTO"</formula>
    </cfRule>
    <cfRule type="cellIs" dxfId="121" priority="7878" operator="equal">
      <formula>#REF!</formula>
    </cfRule>
    <cfRule type="cellIs" dxfId="120" priority="7879" operator="equal">
      <formula>#REF!</formula>
    </cfRule>
    <cfRule type="cellIs" dxfId="119" priority="7893" operator="equal">
      <formula>#REF!</formula>
    </cfRule>
    <cfRule type="cellIs" dxfId="118" priority="7896" operator="equal">
      <formula>#REF!</formula>
    </cfRule>
    <cfRule type="cellIs" dxfId="117" priority="7897" operator="equal">
      <formula>#REF!</formula>
    </cfRule>
    <cfRule type="cellIs" dxfId="116" priority="7898" operator="equal">
      <formula>#REF!</formula>
    </cfRule>
    <cfRule type="cellIs" dxfId="115" priority="7900" operator="equal">
      <formula>#REF!</formula>
    </cfRule>
    <cfRule type="cellIs" dxfId="114" priority="7901" operator="equal">
      <formula>#REF!</formula>
    </cfRule>
    <cfRule type="cellIs" dxfId="113" priority="7902" operator="equal">
      <formula>#REF!</formula>
    </cfRule>
    <cfRule type="cellIs" dxfId="112" priority="7904" operator="equal">
      <formula>#REF!</formula>
    </cfRule>
    <cfRule type="cellIs" dxfId="111" priority="7905" operator="equal">
      <formula>#REF!</formula>
    </cfRule>
    <cfRule type="cellIs" dxfId="110" priority="7906" operator="equal">
      <formula>#REF!</formula>
    </cfRule>
    <cfRule type="cellIs" dxfId="109" priority="7907" operator="equal">
      <formula>#REF!</formula>
    </cfRule>
    <cfRule type="cellIs" dxfId="108" priority="7909" operator="equal">
      <formula>#REF!</formula>
    </cfRule>
    <cfRule type="cellIs" dxfId="107" priority="7910" operator="equal">
      <formula>#REF!</formula>
    </cfRule>
    <cfRule type="cellIs" dxfId="106" priority="7911" operator="equal">
      <formula>#REF!</formula>
    </cfRule>
    <cfRule type="cellIs" dxfId="105" priority="7914" operator="equal">
      <formula>#REF!</formula>
    </cfRule>
  </conditionalFormatting>
  <conditionalFormatting sqref="AX77:AX78">
    <cfRule type="cellIs" dxfId="104" priority="7519" operator="equal">
      <formula>#REF!</formula>
    </cfRule>
    <cfRule type="cellIs" dxfId="103" priority="7518" operator="equal">
      <formula>#REF!</formula>
    </cfRule>
    <cfRule type="cellIs" dxfId="102" priority="7517" operator="equal">
      <formula>#REF!</formula>
    </cfRule>
    <cfRule type="cellIs" dxfId="101" priority="7516" operator="equal">
      <formula>#REF!</formula>
    </cfRule>
    <cfRule type="cellIs" dxfId="100" priority="7513" operator="equal">
      <formula>#REF!</formula>
    </cfRule>
    <cfRule type="cellIs" dxfId="99" priority="7512" operator="equal">
      <formula>#REF!</formula>
    </cfRule>
    <cfRule type="cellIs" dxfId="98" priority="7509" operator="equal">
      <formula>#REF!</formula>
    </cfRule>
    <cfRule type="cellIs" dxfId="97" priority="7508" operator="equal">
      <formula>#REF!</formula>
    </cfRule>
    <cfRule type="cellIs" dxfId="96" priority="7507" operator="equal">
      <formula>#REF!</formula>
    </cfRule>
    <cfRule type="cellIs" dxfId="95" priority="7504" operator="equal">
      <formula>#REF!</formula>
    </cfRule>
    <cfRule type="cellIs" dxfId="94" priority="7502" operator="equal">
      <formula>#REF!</formula>
    </cfRule>
    <cfRule type="cellIs" dxfId="93" priority="7501" operator="equal">
      <formula>#REF!</formula>
    </cfRule>
    <cfRule type="cellIs" dxfId="92" priority="7500" operator="equal">
      <formula>#REF!</formula>
    </cfRule>
    <cfRule type="cellIs" dxfId="91" priority="7495" operator="equal">
      <formula>#REF!</formula>
    </cfRule>
    <cfRule type="cellIs" dxfId="90" priority="7494" operator="equal">
      <formula>#REF!</formula>
    </cfRule>
    <cfRule type="cellIs" dxfId="89" priority="7547" operator="equal">
      <formula>"BAJO"</formula>
    </cfRule>
    <cfRule type="cellIs" dxfId="88" priority="7546" operator="equal">
      <formula>"MODERADO"</formula>
    </cfRule>
    <cfRule type="cellIs" dxfId="87" priority="7545" operator="equal">
      <formula>"ALTO"</formula>
    </cfRule>
    <cfRule type="cellIs" dxfId="86" priority="7544" operator="equal">
      <formula>"EXTREMO"</formula>
    </cfRule>
    <cfRule type="cellIs" dxfId="85" priority="7543" operator="equal">
      <formula>"MODERADO (RC/F)"</formula>
    </cfRule>
    <cfRule type="cellIs" dxfId="84" priority="7542" operator="equal">
      <formula>"ALTO (RC/F)"</formula>
    </cfRule>
    <cfRule type="cellIs" dxfId="83" priority="7541" operator="equal">
      <formula>"EXTREMO (RC/F)"</formula>
    </cfRule>
    <cfRule type="cellIs" dxfId="82" priority="7498" operator="equal">
      <formula>#REF!</formula>
    </cfRule>
    <cfRule type="cellIs" dxfId="81" priority="7530" operator="equal">
      <formula>#REF!</formula>
    </cfRule>
    <cfRule type="cellIs" dxfId="80" priority="7528" operator="equal">
      <formula>#REF!</formula>
    </cfRule>
    <cfRule type="cellIs" dxfId="79" priority="7526" operator="equal">
      <formula>#REF!</formula>
    </cfRule>
    <cfRule type="cellIs" dxfId="78" priority="7514" operator="equal">
      <formula>#REF!</formula>
    </cfRule>
    <cfRule type="cellIs" dxfId="77" priority="7525" operator="equal">
      <formula>#REF!</formula>
    </cfRule>
    <cfRule type="cellIs" dxfId="76" priority="7523" operator="equal">
      <formula>#REF!</formula>
    </cfRule>
    <cfRule type="cellIs" dxfId="75" priority="7522" operator="equal">
      <formula>#REF!</formula>
    </cfRule>
    <cfRule type="cellIs" dxfId="74" priority="7520" operator="equal">
      <formula>#REF!</formula>
    </cfRule>
    <cfRule type="cellIs" dxfId="73" priority="7521" operator="equal">
      <formula>#REF!</formula>
    </cfRule>
    <cfRule type="cellIs" dxfId="72" priority="7527" operator="equal">
      <formula>#REF!</formula>
    </cfRule>
  </conditionalFormatting>
  <conditionalFormatting sqref="W27:W30">
    <cfRule type="cellIs" dxfId="56" priority="54" operator="equal">
      <formula>#REF!</formula>
    </cfRule>
    <cfRule type="cellIs" dxfId="57" priority="55" operator="equal">
      <formula>#REF!</formula>
    </cfRule>
    <cfRule type="cellIs" dxfId="58" priority="56" operator="equal">
      <formula>#REF!</formula>
    </cfRule>
    <cfRule type="cellIs" dxfId="59" priority="57" operator="equal">
      <formula>#REF!</formula>
    </cfRule>
    <cfRule type="cellIs" dxfId="54" priority="58" operator="equal">
      <formula>#REF!</formula>
    </cfRule>
    <cfRule type="cellIs" dxfId="60" priority="59" operator="equal">
      <formula>#REF!</formula>
    </cfRule>
    <cfRule type="cellIs" dxfId="61" priority="60" operator="equal">
      <formula>#REF!</formula>
    </cfRule>
    <cfRule type="cellIs" dxfId="62" priority="61" operator="equal">
      <formula>#REF!</formula>
    </cfRule>
    <cfRule type="cellIs" dxfId="63" priority="62" operator="equal">
      <formula>#REF!</formula>
    </cfRule>
    <cfRule type="cellIs" dxfId="64" priority="63" operator="equal">
      <formula>#REF!</formula>
    </cfRule>
    <cfRule type="cellIs" dxfId="65" priority="64" operator="equal">
      <formula>#REF!</formula>
    </cfRule>
    <cfRule type="cellIs" dxfId="66" priority="65" operator="equal">
      <formula>#REF!</formula>
    </cfRule>
    <cfRule type="cellIs" dxfId="67" priority="66" operator="equal">
      <formula>#REF!</formula>
    </cfRule>
    <cfRule type="cellIs" dxfId="68" priority="67" operator="equal">
      <formula>#REF!</formula>
    </cfRule>
    <cfRule type="cellIs" dxfId="69" priority="68" operator="equal">
      <formula>#REF!</formula>
    </cfRule>
    <cfRule type="cellIs" dxfId="70" priority="69" operator="equal">
      <formula>#REF!</formula>
    </cfRule>
    <cfRule type="cellIs" dxfId="55" priority="70" operator="equal">
      <formula>#REF!</formula>
    </cfRule>
    <cfRule type="cellIs" dxfId="71" priority="71" operator="equal">
      <formula>#REF!</formula>
    </cfRule>
    <cfRule type="cellIs" dxfId="53" priority="72" operator="equal">
      <formula>#REF!</formula>
    </cfRule>
  </conditionalFormatting>
  <conditionalFormatting sqref="W29:W30">
    <cfRule type="cellIs" dxfId="52" priority="42" operator="equal">
      <formula>#REF!</formula>
    </cfRule>
  </conditionalFormatting>
  <conditionalFormatting sqref="W27:W30">
    <cfRule type="cellIs" dxfId="51" priority="53" operator="equal">
      <formula>#REF!</formula>
    </cfRule>
  </conditionalFormatting>
  <conditionalFormatting sqref="W27:W28">
    <cfRule type="cellIs" dxfId="49" priority="37" operator="equal">
      <formula>#REF!</formula>
    </cfRule>
    <cfRule type="cellIs" dxfId="50" priority="38" operator="equal">
      <formula>#REF!</formula>
    </cfRule>
    <cfRule type="cellIs" dxfId="48" priority="39" operator="equal">
      <formula>#REF!</formula>
    </cfRule>
  </conditionalFormatting>
  <conditionalFormatting sqref="W29:W30">
    <cfRule type="cellIs" dxfId="47" priority="40" operator="equal">
      <formula>#REF!</formula>
    </cfRule>
  </conditionalFormatting>
  <conditionalFormatting sqref="W27:W30">
    <cfRule type="cellIs" dxfId="46" priority="44" operator="equal">
      <formula>#REF!</formula>
    </cfRule>
    <cfRule type="cellIs" dxfId="45" priority="45" operator="equal">
      <formula>#REF!</formula>
    </cfRule>
  </conditionalFormatting>
  <conditionalFormatting sqref="W27:W30">
    <cfRule type="cellIs" dxfId="44" priority="43" operator="equal">
      <formula>#REF!</formula>
    </cfRule>
  </conditionalFormatting>
  <conditionalFormatting sqref="W29:W30">
    <cfRule type="cellIs" dxfId="43" priority="41" operator="equal">
      <formula>#REF!</formula>
    </cfRule>
  </conditionalFormatting>
  <conditionalFormatting sqref="W27:W30">
    <cfRule type="cellIs" dxfId="37" priority="46" operator="equal">
      <formula>"EXTREMO (RC/F)"</formula>
    </cfRule>
    <cfRule type="cellIs" dxfId="41" priority="47" operator="equal">
      <formula>"ALTO (RC/F)"</formula>
    </cfRule>
    <cfRule type="cellIs" dxfId="40" priority="48" operator="equal">
      <formula>"MODERADO (RC/F)"</formula>
    </cfRule>
    <cfRule type="cellIs" dxfId="38" priority="49" operator="equal">
      <formula>"EXTREMO"</formula>
    </cfRule>
    <cfRule type="cellIs" dxfId="42" priority="50" operator="equal">
      <formula>"FUERTE"</formula>
    </cfRule>
    <cfRule type="cellIs" dxfId="36" priority="51" operator="equal">
      <formula>"MODERADO"</formula>
    </cfRule>
    <cfRule type="cellIs" dxfId="39" priority="52" operator="equal">
      <formula>"DEBIL"</formula>
    </cfRule>
  </conditionalFormatting>
  <conditionalFormatting sqref="R27:R30">
    <cfRule type="cellIs" dxfId="20" priority="18" operator="equal">
      <formula>#REF!</formula>
    </cfRule>
    <cfRule type="cellIs" dxfId="21" priority="19" operator="equal">
      <formula>#REF!</formula>
    </cfRule>
    <cfRule type="cellIs" dxfId="22" priority="20" operator="equal">
      <formula>#REF!</formula>
    </cfRule>
    <cfRule type="cellIs" dxfId="23" priority="21" operator="equal">
      <formula>#REF!</formula>
    </cfRule>
    <cfRule type="cellIs" dxfId="18" priority="22" operator="equal">
      <formula>#REF!</formula>
    </cfRule>
    <cfRule type="cellIs" dxfId="24" priority="23" operator="equal">
      <formula>#REF!</formula>
    </cfRule>
    <cfRule type="cellIs" dxfId="25" priority="24" operator="equal">
      <formula>#REF!</formula>
    </cfRule>
    <cfRule type="cellIs" dxfId="26" priority="25" operator="equal">
      <formula>#REF!</formula>
    </cfRule>
    <cfRule type="cellIs" dxfId="27" priority="26" operator="equal">
      <formula>#REF!</formula>
    </cfRule>
    <cfRule type="cellIs" dxfId="28" priority="27" operator="equal">
      <formula>#REF!</formula>
    </cfRule>
    <cfRule type="cellIs" dxfId="29" priority="28" operator="equal">
      <formula>#REF!</formula>
    </cfRule>
    <cfRule type="cellIs" dxfId="30" priority="29" operator="equal">
      <formula>#REF!</formula>
    </cfRule>
    <cfRule type="cellIs" dxfId="31" priority="30" operator="equal">
      <formula>#REF!</formula>
    </cfRule>
    <cfRule type="cellIs" dxfId="32" priority="31" operator="equal">
      <formula>#REF!</formula>
    </cfRule>
    <cfRule type="cellIs" dxfId="33" priority="32" operator="equal">
      <formula>#REF!</formula>
    </cfRule>
    <cfRule type="cellIs" dxfId="34" priority="33" operator="equal">
      <formula>#REF!</formula>
    </cfRule>
    <cfRule type="cellIs" dxfId="19" priority="34" operator="equal">
      <formula>#REF!</formula>
    </cfRule>
    <cfRule type="cellIs" dxfId="35" priority="35" operator="equal">
      <formula>#REF!</formula>
    </cfRule>
    <cfRule type="cellIs" dxfId="17" priority="36" operator="equal">
      <formula>#REF!</formula>
    </cfRule>
  </conditionalFormatting>
  <conditionalFormatting sqref="R29:R30">
    <cfRule type="cellIs" dxfId="16" priority="6" operator="equal">
      <formula>#REF!</formula>
    </cfRule>
  </conditionalFormatting>
  <conditionalFormatting sqref="R27:R30">
    <cfRule type="cellIs" dxfId="15" priority="17" operator="equal">
      <formula>#REF!</formula>
    </cfRule>
  </conditionalFormatting>
  <conditionalFormatting sqref="R27:R28">
    <cfRule type="cellIs" dxfId="13" priority="1" operator="equal">
      <formula>#REF!</formula>
    </cfRule>
    <cfRule type="cellIs" dxfId="14" priority="2" operator="equal">
      <formula>#REF!</formula>
    </cfRule>
    <cfRule type="cellIs" dxfId="12" priority="3" operator="equal">
      <formula>#REF!</formula>
    </cfRule>
  </conditionalFormatting>
  <conditionalFormatting sqref="R29:R30">
    <cfRule type="cellIs" dxfId="11" priority="4" operator="equal">
      <formula>#REF!</formula>
    </cfRule>
  </conditionalFormatting>
  <conditionalFormatting sqref="R27:R30">
    <cfRule type="cellIs" dxfId="10" priority="8" operator="equal">
      <formula>#REF!</formula>
    </cfRule>
    <cfRule type="cellIs" dxfId="9" priority="9" operator="equal">
      <formula>#REF!</formula>
    </cfRule>
  </conditionalFormatting>
  <conditionalFormatting sqref="R27:R30">
    <cfRule type="cellIs" dxfId="8" priority="7" operator="equal">
      <formula>#REF!</formula>
    </cfRule>
  </conditionalFormatting>
  <conditionalFormatting sqref="R29:R30">
    <cfRule type="cellIs" dxfId="7" priority="5" operator="equal">
      <formula>#REF!</formula>
    </cfRule>
  </conditionalFormatting>
  <conditionalFormatting sqref="R27:R30">
    <cfRule type="cellIs" dxfId="1" priority="10" operator="equal">
      <formula>"EXTREMO (RC/F)"</formula>
    </cfRule>
    <cfRule type="cellIs" dxfId="5" priority="11" operator="equal">
      <formula>"ALTO (RC/F)"</formula>
    </cfRule>
    <cfRule type="cellIs" dxfId="4" priority="12" operator="equal">
      <formula>"MODERADO (RC/F)"</formula>
    </cfRule>
    <cfRule type="cellIs" dxfId="2" priority="13" operator="equal">
      <formula>"EXTREMO"</formula>
    </cfRule>
    <cfRule type="cellIs" dxfId="6" priority="14" operator="equal">
      <formula>"FUERTE"</formula>
    </cfRule>
    <cfRule type="cellIs" dxfId="0" priority="15" operator="equal">
      <formula>"MODERADO"</formula>
    </cfRule>
    <cfRule type="cellIs" dxfId="3" priority="16" operator="equal">
      <formula>"DEBIL"</formula>
    </cfRule>
  </conditionalFormatting>
  <printOptions horizontalCentered="1" verticalCentered="1"/>
  <pageMargins left="0.70866141732283472" right="0.70866141732283472" top="0.74803149606299213" bottom="0.74803149606299213" header="0.31496062992125984" footer="0.31496062992125984"/>
  <pageSetup scale="12" orientation="landscape" r:id="rId1"/>
  <headerFooter>
    <oddFooter xml:space="preserve">&amp;LProceso: DE Direccionamiento Estratégico.&amp;RPág.1 de 1 </oddFooter>
  </headerFooter>
  <drawing r:id="rId2"/>
  <legacyDrawing r:id="rId3"/>
  <legacyDrawingHF r:id="rId4"/>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8000000}">
          <x14:formula1>
            <xm:f>'Datos Validacion'!$B$12:$B$14</xm:f>
          </x14:formula1>
          <xm:sqref>G11 G13:G14 G21 G24 G18 G27 G31:G79</xm:sqref>
        </x14:dataValidation>
        <x14:dataValidation type="list" allowBlank="1" showInputMessage="1" showErrorMessage="1" xr:uid="{00000000-0002-0000-0000-000009000000}">
          <x14:formula1>
            <xm:f>'Datos Validacion'!$A$6:$A$7</xm:f>
          </x14:formula1>
          <xm:sqref>J11 J13:J14 J16 J18:J21 J23:J27 J31:J79</xm:sqref>
        </x14:dataValidation>
        <x14:dataValidation type="list" allowBlank="1" showInputMessage="1" showErrorMessage="1" xr:uid="{00000000-0002-0000-0000-00000A000000}">
          <x14:formula1>
            <xm:f>'Datos Validacion'!$B$16:$B$18</xm:f>
          </x14:formula1>
          <xm:sqref>B11 B13:B14 B21 B24 B18 B27 B31:B79</xm:sqref>
        </x14:dataValidation>
        <x14:dataValidation type="list" allowBlank="1" showInputMessage="1" showErrorMessage="1" xr:uid="{00000000-0002-0000-0000-00000B000000}">
          <x14:formula1>
            <xm:f>'Datos Validacion'!$R$7:$R$9</xm:f>
          </x14:formula1>
          <xm:sqref>AY11 AY13:AY14 AY18 AY21 AY24 AY27 AY31:AY79</xm:sqref>
        </x14:dataValidation>
        <x14:dataValidation type="list" allowBlank="1" showInputMessage="1" showErrorMessage="1" xr:uid="{00000000-0002-0000-0000-000000000000}">
          <x14:formula1>
            <xm:f>'Eval Controles'!$C$24:$C$26</xm:f>
          </x14:formula1>
          <xm:sqref>AN11:AN79</xm:sqref>
        </x14:dataValidation>
        <x14:dataValidation type="list" allowBlank="1" showInputMessage="1" showErrorMessage="1" xr:uid="{00000000-0002-0000-0000-000001000000}">
          <x14:formula1>
            <xm:f>'Eval Controles'!$C$30:$C$31</xm:f>
          </x14:formula1>
          <xm:sqref>X11:X79</xm:sqref>
        </x14:dataValidation>
        <x14:dataValidation type="list" allowBlank="1" showInputMessage="1" showErrorMessage="1" xr:uid="{00000000-0002-0000-0000-000002000000}">
          <x14:formula1>
            <xm:f>'Eval Controles'!$C$32:$C$33</xm:f>
          </x14:formula1>
          <xm:sqref>Z11:Z79</xm:sqref>
        </x14:dataValidation>
        <x14:dataValidation type="list" allowBlank="1" showInputMessage="1" showErrorMessage="1" xr:uid="{00000000-0002-0000-0000-000003000000}">
          <x14:formula1>
            <xm:f>'Eval Controles'!$C$34:$C$35</xm:f>
          </x14:formula1>
          <xm:sqref>AB11:AB79</xm:sqref>
        </x14:dataValidation>
        <x14:dataValidation type="list" allowBlank="1" showInputMessage="1" showErrorMessage="1" xr:uid="{00000000-0002-0000-0000-000004000000}">
          <x14:formula1>
            <xm:f>'Eval Controles'!$C$36:$C$38</xm:f>
          </x14:formula1>
          <xm:sqref>AD11:AD79</xm:sqref>
        </x14:dataValidation>
        <x14:dataValidation type="list" allowBlank="1" showInputMessage="1" showErrorMessage="1" xr:uid="{00000000-0002-0000-0000-000005000000}">
          <x14:formula1>
            <xm:f>'Eval Controles'!$C$39:$C$40</xm:f>
          </x14:formula1>
          <xm:sqref>AF11:AF79</xm:sqref>
        </x14:dataValidation>
        <x14:dataValidation type="list" allowBlank="1" showInputMessage="1" showErrorMessage="1" xr:uid="{00000000-0002-0000-0000-000006000000}">
          <x14:formula1>
            <xm:f>'Eval Controles'!$C$41:$C$42</xm:f>
          </x14:formula1>
          <xm:sqref>AH11:AH79</xm:sqref>
        </x14:dataValidation>
        <x14:dataValidation type="list" allowBlank="1" showInputMessage="1" showErrorMessage="1" xr:uid="{00000000-0002-0000-0000-000007000000}">
          <x14:formula1>
            <xm:f>'Eval Controles'!$C$43:$C$45</xm:f>
          </x14:formula1>
          <xm:sqref>AJ11:AJ79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showGridLines="0" topLeftCell="A6" zoomScale="70" zoomScaleNormal="70" workbookViewId="0">
      <selection activeCell="E12" sqref="E12"/>
    </sheetView>
  </sheetViews>
  <sheetFormatPr baseColWidth="10" defaultRowHeight="14.5" x14ac:dyDescent="0.35"/>
  <cols>
    <col min="1" max="1" width="2.08984375" customWidth="1"/>
    <col min="2" max="2" width="8.453125" customWidth="1"/>
    <col min="3" max="3" width="11.6328125" bestFit="1" customWidth="1"/>
    <col min="4" max="4" width="12.6328125" customWidth="1"/>
    <col min="5" max="7" width="16" customWidth="1"/>
    <col min="8" max="9" width="7.7265625" customWidth="1"/>
    <col min="10" max="11" width="11.6328125" bestFit="1" customWidth="1"/>
    <col min="12" max="13" width="12.6328125" customWidth="1"/>
    <col min="14" max="14" width="14" customWidth="1"/>
  </cols>
  <sheetData>
    <row r="1" spans="1:14" ht="59" customHeight="1" x14ac:dyDescent="0.35">
      <c r="A1" s="373"/>
      <c r="B1" s="373"/>
      <c r="C1" s="373"/>
      <c r="D1" s="373"/>
      <c r="E1" s="415" t="s">
        <v>203</v>
      </c>
      <c r="F1" s="415"/>
      <c r="G1" s="415"/>
      <c r="H1" s="415"/>
      <c r="I1" s="415"/>
      <c r="J1" s="415"/>
      <c r="K1" s="415"/>
      <c r="L1" s="415"/>
      <c r="M1" s="415"/>
      <c r="N1" s="415"/>
    </row>
    <row r="2" spans="1:14" ht="11.4" customHeight="1" x14ac:dyDescent="0.35"/>
    <row r="3" spans="1:14" ht="14.4" customHeight="1" x14ac:dyDescent="0.35">
      <c r="A3" s="192" t="s">
        <v>392</v>
      </c>
      <c r="B3" s="192"/>
      <c r="C3" s="192"/>
      <c r="D3" s="192"/>
      <c r="E3" s="192"/>
      <c r="F3" s="192"/>
      <c r="G3" s="192"/>
      <c r="H3" s="192"/>
    </row>
    <row r="5" spans="1:14" ht="18" x14ac:dyDescent="0.4">
      <c r="A5" s="536" t="s">
        <v>388</v>
      </c>
      <c r="B5" s="536"/>
      <c r="C5" s="536"/>
      <c r="D5" s="536"/>
      <c r="E5" s="536"/>
      <c r="F5" s="536"/>
      <c r="G5" s="536"/>
      <c r="H5" s="536"/>
      <c r="I5" s="536"/>
      <c r="J5" s="536"/>
      <c r="K5" s="536"/>
      <c r="L5" s="536"/>
      <c r="M5" s="536"/>
      <c r="N5" s="536"/>
    </row>
    <row r="6" spans="1:14" ht="17.399999999999999" customHeight="1" thickBot="1" x14ac:dyDescent="0.4"/>
    <row r="7" spans="1:14" ht="15.5" thickTop="1" thickBot="1" x14ac:dyDescent="0.4">
      <c r="C7" s="530" t="s">
        <v>27</v>
      </c>
      <c r="D7" s="531"/>
      <c r="E7" s="420" t="s">
        <v>167</v>
      </c>
      <c r="F7" s="421"/>
      <c r="G7" s="422"/>
    </row>
    <row r="8" spans="1:14" ht="15.5" thickTop="1" thickBot="1" x14ac:dyDescent="0.4">
      <c r="C8" s="191" t="s">
        <v>8</v>
      </c>
      <c r="D8" s="27" t="s">
        <v>166</v>
      </c>
      <c r="E8" s="423"/>
      <c r="F8" s="424"/>
      <c r="G8" s="425"/>
      <c r="J8" s="534" t="s">
        <v>159</v>
      </c>
      <c r="K8" s="535"/>
    </row>
    <row r="9" spans="1:14" ht="43.5" customHeight="1" thickTop="1" thickBot="1" x14ac:dyDescent="0.4">
      <c r="C9" s="42" t="s">
        <v>206</v>
      </c>
      <c r="D9" s="41">
        <v>1</v>
      </c>
      <c r="E9" s="244"/>
      <c r="F9" s="245"/>
      <c r="G9" s="246"/>
      <c r="J9" s="20" t="s">
        <v>160</v>
      </c>
      <c r="K9" s="21"/>
    </row>
    <row r="10" spans="1:14" ht="43.5" customHeight="1" thickBot="1" x14ac:dyDescent="0.4">
      <c r="C10" s="42" t="s">
        <v>207</v>
      </c>
      <c r="D10" s="41">
        <v>0.8</v>
      </c>
      <c r="E10" s="247"/>
      <c r="F10" s="248"/>
      <c r="G10" s="249"/>
      <c r="J10" s="20" t="s">
        <v>161</v>
      </c>
      <c r="K10" s="22"/>
    </row>
    <row r="11" spans="1:14" ht="43.5" customHeight="1" thickBot="1" x14ac:dyDescent="0.4">
      <c r="C11" s="42" t="s">
        <v>208</v>
      </c>
      <c r="D11" s="41">
        <v>0.6</v>
      </c>
      <c r="E11" s="250"/>
      <c r="F11" s="248" t="s">
        <v>754</v>
      </c>
      <c r="G11" s="249"/>
      <c r="J11" s="20" t="s">
        <v>9</v>
      </c>
      <c r="K11" s="23"/>
    </row>
    <row r="12" spans="1:14" ht="43.5" customHeight="1" thickBot="1" x14ac:dyDescent="0.4">
      <c r="C12" s="42" t="s">
        <v>209</v>
      </c>
      <c r="D12" s="41">
        <v>0.4</v>
      </c>
      <c r="E12" s="250"/>
      <c r="F12" s="248" t="s">
        <v>802</v>
      </c>
      <c r="G12" s="249"/>
      <c r="J12" s="316"/>
      <c r="K12" s="316"/>
    </row>
    <row r="13" spans="1:14" ht="43.5" customHeight="1" thickBot="1" x14ac:dyDescent="0.4">
      <c r="C13" s="42" t="s">
        <v>210</v>
      </c>
      <c r="D13" s="41">
        <v>0.2</v>
      </c>
      <c r="E13" s="251"/>
      <c r="F13" s="252" t="s">
        <v>851</v>
      </c>
      <c r="G13" s="253" t="s">
        <v>867</v>
      </c>
    </row>
    <row r="14" spans="1:14" ht="15.5" thickTop="1" thickBot="1" x14ac:dyDescent="0.4">
      <c r="C14" s="532" t="s">
        <v>26</v>
      </c>
      <c r="D14" s="27" t="s">
        <v>8</v>
      </c>
      <c r="E14" s="25" t="s">
        <v>9</v>
      </c>
      <c r="F14" s="25" t="s">
        <v>10</v>
      </c>
      <c r="G14" s="25" t="s">
        <v>11</v>
      </c>
    </row>
    <row r="15" spans="1:14" ht="15.5" thickTop="1" thickBot="1" x14ac:dyDescent="0.4">
      <c r="C15" s="533"/>
      <c r="D15" s="27" t="s">
        <v>164</v>
      </c>
      <c r="E15" s="40">
        <v>0.6</v>
      </c>
      <c r="F15" s="40">
        <v>0.8</v>
      </c>
      <c r="G15" s="40">
        <v>1</v>
      </c>
    </row>
    <row r="16" spans="1:14" ht="15" thickTop="1" x14ac:dyDescent="0.35"/>
    <row r="17" ht="83.25" customHeight="1" x14ac:dyDescent="0.35"/>
    <row r="19" ht="83.25" customHeight="1" x14ac:dyDescent="0.35"/>
    <row r="21" ht="83.25" customHeight="1" x14ac:dyDescent="0.35"/>
    <row r="23" ht="83.25" customHeight="1" x14ac:dyDescent="0.35"/>
  </sheetData>
  <mergeCells count="7">
    <mergeCell ref="C7:D7"/>
    <mergeCell ref="E7:G8"/>
    <mergeCell ref="C14:C15"/>
    <mergeCell ref="E1:N1"/>
    <mergeCell ref="A1:D1"/>
    <mergeCell ref="J8:K8"/>
    <mergeCell ref="A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6328125" style="39" customWidth="1"/>
    <col min="2" max="2" width="25" style="4" customWidth="1"/>
    <col min="3" max="3" width="22.08984375" style="4" bestFit="1" customWidth="1"/>
    <col min="4" max="4" width="6.36328125" style="4" bestFit="1" customWidth="1"/>
    <col min="5" max="5" width="21.453125" style="4" bestFit="1" customWidth="1"/>
    <col min="6" max="6" width="6.36328125" style="4" bestFit="1" customWidth="1"/>
    <col min="7" max="7" width="25.54296875" style="4" bestFit="1" customWidth="1"/>
    <col min="8" max="8" width="15.08984375" style="39" customWidth="1"/>
    <col min="9" max="9" width="22.6328125" style="39" customWidth="1"/>
    <col min="10" max="10" width="13.90625" style="4" customWidth="1"/>
    <col min="11" max="11" width="21.08984375" style="39" customWidth="1"/>
    <col min="12" max="12" width="8.90625" style="39" customWidth="1"/>
    <col min="13" max="13" width="20.36328125" style="39" customWidth="1"/>
    <col min="14" max="14" width="7.453125" style="39" customWidth="1"/>
    <col min="15" max="16" width="20.36328125" style="39" customWidth="1"/>
    <col min="17" max="17" width="25.54296875" style="4" bestFit="1" customWidth="1"/>
    <col min="18" max="18" width="23.453125" style="39" customWidth="1"/>
    <col min="19" max="16384" width="11.453125" style="39"/>
  </cols>
  <sheetData>
    <row r="3" spans="1:18" ht="13" x14ac:dyDescent="0.35">
      <c r="H3" s="538" t="s">
        <v>172</v>
      </c>
      <c r="I3" s="538"/>
      <c r="J3" s="538"/>
      <c r="K3" s="538"/>
      <c r="L3" s="538"/>
      <c r="M3" s="538"/>
      <c r="N3" s="538"/>
      <c r="O3" s="538"/>
      <c r="P3" s="66"/>
    </row>
    <row r="4" spans="1:18" ht="91" x14ac:dyDescent="0.35">
      <c r="A4" s="14" t="s">
        <v>32</v>
      </c>
      <c r="B4" s="44" t="s">
        <v>0</v>
      </c>
      <c r="C4" s="539" t="s">
        <v>27</v>
      </c>
      <c r="D4" s="540"/>
      <c r="E4" s="539" t="s">
        <v>26</v>
      </c>
      <c r="F4" s="540"/>
      <c r="G4" s="28" t="s">
        <v>158</v>
      </c>
      <c r="H4" s="67" t="s">
        <v>28</v>
      </c>
      <c r="I4" s="67" t="s">
        <v>29</v>
      </c>
      <c r="J4" s="68" t="s">
        <v>33</v>
      </c>
      <c r="K4" s="541" t="s">
        <v>30</v>
      </c>
      <c r="L4" s="542"/>
      <c r="M4" s="541" t="s">
        <v>31</v>
      </c>
      <c r="N4" s="542"/>
      <c r="O4" s="68" t="s">
        <v>170</v>
      </c>
      <c r="P4" s="68" t="s">
        <v>173</v>
      </c>
      <c r="Q4" s="28" t="s">
        <v>270</v>
      </c>
      <c r="R4" s="28" t="s">
        <v>4</v>
      </c>
    </row>
    <row r="5" spans="1:18" s="4" customFormat="1" ht="25" x14ac:dyDescent="0.35">
      <c r="A5" s="56" t="s">
        <v>16</v>
      </c>
      <c r="B5" s="69" t="s">
        <v>17</v>
      </c>
      <c r="C5" s="34" t="s">
        <v>155</v>
      </c>
      <c r="D5" s="34"/>
      <c r="E5" s="4" t="s">
        <v>156</v>
      </c>
      <c r="G5" s="34" t="s">
        <v>168</v>
      </c>
      <c r="H5" s="71" t="s">
        <v>171</v>
      </c>
      <c r="I5" s="72" t="s">
        <v>171</v>
      </c>
      <c r="J5" s="34" t="s">
        <v>171</v>
      </c>
      <c r="K5" s="34" t="s">
        <v>171</v>
      </c>
      <c r="L5" s="34"/>
      <c r="M5" s="72" t="s">
        <v>171</v>
      </c>
      <c r="N5" s="72"/>
      <c r="O5" s="72" t="s">
        <v>171</v>
      </c>
      <c r="P5" s="72" t="s">
        <v>171</v>
      </c>
      <c r="Q5" s="34" t="s">
        <v>168</v>
      </c>
      <c r="R5" s="70" t="s">
        <v>169</v>
      </c>
    </row>
    <row r="6" spans="1:18" ht="25" x14ac:dyDescent="0.35">
      <c r="A6" s="56" t="s">
        <v>3</v>
      </c>
      <c r="B6" s="69" t="s">
        <v>237</v>
      </c>
      <c r="C6" s="34" t="s">
        <v>242</v>
      </c>
      <c r="D6" s="43">
        <v>0.2</v>
      </c>
      <c r="E6" s="71" t="s">
        <v>247</v>
      </c>
      <c r="F6" s="43">
        <v>0.2</v>
      </c>
      <c r="G6" s="71" t="s">
        <v>213</v>
      </c>
      <c r="H6" s="73" t="s">
        <v>255</v>
      </c>
      <c r="I6" s="74" t="s">
        <v>257</v>
      </c>
      <c r="J6" s="70" t="s">
        <v>259</v>
      </c>
      <c r="K6" s="75" t="s">
        <v>261</v>
      </c>
      <c r="L6" s="77">
        <v>0.25</v>
      </c>
      <c r="M6" s="74" t="s">
        <v>264</v>
      </c>
      <c r="N6" s="78">
        <v>0.25</v>
      </c>
      <c r="O6" s="74" t="s">
        <v>266</v>
      </c>
      <c r="P6" s="74" t="s">
        <v>268</v>
      </c>
      <c r="Q6" s="34" t="s">
        <v>213</v>
      </c>
      <c r="R6" s="70" t="s">
        <v>205</v>
      </c>
    </row>
    <row r="7" spans="1:18" x14ac:dyDescent="0.35">
      <c r="A7" s="56" t="s">
        <v>6</v>
      </c>
      <c r="B7" s="69" t="s">
        <v>238</v>
      </c>
      <c r="C7" s="34" t="s">
        <v>243</v>
      </c>
      <c r="D7" s="43">
        <v>0.4</v>
      </c>
      <c r="E7" s="71" t="s">
        <v>43</v>
      </c>
      <c r="F7" s="43">
        <v>0.4</v>
      </c>
      <c r="G7" s="71" t="s">
        <v>44</v>
      </c>
      <c r="H7" s="73" t="s">
        <v>256</v>
      </c>
      <c r="I7" s="74" t="s">
        <v>258</v>
      </c>
      <c r="J7" s="70" t="s">
        <v>260</v>
      </c>
      <c r="K7" s="75" t="s">
        <v>262</v>
      </c>
      <c r="L7" s="77">
        <v>0.15</v>
      </c>
      <c r="M7" s="74" t="s">
        <v>265</v>
      </c>
      <c r="N7" s="78">
        <v>0.15</v>
      </c>
      <c r="O7" s="74" t="s">
        <v>267</v>
      </c>
      <c r="P7" s="74" t="s">
        <v>269</v>
      </c>
      <c r="Q7" s="34" t="s">
        <v>44</v>
      </c>
      <c r="R7" s="70" t="s">
        <v>178</v>
      </c>
    </row>
    <row r="8" spans="1:18" ht="25" x14ac:dyDescent="0.35">
      <c r="A8" s="56" t="s">
        <v>7</v>
      </c>
      <c r="B8" s="69" t="s">
        <v>239</v>
      </c>
      <c r="C8" s="34" t="s">
        <v>244</v>
      </c>
      <c r="D8" s="43">
        <v>0.6</v>
      </c>
      <c r="E8" s="71" t="s">
        <v>44</v>
      </c>
      <c r="F8" s="43">
        <v>0.6</v>
      </c>
      <c r="G8" s="71" t="s">
        <v>214</v>
      </c>
      <c r="H8" s="57"/>
      <c r="I8" s="57"/>
      <c r="J8" s="59"/>
      <c r="K8" s="75" t="s">
        <v>263</v>
      </c>
      <c r="L8" s="77">
        <v>0.1</v>
      </c>
      <c r="M8" s="57"/>
      <c r="N8" s="57"/>
      <c r="O8" s="57"/>
      <c r="P8" s="57"/>
      <c r="Q8" s="34" t="s">
        <v>214</v>
      </c>
      <c r="R8" s="69" t="s">
        <v>177</v>
      </c>
    </row>
    <row r="9" spans="1:18" ht="25" x14ac:dyDescent="0.35">
      <c r="A9" s="58"/>
      <c r="B9" s="69" t="s">
        <v>240</v>
      </c>
      <c r="C9" s="34" t="s">
        <v>245</v>
      </c>
      <c r="D9" s="43">
        <v>0.8</v>
      </c>
      <c r="E9" s="71" t="s">
        <v>45</v>
      </c>
      <c r="F9" s="43">
        <v>0.8</v>
      </c>
      <c r="G9" s="71" t="s">
        <v>251</v>
      </c>
      <c r="H9" s="57"/>
      <c r="I9" s="57"/>
      <c r="J9" s="59"/>
      <c r="K9" s="57"/>
      <c r="L9" s="57"/>
      <c r="M9" s="57"/>
      <c r="N9" s="57"/>
      <c r="O9" s="57"/>
      <c r="P9" s="57"/>
      <c r="Q9" s="34" t="s">
        <v>251</v>
      </c>
      <c r="R9" s="70" t="s">
        <v>389</v>
      </c>
    </row>
    <row r="10" spans="1:18" x14ac:dyDescent="0.35">
      <c r="A10" s="13"/>
      <c r="B10" s="69" t="s">
        <v>320</v>
      </c>
      <c r="C10" s="34" t="s">
        <v>246</v>
      </c>
      <c r="D10" s="43">
        <v>1</v>
      </c>
      <c r="E10" s="71" t="s">
        <v>46</v>
      </c>
      <c r="F10" s="43">
        <v>1</v>
      </c>
      <c r="G10" s="71" t="s">
        <v>254</v>
      </c>
      <c r="H10" s="57"/>
      <c r="I10" s="57"/>
      <c r="J10" s="59"/>
      <c r="K10" s="57"/>
      <c r="L10" s="57"/>
      <c r="M10" s="57"/>
      <c r="N10" s="57"/>
      <c r="O10" s="57"/>
      <c r="P10" s="57"/>
      <c r="Q10" s="34" t="s">
        <v>254</v>
      </c>
      <c r="R10" s="57"/>
    </row>
    <row r="11" spans="1:18" ht="25" x14ac:dyDescent="0.35">
      <c r="A11" s="13"/>
      <c r="B11" s="69" t="s">
        <v>241</v>
      </c>
      <c r="E11" s="34" t="s">
        <v>248</v>
      </c>
      <c r="F11" s="43">
        <v>0.6</v>
      </c>
      <c r="G11" s="71" t="s">
        <v>252</v>
      </c>
      <c r="H11" s="57"/>
      <c r="I11" s="57"/>
      <c r="J11" s="59"/>
      <c r="K11" s="57"/>
      <c r="L11" s="57"/>
      <c r="M11" s="57"/>
      <c r="N11" s="57"/>
      <c r="O11" s="57"/>
      <c r="P11" s="57"/>
      <c r="Q11" s="34" t="s">
        <v>252</v>
      </c>
      <c r="R11" s="57"/>
    </row>
    <row r="12" spans="1:18" x14ac:dyDescent="0.35">
      <c r="A12" s="13"/>
      <c r="B12" s="69" t="s">
        <v>25</v>
      </c>
      <c r="E12" s="34" t="s">
        <v>249</v>
      </c>
      <c r="F12" s="43">
        <v>0.8</v>
      </c>
      <c r="G12" s="71" t="s">
        <v>253</v>
      </c>
      <c r="H12" s="57"/>
      <c r="I12" s="57"/>
      <c r="J12" s="59"/>
      <c r="K12" s="57"/>
      <c r="L12" s="57"/>
      <c r="M12" s="57"/>
      <c r="N12" s="57"/>
      <c r="O12" s="57"/>
      <c r="P12" s="57"/>
      <c r="Q12" s="34" t="s">
        <v>253</v>
      </c>
      <c r="R12" s="57"/>
    </row>
    <row r="13" spans="1:18" x14ac:dyDescent="0.35">
      <c r="A13" s="13"/>
      <c r="B13" s="69" t="s">
        <v>386</v>
      </c>
      <c r="E13" s="34" t="s">
        <v>250</v>
      </c>
      <c r="F13" s="43">
        <v>1</v>
      </c>
      <c r="H13" s="57"/>
      <c r="I13" s="57"/>
      <c r="J13" s="59"/>
      <c r="K13" s="57"/>
      <c r="L13" s="57"/>
      <c r="M13" s="57"/>
      <c r="N13" s="57"/>
      <c r="O13" s="57"/>
      <c r="P13" s="57"/>
      <c r="R13" s="57"/>
    </row>
    <row r="14" spans="1:18" x14ac:dyDescent="0.35">
      <c r="A14" s="13"/>
      <c r="B14" s="70" t="s">
        <v>387</v>
      </c>
      <c r="H14" s="57"/>
      <c r="I14" s="57"/>
      <c r="J14" s="59"/>
      <c r="K14" s="57"/>
      <c r="L14" s="57"/>
      <c r="M14" s="57"/>
      <c r="N14" s="57"/>
      <c r="O14" s="57"/>
      <c r="P14" s="57"/>
      <c r="R14" s="57"/>
    </row>
    <row r="15" spans="1:18" x14ac:dyDescent="0.35">
      <c r="A15" s="13"/>
      <c r="B15" s="59"/>
      <c r="H15" s="57"/>
      <c r="I15" s="57"/>
      <c r="J15" s="59"/>
      <c r="K15" s="57"/>
      <c r="L15" s="57"/>
      <c r="M15" s="57"/>
      <c r="N15" s="57"/>
      <c r="O15" s="57"/>
      <c r="P15" s="57"/>
      <c r="R15" s="57"/>
    </row>
    <row r="16" spans="1:18" x14ac:dyDescent="0.35">
      <c r="A16" s="537" t="s">
        <v>378</v>
      </c>
      <c r="B16" s="185" t="s">
        <v>383</v>
      </c>
      <c r="H16" s="57"/>
      <c r="I16" s="57"/>
      <c r="J16" s="59"/>
      <c r="K16" s="57"/>
      <c r="L16" s="57"/>
      <c r="M16" s="57"/>
      <c r="N16" s="57"/>
      <c r="O16" s="57"/>
      <c r="P16" s="57"/>
      <c r="R16" s="57"/>
    </row>
    <row r="17" spans="1:18" x14ac:dyDescent="0.35">
      <c r="A17" s="537"/>
      <c r="B17" s="185" t="s">
        <v>385</v>
      </c>
      <c r="C17" s="59"/>
      <c r="D17" s="59"/>
      <c r="E17" s="59"/>
      <c r="F17" s="59"/>
      <c r="H17" s="57"/>
      <c r="I17" s="57"/>
      <c r="J17" s="59"/>
      <c r="K17" s="57"/>
      <c r="L17" s="57"/>
      <c r="M17" s="57"/>
      <c r="N17" s="57"/>
      <c r="O17" s="57"/>
      <c r="P17" s="57"/>
      <c r="R17" s="57"/>
    </row>
    <row r="18" spans="1:18" x14ac:dyDescent="0.35">
      <c r="A18" s="537"/>
      <c r="B18" s="185" t="s">
        <v>384</v>
      </c>
      <c r="C18" s="59"/>
      <c r="D18" s="59"/>
      <c r="E18" s="59"/>
      <c r="F18" s="59"/>
      <c r="H18" s="57"/>
      <c r="I18" s="57"/>
      <c r="J18" s="59"/>
      <c r="K18" s="57"/>
      <c r="L18" s="57"/>
      <c r="M18" s="57"/>
      <c r="N18" s="57"/>
      <c r="O18" s="57"/>
      <c r="P18" s="57"/>
      <c r="R18" s="57"/>
    </row>
    <row r="19" spans="1:18" x14ac:dyDescent="0.35">
      <c r="B19" s="59"/>
      <c r="C19" s="59"/>
      <c r="D19" s="59"/>
      <c r="E19" s="59"/>
      <c r="F19" s="59"/>
      <c r="H19" s="57"/>
      <c r="I19" s="57"/>
      <c r="J19" s="59"/>
      <c r="K19" s="57"/>
      <c r="L19" s="57"/>
      <c r="M19" s="57"/>
      <c r="N19" s="57"/>
      <c r="O19" s="57"/>
      <c r="P19" s="57"/>
      <c r="R19" s="57"/>
    </row>
    <row r="20" spans="1:18" x14ac:dyDescent="0.35">
      <c r="B20" s="59"/>
      <c r="C20" s="59"/>
      <c r="D20" s="59"/>
      <c r="E20" s="59"/>
      <c r="F20" s="59"/>
      <c r="H20" s="57"/>
      <c r="I20" s="57"/>
      <c r="J20" s="59"/>
      <c r="K20" s="57"/>
      <c r="L20" s="57"/>
      <c r="M20" s="57"/>
      <c r="N20" s="57"/>
      <c r="O20" s="57"/>
      <c r="P20" s="57"/>
      <c r="R20" s="57"/>
    </row>
    <row r="21" spans="1:18" x14ac:dyDescent="0.35">
      <c r="B21" s="59"/>
      <c r="C21" s="59"/>
      <c r="D21" s="59"/>
      <c r="E21" s="59"/>
      <c r="F21" s="59"/>
      <c r="H21" s="57"/>
      <c r="I21" s="57"/>
      <c r="J21" s="59"/>
      <c r="K21" s="57"/>
      <c r="L21" s="57"/>
      <c r="M21" s="57"/>
      <c r="N21" s="57"/>
      <c r="O21" s="57"/>
      <c r="P21" s="57"/>
      <c r="R21" s="57"/>
    </row>
    <row r="22" spans="1:18" x14ac:dyDescent="0.35">
      <c r="B22" s="59"/>
      <c r="C22" s="59"/>
      <c r="D22" s="59"/>
      <c r="E22" s="59"/>
      <c r="F22" s="59"/>
      <c r="H22" s="57"/>
      <c r="I22" s="57"/>
      <c r="J22" s="59"/>
      <c r="K22" s="57"/>
      <c r="L22" s="57"/>
      <c r="M22" s="57"/>
      <c r="N22" s="57"/>
      <c r="O22" s="57"/>
      <c r="P22" s="57"/>
      <c r="R22" s="57"/>
    </row>
    <row r="23" spans="1:18" x14ac:dyDescent="0.35">
      <c r="C23" s="59"/>
      <c r="D23" s="59"/>
      <c r="E23" s="59"/>
      <c r="F23" s="59"/>
      <c r="H23" s="57"/>
      <c r="I23" s="57"/>
      <c r="J23" s="59"/>
      <c r="K23" s="57"/>
      <c r="L23" s="57"/>
      <c r="M23" s="57"/>
      <c r="N23" s="57"/>
      <c r="O23" s="57"/>
      <c r="P23" s="57"/>
      <c r="R23" s="57"/>
    </row>
    <row r="24" spans="1:18" x14ac:dyDescent="0.35">
      <c r="C24" s="59"/>
      <c r="D24" s="59"/>
      <c r="E24" s="59"/>
      <c r="F24" s="59"/>
      <c r="H24" s="57"/>
      <c r="I24" s="57"/>
      <c r="J24" s="59"/>
      <c r="K24" s="57"/>
      <c r="L24" s="57"/>
      <c r="M24" s="57"/>
      <c r="N24" s="57"/>
      <c r="O24" s="57"/>
      <c r="P24" s="57"/>
      <c r="R24" s="57"/>
    </row>
    <row r="25" spans="1:18" x14ac:dyDescent="0.35">
      <c r="C25" s="59"/>
      <c r="D25" s="59"/>
      <c r="E25" s="59"/>
      <c r="F25" s="59"/>
      <c r="H25" s="57"/>
      <c r="I25" s="57"/>
      <c r="J25" s="59"/>
      <c r="K25" s="57"/>
      <c r="L25" s="57"/>
      <c r="M25" s="57"/>
      <c r="N25" s="57"/>
      <c r="O25" s="57"/>
      <c r="P25" s="57"/>
      <c r="R25" s="57"/>
    </row>
    <row r="26" spans="1:18" x14ac:dyDescent="0.35">
      <c r="C26" s="59"/>
      <c r="D26" s="59"/>
      <c r="E26" s="59"/>
      <c r="F26" s="59"/>
      <c r="H26" s="57"/>
      <c r="I26" s="57"/>
      <c r="J26" s="59"/>
      <c r="K26" s="57"/>
      <c r="L26" s="57"/>
      <c r="M26" s="57"/>
      <c r="N26" s="57"/>
      <c r="O26" s="57"/>
      <c r="P26" s="57"/>
      <c r="R26" s="57"/>
    </row>
    <row r="27" spans="1:18" x14ac:dyDescent="0.35">
      <c r="H27" s="57"/>
      <c r="I27" s="57"/>
      <c r="J27" s="59"/>
      <c r="K27" s="57"/>
      <c r="L27" s="57"/>
      <c r="M27" s="57"/>
      <c r="N27" s="57"/>
      <c r="O27" s="57"/>
      <c r="P27" s="57"/>
      <c r="R27" s="57"/>
    </row>
    <row r="28" spans="1:18" x14ac:dyDescent="0.35">
      <c r="H28" s="57"/>
      <c r="I28" s="57"/>
      <c r="J28" s="59"/>
      <c r="K28" s="57"/>
      <c r="L28" s="57"/>
      <c r="M28" s="57"/>
      <c r="N28" s="57"/>
      <c r="O28" s="57"/>
      <c r="P28" s="57"/>
      <c r="R28" s="57"/>
    </row>
    <row r="29" spans="1:18" x14ac:dyDescent="0.35">
      <c r="H29" s="57"/>
      <c r="I29" s="57"/>
      <c r="J29" s="59"/>
      <c r="K29" s="57"/>
      <c r="L29" s="57"/>
      <c r="M29" s="57"/>
      <c r="N29" s="57"/>
      <c r="O29" s="57"/>
      <c r="P29" s="57"/>
      <c r="R29" s="57"/>
    </row>
    <row r="30" spans="1:18" x14ac:dyDescent="0.35">
      <c r="H30" s="57"/>
      <c r="I30" s="57"/>
      <c r="J30" s="59"/>
      <c r="K30" s="57"/>
      <c r="L30" s="57"/>
      <c r="M30" s="57"/>
      <c r="N30" s="57"/>
      <c r="O30" s="57"/>
      <c r="P30" s="57"/>
      <c r="R30" s="57"/>
    </row>
    <row r="31" spans="1:18" x14ac:dyDescent="0.35">
      <c r="H31" s="57"/>
      <c r="I31" s="57"/>
      <c r="J31" s="59"/>
      <c r="K31" s="57"/>
      <c r="L31" s="57"/>
      <c r="M31" s="57"/>
      <c r="N31" s="57"/>
      <c r="O31" s="57"/>
      <c r="P31" s="57"/>
      <c r="R31" s="57"/>
    </row>
    <row r="32" spans="1:18" x14ac:dyDescent="0.35">
      <c r="H32" s="57"/>
      <c r="I32" s="57"/>
      <c r="J32" s="59"/>
      <c r="K32" s="57"/>
      <c r="L32" s="57"/>
      <c r="M32" s="57"/>
      <c r="N32" s="57"/>
      <c r="O32" s="57"/>
      <c r="P32" s="57"/>
      <c r="R32" s="57"/>
    </row>
    <row r="33" spans="8:18" x14ac:dyDescent="0.35">
      <c r="H33" s="57"/>
      <c r="I33" s="57"/>
      <c r="J33" s="59"/>
      <c r="K33" s="57"/>
      <c r="L33" s="57"/>
      <c r="M33" s="57"/>
      <c r="N33" s="57"/>
      <c r="O33" s="57"/>
      <c r="P33" s="57"/>
      <c r="R33" s="57"/>
    </row>
    <row r="34" spans="8:18" x14ac:dyDescent="0.35">
      <c r="H34" s="57"/>
      <c r="I34" s="57"/>
      <c r="J34" s="59"/>
      <c r="K34" s="57"/>
      <c r="L34" s="57"/>
      <c r="M34" s="57"/>
      <c r="N34" s="57"/>
      <c r="O34" s="57"/>
      <c r="P34" s="57"/>
      <c r="R34" s="57"/>
    </row>
    <row r="35" spans="8:18" x14ac:dyDescent="0.35">
      <c r="H35" s="57"/>
      <c r="I35" s="57"/>
      <c r="J35" s="59"/>
      <c r="K35" s="57"/>
      <c r="L35" s="57"/>
      <c r="M35" s="57"/>
      <c r="N35" s="57"/>
      <c r="O35" s="57"/>
      <c r="P35" s="57"/>
      <c r="R35" s="57"/>
    </row>
    <row r="36" spans="8:18" x14ac:dyDescent="0.35">
      <c r="H36" s="57"/>
      <c r="I36" s="57"/>
      <c r="J36" s="59"/>
      <c r="K36" s="57"/>
      <c r="L36" s="57"/>
      <c r="M36" s="57"/>
      <c r="N36" s="57"/>
      <c r="O36" s="57"/>
      <c r="P36" s="57"/>
      <c r="R36" s="57"/>
    </row>
    <row r="37" spans="8:18" x14ac:dyDescent="0.35">
      <c r="H37" s="57"/>
      <c r="I37" s="57"/>
      <c r="J37" s="59"/>
      <c r="K37" s="57"/>
      <c r="L37" s="57"/>
      <c r="M37" s="57"/>
      <c r="N37" s="57"/>
      <c r="O37" s="57"/>
      <c r="P37" s="57"/>
      <c r="R37" s="57"/>
    </row>
    <row r="38" spans="8:18" x14ac:dyDescent="0.35">
      <c r="H38" s="57"/>
      <c r="I38" s="57"/>
      <c r="J38" s="59"/>
      <c r="K38" s="57"/>
      <c r="L38" s="57"/>
      <c r="M38" s="57"/>
      <c r="N38" s="57"/>
      <c r="O38" s="57"/>
      <c r="P38" s="57"/>
      <c r="R38" s="57"/>
    </row>
    <row r="39" spans="8:18" x14ac:dyDescent="0.35">
      <c r="H39" s="57"/>
      <c r="I39" s="57"/>
      <c r="J39" s="59"/>
      <c r="K39" s="57"/>
      <c r="L39" s="57"/>
      <c r="M39" s="57"/>
      <c r="N39" s="57"/>
      <c r="O39" s="57"/>
      <c r="P39" s="57"/>
      <c r="R39" s="57"/>
    </row>
    <row r="40" spans="8:18" x14ac:dyDescent="0.35">
      <c r="H40" s="57"/>
      <c r="I40" s="57"/>
      <c r="J40" s="59"/>
      <c r="K40" s="57"/>
      <c r="L40" s="57"/>
      <c r="M40" s="57"/>
      <c r="N40" s="57"/>
      <c r="R40" s="57"/>
    </row>
    <row r="41" spans="8:18" x14ac:dyDescent="0.35">
      <c r="H41" s="57"/>
      <c r="I41" s="57"/>
      <c r="J41" s="59"/>
      <c r="K41" s="57"/>
      <c r="L41" s="57"/>
      <c r="M41" s="57"/>
      <c r="N41" s="57"/>
      <c r="R41" s="57"/>
    </row>
    <row r="42" spans="8:18" x14ac:dyDescent="0.35">
      <c r="H42" s="57"/>
      <c r="I42" s="57"/>
      <c r="J42" s="59"/>
      <c r="K42" s="57"/>
      <c r="L42" s="57"/>
      <c r="M42" s="57"/>
      <c r="N42" s="57"/>
      <c r="R42" s="57"/>
    </row>
  </sheetData>
  <mergeCells count="6">
    <mergeCell ref="A16:A18"/>
    <mergeCell ref="H3:O3"/>
    <mergeCell ref="C4:D4"/>
    <mergeCell ref="E4:F4"/>
    <mergeCell ref="K4:L4"/>
    <mergeCell ref="M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RowHeight="14.5" x14ac:dyDescent="0.35"/>
  <cols>
    <col min="1" max="1" width="16.90625" customWidth="1"/>
    <col min="2" max="2" width="21.90625" customWidth="1"/>
    <col min="3" max="3" width="36.6328125" bestFit="1" customWidth="1"/>
    <col min="4" max="4" width="36.54296875" customWidth="1"/>
    <col min="5" max="5" width="4.08984375" customWidth="1"/>
    <col min="6" max="6" width="14.453125" customWidth="1"/>
  </cols>
  <sheetData>
    <row r="1" spans="1:6" x14ac:dyDescent="0.35">
      <c r="A1" s="550" t="s">
        <v>21</v>
      </c>
      <c r="B1" s="550"/>
      <c r="C1" s="550"/>
      <c r="D1" s="550"/>
    </row>
    <row r="2" spans="1:6" x14ac:dyDescent="0.35">
      <c r="A2" s="11"/>
    </row>
    <row r="3" spans="1:6" x14ac:dyDescent="0.35">
      <c r="A3" t="s">
        <v>20</v>
      </c>
    </row>
    <row r="4" spans="1:6" ht="15" thickBot="1" x14ac:dyDescent="0.4">
      <c r="A4" s="11"/>
    </row>
    <row r="5" spans="1:6" ht="15" thickBot="1" x14ac:dyDescent="0.4">
      <c r="A5" s="80" t="s">
        <v>19</v>
      </c>
      <c r="B5" s="81" t="s">
        <v>215</v>
      </c>
      <c r="C5" s="562" t="s">
        <v>5</v>
      </c>
      <c r="D5" s="563"/>
    </row>
    <row r="6" spans="1:6" ht="39.5" thickBot="1" x14ac:dyDescent="0.4">
      <c r="A6" s="560" t="s">
        <v>216</v>
      </c>
      <c r="B6" s="82" t="s">
        <v>217</v>
      </c>
      <c r="C6" s="548" t="s">
        <v>218</v>
      </c>
      <c r="D6" s="549"/>
    </row>
    <row r="7" spans="1:6" ht="26.5" thickBot="1" x14ac:dyDescent="0.4">
      <c r="A7" s="564"/>
      <c r="B7" s="82" t="s">
        <v>219</v>
      </c>
      <c r="C7" s="548" t="s">
        <v>271</v>
      </c>
      <c r="D7" s="549"/>
    </row>
    <row r="8" spans="1:6" ht="26.5" thickBot="1" x14ac:dyDescent="0.4">
      <c r="A8" s="564"/>
      <c r="B8" s="82" t="s">
        <v>220</v>
      </c>
      <c r="C8" s="548" t="s">
        <v>221</v>
      </c>
      <c r="D8" s="549"/>
    </row>
    <row r="9" spans="1:6" ht="39.5" thickBot="1" x14ac:dyDescent="0.4">
      <c r="A9" s="564"/>
      <c r="B9" s="82" t="s">
        <v>222</v>
      </c>
      <c r="C9" s="548" t="s">
        <v>223</v>
      </c>
      <c r="D9" s="549"/>
    </row>
    <row r="10" spans="1:6" ht="39.5" thickBot="1" x14ac:dyDescent="0.4">
      <c r="A10" s="561"/>
      <c r="B10" s="82" t="s">
        <v>224</v>
      </c>
      <c r="C10" s="548" t="s">
        <v>225</v>
      </c>
      <c r="D10" s="549"/>
    </row>
    <row r="11" spans="1:6" ht="39.75" customHeight="1" thickBot="1" x14ac:dyDescent="0.4">
      <c r="A11" s="551" t="s">
        <v>226</v>
      </c>
      <c r="B11" s="552"/>
      <c r="C11" s="83" t="s">
        <v>227</v>
      </c>
      <c r="D11" s="557" t="s">
        <v>228</v>
      </c>
    </row>
    <row r="12" spans="1:6" ht="39.75" customHeight="1" thickBot="1" x14ac:dyDescent="0.4">
      <c r="A12" s="553"/>
      <c r="B12" s="554"/>
      <c r="C12" s="83" t="s">
        <v>229</v>
      </c>
      <c r="D12" s="558"/>
    </row>
    <row r="13" spans="1:6" ht="39.75" customHeight="1" thickBot="1" x14ac:dyDescent="0.4">
      <c r="A13" s="555"/>
      <c r="B13" s="556"/>
      <c r="C13" s="83" t="s">
        <v>230</v>
      </c>
      <c r="D13" s="559"/>
    </row>
    <row r="14" spans="1:6" ht="27" customHeight="1" thickBot="1" x14ac:dyDescent="0.4">
      <c r="A14" s="560" t="s">
        <v>18</v>
      </c>
      <c r="B14" s="82" t="s">
        <v>231</v>
      </c>
      <c r="C14" s="548" t="s">
        <v>232</v>
      </c>
      <c r="D14" s="549"/>
      <c r="F14" s="145" t="s">
        <v>362</v>
      </c>
    </row>
    <row r="15" spans="1:6" ht="37.5" customHeight="1" thickBot="1" x14ac:dyDescent="0.4">
      <c r="A15" s="561"/>
      <c r="B15" s="82" t="s">
        <v>233</v>
      </c>
      <c r="C15" s="548" t="s">
        <v>234</v>
      </c>
      <c r="D15" s="549"/>
      <c r="F15" s="145" t="s">
        <v>363</v>
      </c>
    </row>
    <row r="16" spans="1:6" ht="37.5" customHeight="1" thickBot="1" x14ac:dyDescent="0.4">
      <c r="A16" s="546" t="s">
        <v>235</v>
      </c>
      <c r="B16" s="547"/>
      <c r="C16" s="548" t="s">
        <v>236</v>
      </c>
      <c r="D16" s="549"/>
      <c r="F16" s="145" t="s">
        <v>364</v>
      </c>
    </row>
    <row r="17" spans="1:2" ht="42.75" customHeight="1" x14ac:dyDescent="0.35"/>
    <row r="18" spans="1:2" ht="13.5" customHeight="1" x14ac:dyDescent="0.35"/>
    <row r="19" spans="1:2" ht="13.5" customHeight="1" x14ac:dyDescent="0.35">
      <c r="A19" s="543" t="s">
        <v>378</v>
      </c>
      <c r="B19" s="1" t="s">
        <v>383</v>
      </c>
    </row>
    <row r="20" spans="1:2" x14ac:dyDescent="0.35">
      <c r="A20" s="544"/>
      <c r="B20" s="1" t="s">
        <v>385</v>
      </c>
    </row>
    <row r="21" spans="1:2" x14ac:dyDescent="0.35">
      <c r="A21" s="545"/>
      <c r="B21" s="1" t="s">
        <v>384</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RowHeight="14.5" x14ac:dyDescent="0.35"/>
  <cols>
    <col min="1" max="1" width="17.453125" style="98" customWidth="1"/>
    <col min="2" max="5" width="25.6328125" customWidth="1"/>
    <col min="6" max="6" width="15.54296875" bestFit="1" customWidth="1"/>
    <col min="7" max="7" width="23.453125" style="98" customWidth="1"/>
    <col min="8" max="8" width="28.90625" customWidth="1"/>
    <col min="9" max="11" width="25.6328125" customWidth="1"/>
  </cols>
  <sheetData>
    <row r="1" spans="1:11" ht="15.5" x14ac:dyDescent="0.35">
      <c r="A1" s="417" t="s">
        <v>39</v>
      </c>
      <c r="B1" s="417"/>
      <c r="C1" s="417"/>
      <c r="D1" s="417"/>
      <c r="F1" s="417" t="s">
        <v>92</v>
      </c>
      <c r="G1" s="417"/>
      <c r="H1" s="417"/>
    </row>
    <row r="2" spans="1:11" ht="15" thickBot="1" x14ac:dyDescent="0.4"/>
    <row r="3" spans="1:11" ht="21.75" customHeight="1" thickBot="1" x14ac:dyDescent="0.4">
      <c r="A3" s="577" t="s">
        <v>38</v>
      </c>
      <c r="B3" s="577"/>
      <c r="C3" s="577"/>
      <c r="D3" s="578"/>
      <c r="F3" s="575" t="s">
        <v>34</v>
      </c>
      <c r="G3" s="575" t="s">
        <v>47</v>
      </c>
      <c r="H3" s="575"/>
    </row>
    <row r="4" spans="1:11" ht="28.5" customHeight="1" thickBot="1" x14ac:dyDescent="0.4">
      <c r="A4" s="99"/>
      <c r="B4" s="84" t="s">
        <v>272</v>
      </c>
      <c r="C4" s="85" t="s">
        <v>5</v>
      </c>
      <c r="D4" s="84" t="s">
        <v>27</v>
      </c>
      <c r="F4" s="575"/>
      <c r="G4" s="93" t="s">
        <v>40</v>
      </c>
      <c r="H4" s="93" t="s">
        <v>41</v>
      </c>
    </row>
    <row r="5" spans="1:11" ht="50.5" thickBot="1" x14ac:dyDescent="0.4">
      <c r="A5" s="86" t="s">
        <v>242</v>
      </c>
      <c r="B5" s="15" t="s">
        <v>273</v>
      </c>
      <c r="C5" s="87" t="s">
        <v>274</v>
      </c>
      <c r="D5" s="88">
        <v>0.2</v>
      </c>
      <c r="F5" s="94" t="s">
        <v>247</v>
      </c>
      <c r="G5" s="95">
        <v>0.2</v>
      </c>
      <c r="H5" s="576" t="s">
        <v>42</v>
      </c>
    </row>
    <row r="6" spans="1:11" ht="38" thickBot="1" x14ac:dyDescent="0.4">
      <c r="A6" s="89" t="s">
        <v>243</v>
      </c>
      <c r="B6" s="15" t="s">
        <v>275</v>
      </c>
      <c r="C6" s="87" t="s">
        <v>276</v>
      </c>
      <c r="D6" s="88">
        <v>0.4</v>
      </c>
      <c r="F6" s="94" t="s">
        <v>43</v>
      </c>
      <c r="G6" s="95">
        <v>0.4</v>
      </c>
      <c r="H6" s="576"/>
    </row>
    <row r="7" spans="1:11" ht="38" thickBot="1" x14ac:dyDescent="0.4">
      <c r="A7" s="90" t="s">
        <v>244</v>
      </c>
      <c r="B7" s="15" t="s">
        <v>277</v>
      </c>
      <c r="C7" s="87" t="s">
        <v>37</v>
      </c>
      <c r="D7" s="88">
        <v>0.6</v>
      </c>
      <c r="F7" s="96" t="s">
        <v>44</v>
      </c>
      <c r="G7" s="97">
        <v>0.6</v>
      </c>
      <c r="H7" s="97">
        <v>0.6</v>
      </c>
    </row>
    <row r="8" spans="1:11" ht="50.5" thickBot="1" x14ac:dyDescent="0.4">
      <c r="A8" s="91" t="s">
        <v>245</v>
      </c>
      <c r="B8" s="15" t="s">
        <v>278</v>
      </c>
      <c r="C8" s="87" t="s">
        <v>279</v>
      </c>
      <c r="D8" s="88">
        <v>0.8</v>
      </c>
      <c r="F8" s="96" t="s">
        <v>45</v>
      </c>
      <c r="G8" s="97">
        <v>0.8</v>
      </c>
      <c r="H8" s="97">
        <v>0.8</v>
      </c>
    </row>
    <row r="9" spans="1:11" ht="38" thickBot="1" x14ac:dyDescent="0.4">
      <c r="A9" s="92" t="s">
        <v>246</v>
      </c>
      <c r="B9" s="15" t="s">
        <v>280</v>
      </c>
      <c r="C9" s="87" t="s">
        <v>36</v>
      </c>
      <c r="D9" s="88">
        <v>1</v>
      </c>
      <c r="F9" s="96" t="s">
        <v>46</v>
      </c>
      <c r="G9" s="97">
        <v>1</v>
      </c>
      <c r="H9" s="97">
        <v>1</v>
      </c>
    </row>
    <row r="11" spans="1:11" ht="15" thickBot="1" x14ac:dyDescent="0.4"/>
    <row r="12" spans="1:11" ht="23.25" customHeight="1" thickBot="1" x14ac:dyDescent="0.4">
      <c r="A12" s="579" t="s">
        <v>48</v>
      </c>
      <c r="B12" s="579"/>
      <c r="C12" s="579"/>
      <c r="D12" s="579"/>
      <c r="E12" s="579"/>
      <c r="G12" s="579" t="s">
        <v>285</v>
      </c>
      <c r="H12" s="579"/>
      <c r="I12" s="579"/>
      <c r="J12" s="579"/>
      <c r="K12" s="579"/>
    </row>
    <row r="13" spans="1:11" ht="39" customHeight="1" thickBot="1" x14ac:dyDescent="0.4">
      <c r="A13" s="17" t="s">
        <v>35</v>
      </c>
      <c r="B13" s="565" t="s">
        <v>286</v>
      </c>
      <c r="C13" s="565"/>
      <c r="D13" s="565" t="s">
        <v>287</v>
      </c>
      <c r="E13" s="565"/>
      <c r="G13" s="17" t="s">
        <v>35</v>
      </c>
      <c r="H13" s="565" t="s">
        <v>286</v>
      </c>
      <c r="I13" s="565"/>
      <c r="J13" s="565" t="s">
        <v>287</v>
      </c>
      <c r="K13" s="565"/>
    </row>
    <row r="14" spans="1:11" ht="24.9" customHeight="1" x14ac:dyDescent="0.35">
      <c r="A14" s="568" t="s">
        <v>281</v>
      </c>
      <c r="B14" s="566" t="s">
        <v>50</v>
      </c>
      <c r="C14" s="567"/>
      <c r="D14" s="566" t="s">
        <v>54</v>
      </c>
      <c r="E14" s="567"/>
      <c r="G14" s="568" t="s">
        <v>281</v>
      </c>
      <c r="H14" s="566" t="s">
        <v>93</v>
      </c>
      <c r="I14" s="567"/>
      <c r="J14" s="566" t="s">
        <v>96</v>
      </c>
      <c r="K14" s="567"/>
    </row>
    <row r="15" spans="1:11" ht="24.9" customHeight="1" x14ac:dyDescent="0.35">
      <c r="A15" s="569"/>
      <c r="B15" s="571" t="s">
        <v>51</v>
      </c>
      <c r="C15" s="572"/>
      <c r="D15" s="571" t="s">
        <v>55</v>
      </c>
      <c r="E15" s="572"/>
      <c r="G15" s="569"/>
      <c r="H15" s="571" t="s">
        <v>94</v>
      </c>
      <c r="I15" s="572"/>
      <c r="J15" s="571" t="s">
        <v>97</v>
      </c>
      <c r="K15" s="572"/>
    </row>
    <row r="16" spans="1:11" ht="39.9" customHeight="1" thickBot="1" x14ac:dyDescent="0.4">
      <c r="A16" s="569"/>
      <c r="B16" s="571" t="s">
        <v>52</v>
      </c>
      <c r="C16" s="572"/>
      <c r="D16" s="571" t="s">
        <v>56</v>
      </c>
      <c r="E16" s="572"/>
      <c r="G16" s="570"/>
      <c r="H16" s="580" t="s">
        <v>95</v>
      </c>
      <c r="I16" s="581"/>
      <c r="J16" s="580" t="s">
        <v>98</v>
      </c>
      <c r="K16" s="581"/>
    </row>
    <row r="17" spans="1:11" ht="51.9" customHeight="1" x14ac:dyDescent="0.35">
      <c r="A17" s="569"/>
      <c r="B17" s="571" t="s">
        <v>53</v>
      </c>
      <c r="C17" s="572"/>
      <c r="D17" s="571" t="s">
        <v>57</v>
      </c>
      <c r="E17" s="572"/>
      <c r="G17" s="568" t="s">
        <v>282</v>
      </c>
      <c r="H17" s="566" t="s">
        <v>99</v>
      </c>
      <c r="I17" s="567"/>
      <c r="J17" s="566" t="s">
        <v>102</v>
      </c>
      <c r="K17" s="567"/>
    </row>
    <row r="18" spans="1:11" ht="24.9" customHeight="1" thickBot="1" x14ac:dyDescent="0.4">
      <c r="A18" s="570"/>
      <c r="B18" s="573"/>
      <c r="C18" s="574"/>
      <c r="D18" s="580" t="s">
        <v>58</v>
      </c>
      <c r="E18" s="581"/>
      <c r="G18" s="569"/>
      <c r="H18" s="571" t="s">
        <v>100</v>
      </c>
      <c r="I18" s="572"/>
      <c r="J18" s="571" t="s">
        <v>103</v>
      </c>
      <c r="K18" s="572"/>
    </row>
    <row r="19" spans="1:11" ht="24.9" customHeight="1" thickBot="1" x14ac:dyDescent="0.4">
      <c r="A19" s="568" t="s">
        <v>282</v>
      </c>
      <c r="B19" s="566" t="s">
        <v>59</v>
      </c>
      <c r="C19" s="567"/>
      <c r="D19" s="566" t="s">
        <v>63</v>
      </c>
      <c r="E19" s="567"/>
      <c r="G19" s="570"/>
      <c r="H19" s="580" t="s">
        <v>101</v>
      </c>
      <c r="I19" s="581"/>
      <c r="J19" s="580" t="s">
        <v>104</v>
      </c>
      <c r="K19" s="581"/>
    </row>
    <row r="20" spans="1:11" ht="24.9" customHeight="1" x14ac:dyDescent="0.35">
      <c r="A20" s="569"/>
      <c r="B20" s="571" t="s">
        <v>60</v>
      </c>
      <c r="C20" s="572"/>
      <c r="D20" s="571" t="s">
        <v>64</v>
      </c>
      <c r="E20" s="572"/>
      <c r="G20" s="568" t="s">
        <v>283</v>
      </c>
      <c r="H20" s="566" t="s">
        <v>105</v>
      </c>
      <c r="I20" s="567"/>
      <c r="J20" s="566" t="s">
        <v>108</v>
      </c>
      <c r="K20" s="567"/>
    </row>
    <row r="21" spans="1:11" ht="39.9" customHeight="1" x14ac:dyDescent="0.35">
      <c r="A21" s="569"/>
      <c r="B21" s="571" t="s">
        <v>61</v>
      </c>
      <c r="C21" s="572"/>
      <c r="D21" s="571" t="s">
        <v>65</v>
      </c>
      <c r="E21" s="572"/>
      <c r="G21" s="569"/>
      <c r="H21" s="571" t="s">
        <v>106</v>
      </c>
      <c r="I21" s="572"/>
      <c r="J21" s="571" t="s">
        <v>109</v>
      </c>
      <c r="K21" s="572"/>
    </row>
    <row r="22" spans="1:11" ht="51.9" customHeight="1" thickBot="1" x14ac:dyDescent="0.4">
      <c r="A22" s="569"/>
      <c r="B22" s="571" t="s">
        <v>62</v>
      </c>
      <c r="C22" s="572"/>
      <c r="D22" s="571" t="s">
        <v>66</v>
      </c>
      <c r="E22" s="572"/>
      <c r="G22" s="570"/>
      <c r="H22" s="580" t="s">
        <v>107</v>
      </c>
      <c r="I22" s="581"/>
      <c r="J22" s="580" t="s">
        <v>110</v>
      </c>
      <c r="K22" s="581"/>
    </row>
    <row r="23" spans="1:11" ht="39.9" customHeight="1" thickBot="1" x14ac:dyDescent="0.4">
      <c r="A23" s="570"/>
      <c r="B23" s="573"/>
      <c r="C23" s="574"/>
      <c r="D23" s="580" t="s">
        <v>67</v>
      </c>
      <c r="E23" s="581"/>
      <c r="G23" s="568" t="s">
        <v>284</v>
      </c>
      <c r="H23" s="566" t="s">
        <v>111</v>
      </c>
      <c r="I23" s="567"/>
      <c r="J23" s="566" t="s">
        <v>114</v>
      </c>
      <c r="K23" s="567"/>
    </row>
    <row r="24" spans="1:11" ht="24.9" customHeight="1" x14ac:dyDescent="0.35">
      <c r="A24" s="568" t="s">
        <v>283</v>
      </c>
      <c r="B24" s="566" t="s">
        <v>68</v>
      </c>
      <c r="C24" s="567"/>
      <c r="D24" s="566" t="s">
        <v>72</v>
      </c>
      <c r="E24" s="567"/>
      <c r="G24" s="569"/>
      <c r="H24" s="571" t="s">
        <v>112</v>
      </c>
      <c r="I24" s="572"/>
      <c r="J24" s="571" t="s">
        <v>115</v>
      </c>
      <c r="K24" s="572"/>
    </row>
    <row r="25" spans="1:11" ht="39.9" customHeight="1" thickBot="1" x14ac:dyDescent="0.4">
      <c r="A25" s="569"/>
      <c r="B25" s="571" t="s">
        <v>69</v>
      </c>
      <c r="C25" s="572"/>
      <c r="D25" s="571" t="s">
        <v>73</v>
      </c>
      <c r="E25" s="572"/>
      <c r="G25" s="570"/>
      <c r="H25" s="580" t="s">
        <v>113</v>
      </c>
      <c r="I25" s="581"/>
      <c r="J25" s="580" t="s">
        <v>116</v>
      </c>
      <c r="K25" s="581"/>
    </row>
    <row r="26" spans="1:11" ht="39.9" customHeight="1" x14ac:dyDescent="0.35">
      <c r="A26" s="569"/>
      <c r="B26" s="571" t="s">
        <v>70</v>
      </c>
      <c r="C26" s="572"/>
      <c r="D26" s="571" t="s">
        <v>74</v>
      </c>
      <c r="E26" s="572"/>
      <c r="G26" s="568" t="s">
        <v>288</v>
      </c>
      <c r="H26" s="566" t="s">
        <v>117</v>
      </c>
      <c r="I26" s="567"/>
      <c r="J26" s="566" t="s">
        <v>120</v>
      </c>
      <c r="K26" s="567"/>
    </row>
    <row r="27" spans="1:11" ht="51.9" customHeight="1" x14ac:dyDescent="0.35">
      <c r="A27" s="569"/>
      <c r="B27" s="571" t="s">
        <v>71</v>
      </c>
      <c r="C27" s="572"/>
      <c r="D27" s="571" t="s">
        <v>75</v>
      </c>
      <c r="E27" s="572"/>
      <c r="G27" s="569"/>
      <c r="H27" s="571" t="s">
        <v>118</v>
      </c>
      <c r="I27" s="572"/>
      <c r="J27" s="571" t="s">
        <v>121</v>
      </c>
      <c r="K27" s="572"/>
    </row>
    <row r="28" spans="1:11" ht="39.9" customHeight="1" thickBot="1" x14ac:dyDescent="0.4">
      <c r="A28" s="569"/>
      <c r="B28" s="571"/>
      <c r="C28" s="572"/>
      <c r="D28" s="571" t="s">
        <v>76</v>
      </c>
      <c r="E28" s="572"/>
      <c r="G28" s="570"/>
      <c r="H28" s="580" t="s">
        <v>119</v>
      </c>
      <c r="I28" s="581"/>
      <c r="J28" s="580" t="s">
        <v>122</v>
      </c>
      <c r="K28" s="581"/>
    </row>
    <row r="29" spans="1:11" ht="24.9" customHeight="1" thickBot="1" x14ac:dyDescent="0.4">
      <c r="A29" s="570"/>
      <c r="B29" s="580"/>
      <c r="C29" s="581"/>
      <c r="D29" s="580" t="s">
        <v>77</v>
      </c>
      <c r="E29" s="581"/>
    </row>
    <row r="30" spans="1:11" ht="24.9" customHeight="1" x14ac:dyDescent="0.35">
      <c r="A30" s="568" t="s">
        <v>284</v>
      </c>
      <c r="B30" s="566" t="s">
        <v>78</v>
      </c>
      <c r="C30" s="567"/>
      <c r="D30" s="566" t="s">
        <v>82</v>
      </c>
      <c r="E30" s="567"/>
    </row>
    <row r="31" spans="1:11" ht="39.9" customHeight="1" x14ac:dyDescent="0.35">
      <c r="A31" s="569"/>
      <c r="B31" s="571" t="s">
        <v>79</v>
      </c>
      <c r="C31" s="572"/>
      <c r="D31" s="571" t="s">
        <v>83</v>
      </c>
      <c r="E31" s="572"/>
    </row>
    <row r="32" spans="1:11" ht="39.9" customHeight="1" x14ac:dyDescent="0.35">
      <c r="A32" s="569"/>
      <c r="B32" s="571" t="s">
        <v>80</v>
      </c>
      <c r="C32" s="572"/>
      <c r="D32" s="571" t="s">
        <v>84</v>
      </c>
      <c r="E32" s="572"/>
    </row>
    <row r="33" spans="1:11" ht="51.9" customHeight="1" thickBot="1" x14ac:dyDescent="0.4">
      <c r="A33" s="570"/>
      <c r="B33" s="580" t="s">
        <v>81</v>
      </c>
      <c r="C33" s="581"/>
      <c r="D33" s="573"/>
      <c r="E33" s="574"/>
    </row>
    <row r="34" spans="1:11" ht="24.9" customHeight="1" x14ac:dyDescent="0.35">
      <c r="A34" s="568" t="s">
        <v>288</v>
      </c>
      <c r="B34" s="566" t="s">
        <v>85</v>
      </c>
      <c r="C34" s="567"/>
      <c r="D34" s="566" t="s">
        <v>89</v>
      </c>
      <c r="E34" s="567"/>
    </row>
    <row r="35" spans="1:11" ht="24.9" customHeight="1" x14ac:dyDescent="0.35">
      <c r="A35" s="569"/>
      <c r="B35" s="571" t="s">
        <v>86</v>
      </c>
      <c r="C35" s="572"/>
      <c r="D35" s="571" t="s">
        <v>90</v>
      </c>
      <c r="E35" s="572"/>
    </row>
    <row r="36" spans="1:11" ht="39.9" customHeight="1" x14ac:dyDescent="0.35">
      <c r="A36" s="569"/>
      <c r="B36" s="571" t="s">
        <v>87</v>
      </c>
      <c r="C36" s="572"/>
      <c r="D36" s="571" t="s">
        <v>91</v>
      </c>
      <c r="E36" s="572"/>
    </row>
    <row r="37" spans="1:11" ht="51.9" customHeight="1" thickBot="1" x14ac:dyDescent="0.4">
      <c r="A37" s="570"/>
      <c r="B37" s="580" t="s">
        <v>88</v>
      </c>
      <c r="C37" s="581"/>
      <c r="D37" s="573"/>
      <c r="E37" s="574"/>
    </row>
    <row r="40" spans="1:11" ht="35.25" customHeight="1" x14ac:dyDescent="0.35">
      <c r="A40" s="585" t="s">
        <v>123</v>
      </c>
      <c r="B40" s="585"/>
      <c r="C40" s="585"/>
      <c r="D40" s="585"/>
      <c r="E40" s="585"/>
      <c r="G40" s="585" t="s">
        <v>154</v>
      </c>
      <c r="H40" s="585"/>
      <c r="I40" s="585"/>
      <c r="J40" s="585"/>
      <c r="K40" s="585"/>
    </row>
    <row r="41" spans="1:11" ht="15.75" customHeight="1" thickBot="1" x14ac:dyDescent="0.4">
      <c r="A41" s="16"/>
      <c r="B41" s="100"/>
      <c r="C41" s="16"/>
      <c r="D41" s="16"/>
      <c r="G41"/>
      <c r="H41" s="98"/>
    </row>
    <row r="42" spans="1:11" ht="42.5" thickBot="1" x14ac:dyDescent="0.4">
      <c r="A42" s="595" t="s">
        <v>124</v>
      </c>
      <c r="B42" s="584" t="s">
        <v>125</v>
      </c>
      <c r="C42" s="584"/>
      <c r="D42" s="584" t="s">
        <v>126</v>
      </c>
      <c r="E42" s="584"/>
      <c r="G42"/>
      <c r="H42" s="101" t="s">
        <v>35</v>
      </c>
      <c r="I42" s="102" t="s">
        <v>147</v>
      </c>
      <c r="J42" s="588" t="s">
        <v>49</v>
      </c>
      <c r="K42" s="589"/>
    </row>
    <row r="43" spans="1:11" ht="29.25" customHeight="1" thickBot="1" x14ac:dyDescent="0.4">
      <c r="A43" s="596"/>
      <c r="B43" s="584"/>
      <c r="C43" s="584"/>
      <c r="D43" s="19" t="s">
        <v>1</v>
      </c>
      <c r="E43" s="19" t="s">
        <v>2</v>
      </c>
      <c r="G43"/>
      <c r="H43" s="103" t="s">
        <v>281</v>
      </c>
      <c r="I43" s="75" t="s">
        <v>148</v>
      </c>
      <c r="J43" s="582" t="s">
        <v>149</v>
      </c>
      <c r="K43" s="583"/>
    </row>
    <row r="44" spans="1:11" ht="26.25" customHeight="1" x14ac:dyDescent="0.35">
      <c r="A44" s="106">
        <v>1</v>
      </c>
      <c r="B44" s="594" t="s">
        <v>127</v>
      </c>
      <c r="C44" s="594"/>
      <c r="D44" s="107"/>
      <c r="E44" s="108"/>
      <c r="G44"/>
      <c r="H44" s="103" t="s">
        <v>282</v>
      </c>
      <c r="I44" s="75" t="s">
        <v>150</v>
      </c>
      <c r="J44" s="582" t="s">
        <v>151</v>
      </c>
      <c r="K44" s="583"/>
    </row>
    <row r="45" spans="1:11" ht="24" customHeight="1" thickBot="1" x14ac:dyDescent="0.4">
      <c r="A45" s="109">
        <v>2</v>
      </c>
      <c r="B45" s="590" t="s">
        <v>128</v>
      </c>
      <c r="C45" s="590"/>
      <c r="D45" s="110"/>
      <c r="E45" s="111"/>
      <c r="G45"/>
      <c r="H45" s="104" t="s">
        <v>283</v>
      </c>
      <c r="I45" s="105" t="s">
        <v>152</v>
      </c>
      <c r="J45" s="586" t="s">
        <v>153</v>
      </c>
      <c r="K45" s="587"/>
    </row>
    <row r="46" spans="1:11" ht="15.75" customHeight="1" x14ac:dyDescent="0.35">
      <c r="A46" s="109">
        <v>3</v>
      </c>
      <c r="B46" s="590" t="s">
        <v>129</v>
      </c>
      <c r="C46" s="590"/>
      <c r="D46" s="110"/>
      <c r="E46" s="111"/>
      <c r="G46"/>
      <c r="H46" s="98"/>
    </row>
    <row r="47" spans="1:11" ht="25.5" customHeight="1" x14ac:dyDescent="0.35">
      <c r="A47" s="109">
        <v>4</v>
      </c>
      <c r="B47" s="590" t="s">
        <v>130</v>
      </c>
      <c r="C47" s="590"/>
      <c r="D47" s="110"/>
      <c r="E47" s="111"/>
      <c r="G47"/>
      <c r="H47" s="98"/>
    </row>
    <row r="48" spans="1:11" ht="27" customHeight="1" x14ac:dyDescent="0.35">
      <c r="A48" s="109">
        <v>5</v>
      </c>
      <c r="B48" s="590" t="s">
        <v>131</v>
      </c>
      <c r="C48" s="590"/>
      <c r="D48" s="110"/>
      <c r="E48" s="111"/>
      <c r="G48"/>
      <c r="H48" s="98"/>
    </row>
    <row r="49" spans="1:9" x14ac:dyDescent="0.35">
      <c r="A49" s="109">
        <v>6</v>
      </c>
      <c r="B49" s="590" t="s">
        <v>132</v>
      </c>
      <c r="C49" s="590"/>
      <c r="D49" s="110"/>
      <c r="E49" s="111"/>
      <c r="G49"/>
      <c r="H49" s="98"/>
    </row>
    <row r="50" spans="1:9" ht="25.5" customHeight="1" x14ac:dyDescent="0.35">
      <c r="A50" s="109">
        <v>7</v>
      </c>
      <c r="B50" s="590" t="s">
        <v>133</v>
      </c>
      <c r="C50" s="590"/>
      <c r="D50" s="110"/>
      <c r="E50" s="111"/>
    </row>
    <row r="51" spans="1:9" ht="26.25" customHeight="1" x14ac:dyDescent="0.35">
      <c r="A51" s="109">
        <v>8</v>
      </c>
      <c r="B51" s="590" t="s">
        <v>134</v>
      </c>
      <c r="C51" s="590"/>
      <c r="D51" s="110"/>
      <c r="E51" s="111"/>
    </row>
    <row r="52" spans="1:9" x14ac:dyDescent="0.35">
      <c r="A52" s="109">
        <v>9</v>
      </c>
      <c r="B52" s="590" t="s">
        <v>135</v>
      </c>
      <c r="C52" s="590"/>
      <c r="D52" s="110"/>
      <c r="E52" s="111"/>
    </row>
    <row r="53" spans="1:9" ht="30" customHeight="1" x14ac:dyDescent="0.35">
      <c r="A53" s="109">
        <v>10</v>
      </c>
      <c r="B53" s="590" t="s">
        <v>136</v>
      </c>
      <c r="C53" s="590"/>
      <c r="D53" s="110"/>
      <c r="E53" s="111"/>
    </row>
    <row r="54" spans="1:9" x14ac:dyDescent="0.35">
      <c r="A54" s="109">
        <v>11</v>
      </c>
      <c r="B54" s="590" t="s">
        <v>137</v>
      </c>
      <c r="C54" s="590"/>
      <c r="D54" s="110"/>
      <c r="E54" s="111"/>
    </row>
    <row r="55" spans="1:9" x14ac:dyDescent="0.35">
      <c r="A55" s="109">
        <v>12</v>
      </c>
      <c r="B55" s="590" t="s">
        <v>138</v>
      </c>
      <c r="C55" s="590"/>
      <c r="D55" s="110"/>
      <c r="E55" s="111"/>
    </row>
    <row r="56" spans="1:9" x14ac:dyDescent="0.35">
      <c r="A56" s="109">
        <v>13</v>
      </c>
      <c r="B56" s="590" t="s">
        <v>139</v>
      </c>
      <c r="C56" s="590"/>
      <c r="D56" s="110"/>
      <c r="E56" s="111"/>
    </row>
    <row r="57" spans="1:9" x14ac:dyDescent="0.35">
      <c r="A57" s="109">
        <v>14</v>
      </c>
      <c r="B57" s="590" t="s">
        <v>140</v>
      </c>
      <c r="C57" s="590"/>
      <c r="D57" s="110"/>
      <c r="E57" s="111"/>
      <c r="F57" s="16"/>
      <c r="G57" s="100"/>
      <c r="H57" s="16"/>
      <c r="I57" s="16"/>
    </row>
    <row r="58" spans="1:9" x14ac:dyDescent="0.35">
      <c r="A58" s="109">
        <v>15</v>
      </c>
      <c r="B58" s="590" t="s">
        <v>141</v>
      </c>
      <c r="C58" s="590"/>
      <c r="D58" s="110"/>
      <c r="E58" s="111"/>
    </row>
    <row r="59" spans="1:9" x14ac:dyDescent="0.35">
      <c r="A59" s="109">
        <v>16</v>
      </c>
      <c r="B59" s="590" t="s">
        <v>142</v>
      </c>
      <c r="C59" s="590"/>
      <c r="D59" s="110"/>
      <c r="E59" s="111"/>
    </row>
    <row r="60" spans="1:9" x14ac:dyDescent="0.35">
      <c r="A60" s="109">
        <v>17</v>
      </c>
      <c r="B60" s="590" t="s">
        <v>143</v>
      </c>
      <c r="C60" s="590"/>
      <c r="D60" s="110"/>
      <c r="E60" s="111"/>
    </row>
    <row r="61" spans="1:9" ht="19.5" customHeight="1" x14ac:dyDescent="0.35">
      <c r="A61" s="109">
        <v>18</v>
      </c>
      <c r="B61" s="590" t="s">
        <v>144</v>
      </c>
      <c r="C61" s="590"/>
      <c r="D61" s="110"/>
      <c r="E61" s="111"/>
    </row>
    <row r="62" spans="1:9" ht="15" thickBot="1" x14ac:dyDescent="0.4">
      <c r="A62" s="112">
        <v>19</v>
      </c>
      <c r="B62" s="591" t="s">
        <v>145</v>
      </c>
      <c r="C62" s="591"/>
      <c r="D62" s="113"/>
      <c r="E62" s="114"/>
    </row>
    <row r="63" spans="1:9" ht="15" thickBot="1" x14ac:dyDescent="0.4">
      <c r="A63"/>
      <c r="B63" s="592" t="s">
        <v>146</v>
      </c>
      <c r="C63" s="593"/>
      <c r="D63" s="18"/>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8"/>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90625" defaultRowHeight="12" x14ac:dyDescent="0.3"/>
  <cols>
    <col min="1" max="1" width="9.08984375" style="146" customWidth="1"/>
    <col min="2" max="2" width="30.08984375" style="146" customWidth="1"/>
    <col min="3" max="3" width="18.36328125" style="146" customWidth="1"/>
    <col min="4" max="4" width="31.90625" style="146" customWidth="1"/>
    <col min="5" max="5" width="19.453125" style="146" customWidth="1"/>
    <col min="6" max="6" width="19.90625" style="146" customWidth="1"/>
    <col min="7" max="7" width="23.08984375" style="146" customWidth="1"/>
    <col min="8" max="16384" width="10.90625" style="146"/>
  </cols>
  <sheetData>
    <row r="1" spans="2:5" x14ac:dyDescent="0.3">
      <c r="B1" s="600" t="s">
        <v>174</v>
      </c>
      <c r="C1" s="600"/>
      <c r="D1" s="600"/>
      <c r="E1" s="600"/>
    </row>
    <row r="2" spans="2:5" ht="12.5" thickBot="1" x14ac:dyDescent="0.35"/>
    <row r="3" spans="2:5" ht="23.5" thickBot="1" x14ac:dyDescent="0.35">
      <c r="B3" s="147" t="s">
        <v>296</v>
      </c>
      <c r="C3" s="148" t="s">
        <v>297</v>
      </c>
      <c r="D3" s="149" t="s">
        <v>298</v>
      </c>
      <c r="E3" s="148" t="s">
        <v>299</v>
      </c>
    </row>
    <row r="4" spans="2:5" ht="18" customHeight="1" thickBot="1" x14ac:dyDescent="0.35">
      <c r="B4" s="611" t="s">
        <v>368</v>
      </c>
      <c r="C4" s="150" t="s">
        <v>257</v>
      </c>
      <c r="D4" s="613" t="s">
        <v>300</v>
      </c>
      <c r="E4" s="151" t="s">
        <v>301</v>
      </c>
    </row>
    <row r="5" spans="2:5" ht="18" customHeight="1" thickBot="1" x14ac:dyDescent="0.35">
      <c r="B5" s="612"/>
      <c r="C5" s="150" t="s">
        <v>258</v>
      </c>
      <c r="D5" s="614"/>
      <c r="E5" s="151" t="s">
        <v>301</v>
      </c>
    </row>
    <row r="6" spans="2:5" ht="23.5" thickBot="1" x14ac:dyDescent="0.35">
      <c r="B6" s="611" t="s">
        <v>369</v>
      </c>
      <c r="C6" s="152" t="s">
        <v>259</v>
      </c>
      <c r="D6" s="153" t="s">
        <v>302</v>
      </c>
      <c r="E6" s="150" t="s">
        <v>301</v>
      </c>
    </row>
    <row r="7" spans="2:5" ht="23.5" thickBot="1" x14ac:dyDescent="0.35">
      <c r="B7" s="612"/>
      <c r="C7" s="152" t="s">
        <v>260</v>
      </c>
      <c r="D7" s="153" t="s">
        <v>303</v>
      </c>
      <c r="E7" s="152" t="s">
        <v>301</v>
      </c>
    </row>
    <row r="8" spans="2:5" ht="23.5" thickBot="1" x14ac:dyDescent="0.35">
      <c r="B8" s="611" t="s">
        <v>370</v>
      </c>
      <c r="C8" s="151" t="s">
        <v>261</v>
      </c>
      <c r="D8" s="153" t="s">
        <v>304</v>
      </c>
      <c r="E8" s="154">
        <v>0.25</v>
      </c>
    </row>
    <row r="9" spans="2:5" ht="35" thickBot="1" x14ac:dyDescent="0.35">
      <c r="B9" s="615"/>
      <c r="C9" s="151" t="s">
        <v>262</v>
      </c>
      <c r="D9" s="153" t="s">
        <v>305</v>
      </c>
      <c r="E9" s="154">
        <v>0.15</v>
      </c>
    </row>
    <row r="10" spans="2:5" ht="35" thickBot="1" x14ac:dyDescent="0.35">
      <c r="B10" s="612"/>
      <c r="C10" s="151" t="s">
        <v>263</v>
      </c>
      <c r="D10" s="153" t="s">
        <v>306</v>
      </c>
      <c r="E10" s="154">
        <v>0.1</v>
      </c>
    </row>
    <row r="11" spans="2:5" ht="58" thickBot="1" x14ac:dyDescent="0.35">
      <c r="B11" s="601" t="s">
        <v>371</v>
      </c>
      <c r="C11" s="151" t="s">
        <v>264</v>
      </c>
      <c r="D11" s="153" t="s">
        <v>307</v>
      </c>
      <c r="E11" s="155">
        <v>0.25</v>
      </c>
    </row>
    <row r="12" spans="2:5" ht="23.5" thickBot="1" x14ac:dyDescent="0.35">
      <c r="B12" s="602"/>
      <c r="C12" s="151" t="s">
        <v>265</v>
      </c>
      <c r="D12" s="153" t="s">
        <v>308</v>
      </c>
      <c r="E12" s="155">
        <v>0.15</v>
      </c>
    </row>
    <row r="13" spans="2:5" ht="46.5" thickBot="1" x14ac:dyDescent="0.35">
      <c r="B13" s="601" t="s">
        <v>372</v>
      </c>
      <c r="C13" s="151" t="s">
        <v>266</v>
      </c>
      <c r="D13" s="153" t="s">
        <v>309</v>
      </c>
      <c r="E13" s="151" t="s">
        <v>301</v>
      </c>
    </row>
    <row r="14" spans="2:5" ht="46.5" thickBot="1" x14ac:dyDescent="0.35">
      <c r="B14" s="602"/>
      <c r="C14" s="151" t="s">
        <v>267</v>
      </c>
      <c r="D14" s="153" t="s">
        <v>310</v>
      </c>
      <c r="E14" s="151" t="s">
        <v>301</v>
      </c>
    </row>
    <row r="15" spans="2:5" ht="23.5" thickBot="1" x14ac:dyDescent="0.35">
      <c r="B15" s="603" t="s">
        <v>311</v>
      </c>
      <c r="C15" s="151" t="s">
        <v>312</v>
      </c>
      <c r="D15" s="153" t="s">
        <v>313</v>
      </c>
      <c r="E15" s="151" t="s">
        <v>301</v>
      </c>
    </row>
    <row r="16" spans="2:5" ht="23.5" thickBot="1" x14ac:dyDescent="0.35">
      <c r="B16" s="604"/>
      <c r="C16" s="151" t="s">
        <v>314</v>
      </c>
      <c r="D16" s="153" t="s">
        <v>315</v>
      </c>
      <c r="E16" s="151" t="s">
        <v>301</v>
      </c>
    </row>
    <row r="17" spans="2:5" x14ac:dyDescent="0.3">
      <c r="B17" s="605"/>
      <c r="C17" s="606"/>
      <c r="D17" s="606"/>
      <c r="E17" s="607"/>
    </row>
    <row r="18" spans="2:5" x14ac:dyDescent="0.3">
      <c r="B18" s="608" t="s">
        <v>316</v>
      </c>
      <c r="C18" s="609"/>
      <c r="D18" s="609"/>
      <c r="E18" s="610"/>
    </row>
    <row r="19" spans="2:5" x14ac:dyDescent="0.3">
      <c r="B19" s="608"/>
      <c r="C19" s="609"/>
      <c r="D19" s="609"/>
      <c r="E19" s="610"/>
    </row>
    <row r="20" spans="2:5" ht="12.5" thickBot="1" x14ac:dyDescent="0.35">
      <c r="B20" s="597" t="s">
        <v>317</v>
      </c>
      <c r="C20" s="598"/>
      <c r="D20" s="598"/>
      <c r="E20" s="599"/>
    </row>
    <row r="23" spans="2:5" x14ac:dyDescent="0.3">
      <c r="B23" s="617" t="s">
        <v>324</v>
      </c>
      <c r="C23" s="617"/>
    </row>
    <row r="24" spans="2:5" x14ac:dyDescent="0.3">
      <c r="B24" s="156" t="s">
        <v>337</v>
      </c>
      <c r="C24" s="146" t="s">
        <v>339</v>
      </c>
    </row>
    <row r="25" spans="2:5" x14ac:dyDescent="0.3">
      <c r="B25" s="156" t="s">
        <v>9</v>
      </c>
      <c r="C25" s="146" t="s">
        <v>340</v>
      </c>
    </row>
    <row r="26" spans="2:5" x14ac:dyDescent="0.3">
      <c r="B26" s="156" t="s">
        <v>338</v>
      </c>
      <c r="C26" s="146" t="s">
        <v>341</v>
      </c>
    </row>
    <row r="29" spans="2:5" s="204" customFormat="1" ht="15" customHeight="1" x14ac:dyDescent="0.35">
      <c r="B29" s="203" t="s">
        <v>342</v>
      </c>
      <c r="C29" s="203" t="s">
        <v>343</v>
      </c>
      <c r="D29" s="203" t="s">
        <v>344</v>
      </c>
    </row>
    <row r="30" spans="2:5" ht="24" customHeight="1" x14ac:dyDescent="0.3">
      <c r="B30" s="616" t="s">
        <v>28</v>
      </c>
      <c r="C30" s="157" t="s">
        <v>255</v>
      </c>
      <c r="D30" s="157">
        <v>15</v>
      </c>
    </row>
    <row r="31" spans="2:5" ht="24" customHeight="1" x14ac:dyDescent="0.3">
      <c r="B31" s="616"/>
      <c r="C31" s="157" t="s">
        <v>345</v>
      </c>
      <c r="D31" s="157">
        <v>0</v>
      </c>
    </row>
    <row r="32" spans="2:5" ht="24" customHeight="1" x14ac:dyDescent="0.3">
      <c r="B32" s="616" t="s">
        <v>327</v>
      </c>
      <c r="C32" s="157" t="s">
        <v>257</v>
      </c>
      <c r="D32" s="157">
        <v>15</v>
      </c>
    </row>
    <row r="33" spans="2:4" ht="24" customHeight="1" x14ac:dyDescent="0.3">
      <c r="B33" s="616"/>
      <c r="C33" s="157" t="s">
        <v>258</v>
      </c>
      <c r="D33" s="157">
        <v>0</v>
      </c>
    </row>
    <row r="34" spans="2:4" ht="29.15" customHeight="1" x14ac:dyDescent="0.3">
      <c r="B34" s="616" t="s">
        <v>328</v>
      </c>
      <c r="C34" s="157" t="s">
        <v>346</v>
      </c>
      <c r="D34" s="157">
        <v>15</v>
      </c>
    </row>
    <row r="35" spans="2:4" ht="29.15" customHeight="1" x14ac:dyDescent="0.3">
      <c r="B35" s="616"/>
      <c r="C35" s="157" t="s">
        <v>347</v>
      </c>
      <c r="D35" s="157">
        <v>0</v>
      </c>
    </row>
    <row r="36" spans="2:4" ht="19.5" customHeight="1" x14ac:dyDescent="0.3">
      <c r="B36" s="616" t="s">
        <v>329</v>
      </c>
      <c r="C36" s="157" t="s">
        <v>261</v>
      </c>
      <c r="D36" s="157">
        <v>15</v>
      </c>
    </row>
    <row r="37" spans="2:4" ht="19.5" customHeight="1" x14ac:dyDescent="0.3">
      <c r="B37" s="616"/>
      <c r="C37" s="157" t="s">
        <v>262</v>
      </c>
      <c r="D37" s="157">
        <v>10</v>
      </c>
    </row>
    <row r="38" spans="2:4" ht="19.5" customHeight="1" x14ac:dyDescent="0.3">
      <c r="B38" s="616"/>
      <c r="C38" s="157" t="s">
        <v>348</v>
      </c>
      <c r="D38" s="157">
        <v>0</v>
      </c>
    </row>
    <row r="39" spans="2:4" ht="27.9" customHeight="1" x14ac:dyDescent="0.3">
      <c r="B39" s="616" t="s">
        <v>330</v>
      </c>
      <c r="C39" s="157" t="s">
        <v>349</v>
      </c>
      <c r="D39" s="157">
        <v>15</v>
      </c>
    </row>
    <row r="40" spans="2:4" ht="27.9" customHeight="1" x14ac:dyDescent="0.3">
      <c r="B40" s="616"/>
      <c r="C40" s="157" t="s">
        <v>350</v>
      </c>
      <c r="D40" s="157">
        <v>0</v>
      </c>
    </row>
    <row r="41" spans="2:4" ht="32.4" customHeight="1" x14ac:dyDescent="0.3">
      <c r="B41" s="616" t="s">
        <v>331</v>
      </c>
      <c r="C41" s="158" t="s">
        <v>351</v>
      </c>
      <c r="D41" s="157">
        <v>15</v>
      </c>
    </row>
    <row r="42" spans="2:4" ht="32.4" customHeight="1" x14ac:dyDescent="0.3">
      <c r="B42" s="616"/>
      <c r="C42" s="158" t="s">
        <v>352</v>
      </c>
      <c r="D42" s="157">
        <v>0</v>
      </c>
    </row>
    <row r="43" spans="2:4" ht="19.5" customHeight="1" x14ac:dyDescent="0.3">
      <c r="B43" s="616" t="s">
        <v>332</v>
      </c>
      <c r="C43" s="157" t="s">
        <v>353</v>
      </c>
      <c r="D43" s="157">
        <v>10</v>
      </c>
    </row>
    <row r="44" spans="2:4" ht="19.5" customHeight="1" x14ac:dyDescent="0.3">
      <c r="B44" s="616"/>
      <c r="C44" s="157" t="s">
        <v>354</v>
      </c>
      <c r="D44" s="157">
        <v>5</v>
      </c>
    </row>
    <row r="45" spans="2:4" ht="19.5" customHeight="1" x14ac:dyDescent="0.3">
      <c r="B45" s="616"/>
      <c r="C45" s="157" t="s">
        <v>355</v>
      </c>
      <c r="D45" s="157">
        <v>0</v>
      </c>
    </row>
    <row r="48" spans="2:4" ht="19.5" customHeight="1" thickBot="1" x14ac:dyDescent="0.35">
      <c r="B48" s="159" t="s">
        <v>356</v>
      </c>
    </row>
    <row r="49" spans="2:7" ht="12.5" thickBot="1" x14ac:dyDescent="0.35">
      <c r="B49" s="160" t="s">
        <v>357</v>
      </c>
      <c r="C49" s="161" t="s">
        <v>358</v>
      </c>
      <c r="D49" s="161" t="s">
        <v>359</v>
      </c>
      <c r="E49" s="162" t="s">
        <v>360</v>
      </c>
      <c r="G49" s="146">
        <v>50</v>
      </c>
    </row>
    <row r="50" spans="2:7" x14ac:dyDescent="0.3">
      <c r="B50" s="163" t="s">
        <v>337</v>
      </c>
      <c r="C50" s="164" t="s">
        <v>337</v>
      </c>
      <c r="D50" s="164" t="s">
        <v>337</v>
      </c>
      <c r="E50" s="165">
        <v>100</v>
      </c>
      <c r="G50" s="146">
        <v>100</v>
      </c>
    </row>
    <row r="51" spans="2:7" x14ac:dyDescent="0.3">
      <c r="B51" s="166" t="s">
        <v>337</v>
      </c>
      <c r="C51" s="167" t="s">
        <v>9</v>
      </c>
      <c r="D51" s="167" t="s">
        <v>9</v>
      </c>
      <c r="E51" s="168">
        <v>50</v>
      </c>
      <c r="G51" s="146">
        <v>0</v>
      </c>
    </row>
    <row r="52" spans="2:7" ht="12.5" thickBot="1" x14ac:dyDescent="0.35">
      <c r="B52" s="169" t="s">
        <v>337</v>
      </c>
      <c r="C52" s="170" t="s">
        <v>361</v>
      </c>
      <c r="D52" s="170" t="s">
        <v>361</v>
      </c>
      <c r="E52" s="171">
        <v>0</v>
      </c>
    </row>
    <row r="53" spans="2:7" x14ac:dyDescent="0.3">
      <c r="B53" s="163" t="s">
        <v>9</v>
      </c>
      <c r="C53" s="164" t="s">
        <v>337</v>
      </c>
      <c r="D53" s="164" t="s">
        <v>9</v>
      </c>
      <c r="E53" s="165">
        <v>50</v>
      </c>
    </row>
    <row r="54" spans="2:7" x14ac:dyDescent="0.3">
      <c r="B54" s="172" t="s">
        <v>9</v>
      </c>
      <c r="C54" s="167" t="s">
        <v>9</v>
      </c>
      <c r="D54" s="167" t="s">
        <v>9</v>
      </c>
      <c r="E54" s="168">
        <v>50</v>
      </c>
    </row>
    <row r="55" spans="2:7" ht="12.5" thickBot="1" x14ac:dyDescent="0.35">
      <c r="B55" s="173" t="s">
        <v>9</v>
      </c>
      <c r="C55" s="170" t="s">
        <v>361</v>
      </c>
      <c r="D55" s="170" t="s">
        <v>361</v>
      </c>
      <c r="E55" s="171">
        <v>0</v>
      </c>
    </row>
    <row r="56" spans="2:7" x14ac:dyDescent="0.3">
      <c r="B56" s="163" t="s">
        <v>361</v>
      </c>
      <c r="C56" s="164" t="s">
        <v>337</v>
      </c>
      <c r="D56" s="164" t="s">
        <v>361</v>
      </c>
      <c r="E56" s="165">
        <v>0</v>
      </c>
    </row>
    <row r="57" spans="2:7" x14ac:dyDescent="0.3">
      <c r="B57" s="166" t="s">
        <v>361</v>
      </c>
      <c r="C57" s="167" t="s">
        <v>9</v>
      </c>
      <c r="D57" s="167" t="s">
        <v>361</v>
      </c>
      <c r="E57" s="168">
        <v>0</v>
      </c>
    </row>
    <row r="58" spans="2:7" ht="12.5" thickBot="1" x14ac:dyDescent="0.35">
      <c r="B58" s="169" t="s">
        <v>361</v>
      </c>
      <c r="C58" s="170" t="s">
        <v>361</v>
      </c>
      <c r="D58" s="170" t="s">
        <v>361</v>
      </c>
      <c r="E58" s="171">
        <v>0</v>
      </c>
    </row>
  </sheetData>
  <mergeCells count="20">
    <mergeCell ref="B39:B40"/>
    <mergeCell ref="B41:B42"/>
    <mergeCell ref="B43:B45"/>
    <mergeCell ref="B23:C23"/>
    <mergeCell ref="B30:B31"/>
    <mergeCell ref="B32:B33"/>
    <mergeCell ref="B34:B35"/>
    <mergeCell ref="B36:B38"/>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RowHeight="14.5" x14ac:dyDescent="0.35"/>
  <cols>
    <col min="1" max="1" width="13.08984375" customWidth="1"/>
    <col min="2" max="2" width="15.36328125" customWidth="1"/>
    <col min="3" max="3" width="17.54296875" customWidth="1"/>
    <col min="4" max="4" width="13.54296875" customWidth="1"/>
    <col min="5" max="5" width="14" customWidth="1"/>
    <col min="6" max="6" width="13.36328125" customWidth="1"/>
    <col min="7" max="7" width="13.6328125" customWidth="1"/>
    <col min="9" max="9" width="13.08984375" customWidth="1"/>
    <col min="10" max="10" width="12.90625" customWidth="1"/>
    <col min="11" max="13" width="14" customWidth="1"/>
  </cols>
  <sheetData>
    <row r="2" spans="1:7" x14ac:dyDescent="0.35">
      <c r="B2" s="623" t="s">
        <v>159</v>
      </c>
      <c r="C2" s="623"/>
    </row>
    <row r="3" spans="1:7" x14ac:dyDescent="0.35">
      <c r="B3" s="20" t="s">
        <v>160</v>
      </c>
      <c r="C3" s="21"/>
    </row>
    <row r="4" spans="1:7" x14ac:dyDescent="0.35">
      <c r="B4" s="20" t="s">
        <v>161</v>
      </c>
      <c r="C4" s="22"/>
    </row>
    <row r="5" spans="1:7" x14ac:dyDescent="0.35">
      <c r="B5" s="20" t="s">
        <v>9</v>
      </c>
      <c r="C5" s="23"/>
    </row>
    <row r="6" spans="1:7" x14ac:dyDescent="0.35">
      <c r="B6" s="20" t="s">
        <v>162</v>
      </c>
      <c r="C6" s="24"/>
    </row>
    <row r="8" spans="1:7" ht="15.5" x14ac:dyDescent="0.35">
      <c r="A8" s="417" t="s">
        <v>163</v>
      </c>
      <c r="B8" s="417"/>
      <c r="C8" s="417"/>
      <c r="D8" s="417"/>
      <c r="E8" s="417"/>
      <c r="F8" s="417"/>
    </row>
    <row r="10" spans="1:7" ht="15" thickBot="1" x14ac:dyDescent="0.4">
      <c r="A10" s="199"/>
      <c r="B10" s="199"/>
      <c r="C10" s="199"/>
      <c r="D10" s="199"/>
      <c r="E10" s="199"/>
      <c r="F10" s="199"/>
      <c r="G10" s="199"/>
    </row>
    <row r="11" spans="1:7" ht="15.5" thickTop="1" thickBot="1" x14ac:dyDescent="0.4">
      <c r="A11" s="140"/>
      <c r="B11" s="530" t="s">
        <v>27</v>
      </c>
      <c r="C11" s="531"/>
      <c r="D11" s="420" t="s">
        <v>167</v>
      </c>
      <c r="E11" s="421"/>
      <c r="F11" s="422"/>
      <c r="G11" s="199"/>
    </row>
    <row r="12" spans="1:7" ht="21" customHeight="1" thickTop="1" thickBot="1" x14ac:dyDescent="0.4">
      <c r="A12" s="140"/>
      <c r="B12" s="26" t="s">
        <v>8</v>
      </c>
      <c r="C12" s="27" t="s">
        <v>166</v>
      </c>
      <c r="D12" s="618"/>
      <c r="E12" s="619"/>
      <c r="F12" s="620"/>
      <c r="G12" s="197"/>
    </row>
    <row r="13" spans="1:7" ht="39.9" customHeight="1" thickTop="1" thickBot="1" x14ac:dyDescent="0.4">
      <c r="A13" s="140"/>
      <c r="B13" s="42" t="s">
        <v>206</v>
      </c>
      <c r="C13" s="41">
        <v>1</v>
      </c>
      <c r="D13" s="45"/>
      <c r="E13" s="46"/>
      <c r="F13" s="47"/>
      <c r="G13" s="197"/>
    </row>
    <row r="14" spans="1:7" ht="39.9" customHeight="1" thickBot="1" x14ac:dyDescent="0.4">
      <c r="A14" s="140"/>
      <c r="B14" s="42" t="s">
        <v>207</v>
      </c>
      <c r="C14" s="41">
        <v>0.8</v>
      </c>
      <c r="D14" s="53"/>
      <c r="E14" s="49"/>
      <c r="F14" s="50"/>
      <c r="G14" s="197"/>
    </row>
    <row r="15" spans="1:7" ht="39.9" customHeight="1" thickBot="1" x14ac:dyDescent="0.4">
      <c r="A15" s="140"/>
      <c r="B15" s="42" t="s">
        <v>208</v>
      </c>
      <c r="C15" s="41">
        <v>0.6</v>
      </c>
      <c r="D15" s="48"/>
      <c r="E15" s="49"/>
      <c r="F15" s="50"/>
      <c r="G15" s="197"/>
    </row>
    <row r="16" spans="1:7" ht="39.9" customHeight="1" thickBot="1" x14ac:dyDescent="0.4">
      <c r="A16" s="140"/>
      <c r="B16" s="42" t="s">
        <v>209</v>
      </c>
      <c r="C16" s="41">
        <v>0.4</v>
      </c>
      <c r="D16" s="48"/>
      <c r="E16" s="49"/>
      <c r="F16" s="50"/>
      <c r="G16" s="197"/>
    </row>
    <row r="17" spans="1:7" ht="19.5" customHeight="1" thickBot="1" x14ac:dyDescent="0.4">
      <c r="A17" s="624"/>
      <c r="B17" s="42" t="s">
        <v>210</v>
      </c>
      <c r="C17" s="41">
        <v>0.2</v>
      </c>
      <c r="D17" s="54"/>
      <c r="E17" s="51"/>
      <c r="F17" s="52"/>
      <c r="G17" s="140"/>
    </row>
    <row r="18" spans="1:7" ht="18.899999999999999" customHeight="1" thickTop="1" thickBot="1" x14ac:dyDescent="0.4">
      <c r="A18" s="624"/>
      <c r="B18" s="532" t="s">
        <v>26</v>
      </c>
      <c r="C18" s="27" t="s">
        <v>8</v>
      </c>
      <c r="D18" s="25" t="s">
        <v>9</v>
      </c>
      <c r="E18" s="25" t="s">
        <v>10</v>
      </c>
      <c r="F18" s="25" t="s">
        <v>11</v>
      </c>
      <c r="G18" s="198"/>
    </row>
    <row r="19" spans="1:7" ht="20.399999999999999" customHeight="1" thickTop="1" thickBot="1" x14ac:dyDescent="0.4">
      <c r="B19" s="533"/>
      <c r="C19" s="27" t="s">
        <v>164</v>
      </c>
      <c r="D19" s="40">
        <v>0.6</v>
      </c>
      <c r="E19" s="40">
        <v>0.8</v>
      </c>
      <c r="F19" s="40">
        <v>1</v>
      </c>
    </row>
    <row r="20" spans="1:7" ht="15.5" thickTop="1" thickBot="1" x14ac:dyDescent="0.4"/>
    <row r="21" spans="1:7" ht="25.5" customHeight="1" thickBot="1" x14ac:dyDescent="0.4">
      <c r="B21" s="625" t="s">
        <v>179</v>
      </c>
      <c r="C21" s="626" t="s">
        <v>180</v>
      </c>
      <c r="D21" s="626"/>
      <c r="E21" s="626"/>
      <c r="F21" s="626"/>
    </row>
    <row r="22" spans="1:7" ht="39" customHeight="1" thickBot="1" x14ac:dyDescent="0.4">
      <c r="B22" s="625"/>
      <c r="C22" s="626" t="s">
        <v>289</v>
      </c>
      <c r="D22" s="626"/>
      <c r="E22" s="626" t="s">
        <v>181</v>
      </c>
      <c r="F22" s="626"/>
    </row>
    <row r="23" spans="1:7" ht="43.5" customHeight="1" thickBot="1" x14ac:dyDescent="0.4">
      <c r="B23" s="115" t="s">
        <v>162</v>
      </c>
      <c r="C23" s="627" t="s">
        <v>290</v>
      </c>
      <c r="D23" s="627"/>
      <c r="E23" s="627" t="s">
        <v>291</v>
      </c>
      <c r="F23" s="627"/>
    </row>
    <row r="24" spans="1:7" ht="43.5" customHeight="1" thickBot="1" x14ac:dyDescent="0.4">
      <c r="B24" s="115" t="s">
        <v>9</v>
      </c>
      <c r="C24" s="621" t="s">
        <v>292</v>
      </c>
      <c r="D24" s="621"/>
      <c r="E24" s="627" t="s">
        <v>293</v>
      </c>
      <c r="F24" s="627"/>
    </row>
    <row r="25" spans="1:7" ht="43.5" customHeight="1" thickBot="1" x14ac:dyDescent="0.4">
      <c r="B25" s="626" t="s">
        <v>165</v>
      </c>
      <c r="C25" s="621" t="s">
        <v>294</v>
      </c>
      <c r="D25" s="621"/>
      <c r="E25" s="621" t="s">
        <v>294</v>
      </c>
      <c r="F25" s="621"/>
    </row>
    <row r="26" spans="1:7" ht="43.5" customHeight="1" thickBot="1" x14ac:dyDescent="0.4">
      <c r="B26" s="626"/>
      <c r="C26" s="622" t="s">
        <v>295</v>
      </c>
      <c r="D26" s="622"/>
      <c r="E26" s="622" t="s">
        <v>295</v>
      </c>
      <c r="F26" s="622"/>
    </row>
    <row r="27" spans="1:7" ht="43.5" customHeight="1" thickBot="1" x14ac:dyDescent="0.4">
      <c r="B27" s="626" t="s">
        <v>160</v>
      </c>
      <c r="C27" s="621" t="s">
        <v>294</v>
      </c>
      <c r="D27" s="621"/>
      <c r="E27" s="621" t="s">
        <v>294</v>
      </c>
      <c r="F27" s="621"/>
    </row>
    <row r="28" spans="1:7" ht="43.5" customHeight="1" thickBot="1" x14ac:dyDescent="0.4">
      <c r="B28" s="626"/>
      <c r="C28" s="622" t="s">
        <v>295</v>
      </c>
      <c r="D28" s="622"/>
      <c r="E28" s="622" t="s">
        <v>295</v>
      </c>
      <c r="F28" s="622"/>
    </row>
  </sheetData>
  <mergeCells count="24">
    <mergeCell ref="C27:D27"/>
    <mergeCell ref="E24:F24"/>
    <mergeCell ref="E25:F25"/>
    <mergeCell ref="E26:F26"/>
    <mergeCell ref="C23:D23"/>
    <mergeCell ref="C24:D24"/>
    <mergeCell ref="C25:D25"/>
    <mergeCell ref="C26:D26"/>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2.xml><?xml version="1.0" encoding="utf-8"?>
<ds:datastoreItem xmlns:ds="http://schemas.openxmlformats.org/officeDocument/2006/customXml" ds:itemID="{989DE989-4DA7-46B2-BE96-6F151CAA1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58A9-1739-4F39-9124-D8BF74D04395}">
  <ds:schemaRefs>
    <ds:schemaRef ds:uri="http://purl.org/dc/dcmitype/"/>
    <ds:schemaRef ds:uri="http://purl.org/dc/terms/"/>
    <ds:schemaRef ds:uri="http://schemas.microsoft.com/office/2006/metadata/properties"/>
    <ds:schemaRef ds:uri="http://schemas.microsoft.com/office/2006/documentManagement/types"/>
    <ds:schemaRef ds:uri="http://purl.org/dc/elements/1.1/"/>
    <ds:schemaRef ds:uri="aa566a8a-6713-4a80-931c-22c062d99736"/>
    <ds:schemaRef ds:uri="82d0fe9e-8728-4812-b9b4-6538b2501592"/>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Riesgos en Revisión</vt:lpstr>
      <vt:lpstr>Mapa Riesgos Residual</vt:lpstr>
      <vt:lpstr>Riesgos Reformulados</vt:lpstr>
      <vt:lpstr>Mapa Riesgos Residual Reformul.</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Mónica Alejandra Vargas Infante - Cont</cp:lastModifiedBy>
  <cp:lastPrinted>2024-10-28T14:49:58Z</cp:lastPrinted>
  <dcterms:created xsi:type="dcterms:W3CDTF">2018-06-15T19:57:48Z</dcterms:created>
  <dcterms:modified xsi:type="dcterms:W3CDTF">2025-07-23T21:40:16Z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