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mavar\Documents\Documentos Min. Comercio, Industria y Turismo\Informe Evaluación Sistema de Control Interno\1 Semestre 2025\Riesgos\"/>
    </mc:Choice>
  </mc:AlternateContent>
  <xr:revisionPtr revIDLastSave="0" documentId="13_ncr:1_{F53EA30A-1BA8-4598-946A-4B34641AAA6A}" xr6:coauthVersionLast="47" xr6:coauthVersionMax="47" xr10:uidLastSave="{00000000-0000-0000-0000-000000000000}"/>
  <bookViews>
    <workbookView xWindow="-110" yWindow="-110" windowWidth="19420" windowHeight="10300" tabRatio="849" activeTab="2" xr2:uid="{00000000-000D-0000-FFFF-FFFF00000000}"/>
  </bookViews>
  <sheets>
    <sheet name="Riesgos en Revisión" sheetId="14" r:id="rId1"/>
    <sheet name="Mapa Riesgos Residual" sheetId="15" r:id="rId2"/>
    <sheet name="Riesgos Reformulados" sheetId="1" r:id="rId3"/>
    <sheet name="Mapa Riesgos Residual Reformul." sheetId="13" r:id="rId4"/>
    <sheet name="Datos Validacion" sheetId="8" state="hidden" r:id="rId5"/>
    <sheet name="Tipos de riesgos" sheetId="6" state="hidden" r:id="rId6"/>
    <sheet name="Tablas Prob-Imp" sheetId="9" state="hidden" r:id="rId7"/>
    <sheet name="Eval Controles" sheetId="11" state="hidden" r:id="rId8"/>
    <sheet name="ZONAS DE RIESGO" sheetId="10" state="hidden" r:id="rId9"/>
    <sheet name="Plantilla Indicador R" sheetId="12" state="hidden" r:id="rId10"/>
  </sheets>
  <externalReferences>
    <externalReference r:id="rId11"/>
    <externalReference r:id="rId12"/>
    <externalReference r:id="rId13"/>
    <externalReference r:id="rId14"/>
  </externalReferences>
  <definedNames>
    <definedName name="_ftn1" localSheetId="5">'Tipos de riesgos'!#REF!</definedName>
    <definedName name="_ftnref1" localSheetId="5">'Tipos de riesgos'!$A$3</definedName>
    <definedName name="_Hlk36563630" localSheetId="7">'Eval Controles'!#REF!</definedName>
    <definedName name="_Toc40698339" localSheetId="5">'Tipos de riesgos'!$A$1</definedName>
    <definedName name="_Toc40698345" localSheetId="8">'ZONAS DE RIESGO'!#REF!</definedName>
    <definedName name="_xlnm.Print_Area" localSheetId="2">'Riesgos Reformulados'!$I$2:$BL$3</definedName>
    <definedName name="Procesos">[1]Hoja1!$B$2:$B$17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7" i="1" l="1"/>
  <c r="AR24" i="1" l="1"/>
  <c r="AR21" i="1"/>
  <c r="AR18" i="1"/>
  <c r="AI20" i="1"/>
  <c r="AG20" i="1"/>
  <c r="AE20" i="1"/>
  <c r="AC20" i="1"/>
  <c r="AA20" i="1"/>
  <c r="Y20" i="1"/>
  <c r="AI19" i="1"/>
  <c r="AG19" i="1"/>
  <c r="AE19" i="1"/>
  <c r="AC19" i="1"/>
  <c r="AA19" i="1"/>
  <c r="Y19" i="1"/>
  <c r="AI18" i="1"/>
  <c r="AG18" i="1"/>
  <c r="AE18" i="1"/>
  <c r="AC18" i="1"/>
  <c r="AA18" i="1"/>
  <c r="Y18" i="1"/>
  <c r="AO16" i="1" l="1"/>
  <c r="AK16" i="1"/>
  <c r="AI16" i="1"/>
  <c r="AG16" i="1"/>
  <c r="AE16" i="1"/>
  <c r="AC16" i="1"/>
  <c r="AA16" i="1"/>
  <c r="Y16" i="1"/>
  <c r="AL16" i="1" l="1"/>
  <c r="AM16" i="1" s="1"/>
  <c r="AR14" i="1"/>
  <c r="AR13" i="1"/>
  <c r="AR11" i="1"/>
  <c r="O59" i="1" l="1"/>
  <c r="O60" i="1"/>
  <c r="O61" i="1"/>
  <c r="M59" i="1"/>
  <c r="M60" i="1"/>
  <c r="O71" i="1"/>
  <c r="M71" i="1"/>
  <c r="O33" i="1" l="1"/>
  <c r="M33" i="1"/>
  <c r="O45" i="1"/>
  <c r="M45" i="1"/>
  <c r="AK12" i="1" l="1"/>
  <c r="AK13" i="1"/>
  <c r="AK14" i="1"/>
  <c r="AK15"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11" i="1"/>
  <c r="AI12" i="1"/>
  <c r="AI13" i="1"/>
  <c r="AI14" i="1"/>
  <c r="AI15" i="1"/>
  <c r="AI17"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11" i="1"/>
  <c r="AG12" i="1"/>
  <c r="AG13" i="1"/>
  <c r="AG14" i="1"/>
  <c r="AG15" i="1"/>
  <c r="AG17"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11" i="1"/>
  <c r="AE12" i="1"/>
  <c r="AE13" i="1"/>
  <c r="AE14" i="1"/>
  <c r="AE15" i="1"/>
  <c r="AE17"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11" i="1"/>
  <c r="AC13" i="1"/>
  <c r="AC14" i="1"/>
  <c r="AC15" i="1"/>
  <c r="AC17"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12" i="1"/>
  <c r="AC11" i="1"/>
  <c r="AA13" i="1"/>
  <c r="AA14" i="1"/>
  <c r="AA15" i="1"/>
  <c r="AA17"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12" i="1"/>
  <c r="AA11" i="1"/>
  <c r="Y13" i="1"/>
  <c r="Y14" i="1"/>
  <c r="Y15" i="1"/>
  <c r="Y17"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12" i="1"/>
  <c r="Y11" i="1"/>
  <c r="AL12" i="1" l="1"/>
  <c r="Y60" i="14" l="1"/>
  <c r="W60" i="14"/>
  <c r="Y59" i="14"/>
  <c r="W59" i="14"/>
  <c r="O59" i="14"/>
  <c r="AH59" i="14" s="1"/>
  <c r="AG59" i="14" s="1"/>
  <c r="M59" i="14"/>
  <c r="Y58" i="14"/>
  <c r="W58" i="14"/>
  <c r="Y56" i="14"/>
  <c r="W56" i="14"/>
  <c r="O56" i="14"/>
  <c r="AH56" i="14" s="1"/>
  <c r="AG56" i="14" s="1"/>
  <c r="M56" i="14"/>
  <c r="Y55" i="14"/>
  <c r="W55" i="14"/>
  <c r="O55" i="14"/>
  <c r="AH55" i="14" s="1"/>
  <c r="AG55" i="14" s="1"/>
  <c r="M55" i="14"/>
  <c r="Y54" i="14"/>
  <c r="W54" i="14"/>
  <c r="Y53" i="14"/>
  <c r="W53" i="14"/>
  <c r="Y52" i="14"/>
  <c r="W52" i="14"/>
  <c r="O52" i="14"/>
  <c r="AH52" i="14" s="1"/>
  <c r="AG52" i="14" s="1"/>
  <c r="M52" i="14"/>
  <c r="Y50" i="14"/>
  <c r="W50" i="14"/>
  <c r="O50" i="14"/>
  <c r="AH50" i="14" s="1"/>
  <c r="AG50" i="14" s="1"/>
  <c r="M50" i="14"/>
  <c r="Y48" i="14"/>
  <c r="W48" i="14"/>
  <c r="O48" i="14"/>
  <c r="AH48" i="14" s="1"/>
  <c r="AG48" i="14" s="1"/>
  <c r="M48" i="14"/>
  <c r="Y46" i="14"/>
  <c r="W46" i="14"/>
  <c r="O46" i="14"/>
  <c r="AH46" i="14" s="1"/>
  <c r="AG46" i="14" s="1"/>
  <c r="M46" i="14"/>
  <c r="Y45" i="14"/>
  <c r="W45" i="14"/>
  <c r="Y42" i="14"/>
  <c r="W42" i="14"/>
  <c r="AD41" i="14"/>
  <c r="Y40" i="14"/>
  <c r="W40" i="14"/>
  <c r="O40" i="14"/>
  <c r="AH40" i="14" s="1"/>
  <c r="AG40" i="14" s="1"/>
  <c r="M40" i="14"/>
  <c r="Y39" i="14"/>
  <c r="W39" i="14"/>
  <c r="Y38" i="14"/>
  <c r="W38" i="14"/>
  <c r="O38" i="14"/>
  <c r="AH38" i="14" s="1"/>
  <c r="AG38" i="14" s="1"/>
  <c r="M38" i="14"/>
  <c r="Y37" i="14"/>
  <c r="W37" i="14"/>
  <c r="Y36" i="14"/>
  <c r="W36" i="14"/>
  <c r="O36" i="14"/>
  <c r="AH36" i="14" s="1"/>
  <c r="AG36" i="14" s="1"/>
  <c r="M36" i="14"/>
  <c r="Y35" i="14"/>
  <c r="W35" i="14"/>
  <c r="Y33" i="14"/>
  <c r="W33" i="14"/>
  <c r="O33" i="14"/>
  <c r="AH33" i="14" s="1"/>
  <c r="AG33" i="14" s="1"/>
  <c r="M33" i="14"/>
  <c r="AE32" i="14"/>
  <c r="AD32" i="14"/>
  <c r="Y31" i="14"/>
  <c r="W31" i="14"/>
  <c r="Y30" i="14"/>
  <c r="W30" i="14"/>
  <c r="O30" i="14"/>
  <c r="AH30" i="14" s="1"/>
  <c r="AG30" i="14" s="1"/>
  <c r="M30" i="14"/>
  <c r="Y29" i="14"/>
  <c r="W29" i="14"/>
  <c r="Y28" i="14"/>
  <c r="W28" i="14"/>
  <c r="Y27" i="14"/>
  <c r="W27" i="14"/>
  <c r="Y26" i="14"/>
  <c r="W26" i="14"/>
  <c r="Y25" i="14"/>
  <c r="W25" i="14"/>
  <c r="Y24" i="14"/>
  <c r="W24" i="14"/>
  <c r="O24" i="14"/>
  <c r="AH24" i="14" s="1"/>
  <c r="AG24" i="14" s="1"/>
  <c r="M24" i="14"/>
  <c r="Y23" i="14"/>
  <c r="W23" i="14"/>
  <c r="AD23" i="14" s="1"/>
  <c r="Y22" i="14"/>
  <c r="W22" i="14"/>
  <c r="Y21" i="14"/>
  <c r="W21" i="14"/>
  <c r="O21" i="14"/>
  <c r="AH21" i="14" s="1"/>
  <c r="AG21" i="14" s="1"/>
  <c r="M21" i="14"/>
  <c r="Y20" i="14"/>
  <c r="W20" i="14"/>
  <c r="Y19" i="14"/>
  <c r="W19" i="14"/>
  <c r="Y18" i="14"/>
  <c r="W18" i="14"/>
  <c r="O18" i="14"/>
  <c r="AH18" i="14" s="1"/>
  <c r="AG18" i="14" s="1"/>
  <c r="M18" i="14"/>
  <c r="Y16" i="14"/>
  <c r="W16" i="14"/>
  <c r="Y15" i="14"/>
  <c r="W15" i="14"/>
  <c r="O15" i="14"/>
  <c r="AH15" i="14" s="1"/>
  <c r="AG15" i="14" s="1"/>
  <c r="M15" i="14"/>
  <c r="AL11" i="1"/>
  <c r="AM11" i="1" s="1"/>
  <c r="AO13" i="1"/>
  <c r="AL13" i="1"/>
  <c r="AM13" i="1" s="1"/>
  <c r="O13" i="1"/>
  <c r="M13" i="1"/>
  <c r="AO30" i="1"/>
  <c r="AL30" i="1"/>
  <c r="AM30" i="1" s="1"/>
  <c r="O30" i="1"/>
  <c r="M30" i="1"/>
  <c r="AO29" i="1"/>
  <c r="AL29" i="1"/>
  <c r="AM29" i="1" s="1"/>
  <c r="O29" i="1"/>
  <c r="M29" i="1"/>
  <c r="AO28" i="1"/>
  <c r="AL28" i="1"/>
  <c r="AM28" i="1" s="1"/>
  <c r="O28" i="1"/>
  <c r="M28" i="1"/>
  <c r="AO27" i="1"/>
  <c r="AL27" i="1"/>
  <c r="AM27" i="1" s="1"/>
  <c r="O27" i="1"/>
  <c r="M27" i="1"/>
  <c r="AO26" i="1"/>
  <c r="AL26" i="1"/>
  <c r="AM26" i="1" s="1"/>
  <c r="O26" i="1"/>
  <c r="M26" i="1"/>
  <c r="AO25" i="1"/>
  <c r="AL25" i="1"/>
  <c r="AM25" i="1" s="1"/>
  <c r="O25" i="1"/>
  <c r="M25" i="1"/>
  <c r="AO24" i="1"/>
  <c r="AL24" i="1"/>
  <c r="AM24" i="1" s="1"/>
  <c r="O24" i="1"/>
  <c r="M24" i="1"/>
  <c r="AO23" i="1"/>
  <c r="AL23" i="1"/>
  <c r="AM23" i="1" s="1"/>
  <c r="O23" i="1"/>
  <c r="M23" i="1"/>
  <c r="AO22" i="1"/>
  <c r="AL22" i="1"/>
  <c r="AM22" i="1" s="1"/>
  <c r="O22" i="1"/>
  <c r="M22" i="1"/>
  <c r="AO21" i="1"/>
  <c r="AL21" i="1"/>
  <c r="AM21" i="1" s="1"/>
  <c r="O21" i="1"/>
  <c r="M21" i="1"/>
  <c r="AO20" i="1"/>
  <c r="AL20" i="1"/>
  <c r="AM20" i="1" s="1"/>
  <c r="O20" i="1"/>
  <c r="M20" i="1"/>
  <c r="AO19" i="1"/>
  <c r="AL19" i="1"/>
  <c r="AM19" i="1" s="1"/>
  <c r="O19" i="1"/>
  <c r="M19" i="1"/>
  <c r="AO18" i="1"/>
  <c r="AL18" i="1"/>
  <c r="AM18" i="1" s="1"/>
  <c r="O18" i="1"/>
  <c r="M18" i="1"/>
  <c r="AO17" i="1"/>
  <c r="AL17" i="1"/>
  <c r="AM17" i="1" s="1"/>
  <c r="O17" i="1"/>
  <c r="M17" i="1"/>
  <c r="AO15" i="1"/>
  <c r="AL15" i="1"/>
  <c r="AM15" i="1" s="1"/>
  <c r="O15" i="1"/>
  <c r="M15" i="1"/>
  <c r="AO14" i="1"/>
  <c r="AL14" i="1"/>
  <c r="AM14" i="1" s="1"/>
  <c r="O14" i="1"/>
  <c r="M14" i="1"/>
  <c r="AO12" i="1"/>
  <c r="O12" i="1"/>
  <c r="M12" i="1"/>
  <c r="AO11" i="1"/>
  <c r="O11" i="1"/>
  <c r="M11" i="1"/>
  <c r="AO56" i="1"/>
  <c r="AL56" i="1"/>
  <c r="AM56" i="1" s="1"/>
  <c r="O56" i="1"/>
  <c r="M56" i="1"/>
  <c r="AO55" i="1"/>
  <c r="AL55" i="1"/>
  <c r="AM55" i="1" s="1"/>
  <c r="O55" i="1"/>
  <c r="M55" i="1"/>
  <c r="AO54" i="1"/>
  <c r="AL54" i="1"/>
  <c r="AM54" i="1" s="1"/>
  <c r="O54" i="1"/>
  <c r="M54" i="1"/>
  <c r="AO53" i="1"/>
  <c r="AL53" i="1"/>
  <c r="AM53" i="1" s="1"/>
  <c r="O53" i="1"/>
  <c r="M53" i="1"/>
  <c r="AO52" i="1"/>
  <c r="AL52" i="1"/>
  <c r="AM52" i="1" s="1"/>
  <c r="O52" i="1"/>
  <c r="M52" i="1"/>
  <c r="AO51" i="1"/>
  <c r="AL51" i="1"/>
  <c r="AM51" i="1" s="1"/>
  <c r="O51" i="1"/>
  <c r="M51" i="1"/>
  <c r="AO50" i="1"/>
  <c r="AL50" i="1"/>
  <c r="AM50" i="1" s="1"/>
  <c r="O50" i="1"/>
  <c r="M50" i="1"/>
  <c r="AO49" i="1"/>
  <c r="AL49" i="1"/>
  <c r="AM49" i="1" s="1"/>
  <c r="O49" i="1"/>
  <c r="M49" i="1"/>
  <c r="AO48" i="1"/>
  <c r="AL48" i="1"/>
  <c r="AM48" i="1" s="1"/>
  <c r="O48" i="1"/>
  <c r="M48" i="1"/>
  <c r="AO47" i="1"/>
  <c r="AL47" i="1"/>
  <c r="AM47" i="1" s="1"/>
  <c r="O47" i="1"/>
  <c r="M47" i="1"/>
  <c r="AO46" i="1"/>
  <c r="AL46" i="1"/>
  <c r="AM46" i="1" s="1"/>
  <c r="O46" i="1"/>
  <c r="M46" i="1"/>
  <c r="AO44" i="1"/>
  <c r="AL44" i="1"/>
  <c r="AM44" i="1" s="1"/>
  <c r="O44" i="1"/>
  <c r="M44" i="1"/>
  <c r="AO43" i="1"/>
  <c r="AL43" i="1"/>
  <c r="AM43" i="1" s="1"/>
  <c r="O43" i="1"/>
  <c r="M43" i="1"/>
  <c r="AO42" i="1"/>
  <c r="AL42" i="1"/>
  <c r="AM42" i="1" s="1"/>
  <c r="O42" i="1"/>
  <c r="M42" i="1"/>
  <c r="AO41" i="1"/>
  <c r="AL41" i="1"/>
  <c r="AM41" i="1" s="1"/>
  <c r="O41" i="1"/>
  <c r="M41" i="1"/>
  <c r="AO40" i="1"/>
  <c r="AL40" i="1"/>
  <c r="AM40" i="1" s="1"/>
  <c r="O40" i="1"/>
  <c r="M40" i="1"/>
  <c r="AO39" i="1"/>
  <c r="AL39" i="1"/>
  <c r="AM39" i="1" s="1"/>
  <c r="O39" i="1"/>
  <c r="M39" i="1"/>
  <c r="AO38" i="1"/>
  <c r="AL38" i="1"/>
  <c r="AM38" i="1" s="1"/>
  <c r="O38" i="1"/>
  <c r="M38" i="1"/>
  <c r="AO37" i="1"/>
  <c r="AL37" i="1"/>
  <c r="AM37" i="1" s="1"/>
  <c r="O37" i="1"/>
  <c r="M37" i="1"/>
  <c r="AO36" i="1"/>
  <c r="AL36" i="1"/>
  <c r="AM36" i="1" s="1"/>
  <c r="O36" i="1"/>
  <c r="M36" i="1"/>
  <c r="AO35" i="1"/>
  <c r="AL35" i="1"/>
  <c r="AM35" i="1" s="1"/>
  <c r="O35" i="1"/>
  <c r="M35" i="1"/>
  <c r="AO34" i="1"/>
  <c r="AL34" i="1"/>
  <c r="AM34" i="1" s="1"/>
  <c r="O34" i="1"/>
  <c r="M34" i="1"/>
  <c r="AO32" i="1"/>
  <c r="AL32" i="1"/>
  <c r="AM32" i="1" s="1"/>
  <c r="O32" i="1"/>
  <c r="M32" i="1"/>
  <c r="AO31" i="1"/>
  <c r="AL31" i="1"/>
  <c r="AM31" i="1" s="1"/>
  <c r="O31" i="1"/>
  <c r="M31" i="1"/>
  <c r="AO70" i="1"/>
  <c r="AL70" i="1"/>
  <c r="AM70" i="1" s="1"/>
  <c r="O70" i="1"/>
  <c r="M70" i="1"/>
  <c r="AO69" i="1"/>
  <c r="AL69" i="1"/>
  <c r="AM69" i="1" s="1"/>
  <c r="O69" i="1"/>
  <c r="M69" i="1"/>
  <c r="AO68" i="1"/>
  <c r="AL68" i="1"/>
  <c r="AM68" i="1" s="1"/>
  <c r="O68" i="1"/>
  <c r="M68" i="1"/>
  <c r="AO67" i="1"/>
  <c r="AL67" i="1"/>
  <c r="AM67" i="1" s="1"/>
  <c r="O67" i="1"/>
  <c r="M67" i="1"/>
  <c r="AO66" i="1"/>
  <c r="AL66" i="1"/>
  <c r="AM66" i="1" s="1"/>
  <c r="O66" i="1"/>
  <c r="M66" i="1"/>
  <c r="AO65" i="1"/>
  <c r="AL65" i="1"/>
  <c r="AM65" i="1" s="1"/>
  <c r="O65" i="1"/>
  <c r="M65" i="1"/>
  <c r="AO64" i="1"/>
  <c r="AL64" i="1"/>
  <c r="AM64" i="1" s="1"/>
  <c r="O64" i="1"/>
  <c r="M64" i="1"/>
  <c r="AO63" i="1"/>
  <c r="AL63" i="1"/>
  <c r="AM63" i="1" s="1"/>
  <c r="O63" i="1"/>
  <c r="M63" i="1"/>
  <c r="AO62" i="1"/>
  <c r="AL62" i="1"/>
  <c r="AM62" i="1" s="1"/>
  <c r="O62" i="1"/>
  <c r="M62" i="1"/>
  <c r="AO61" i="1"/>
  <c r="AL61" i="1"/>
  <c r="AM61" i="1" s="1"/>
  <c r="M61" i="1"/>
  <c r="AO60" i="1"/>
  <c r="AL60" i="1"/>
  <c r="AM60" i="1" s="1"/>
  <c r="AD53" i="14" l="1"/>
  <c r="AD40" i="14"/>
  <c r="AD46" i="14"/>
  <c r="AF46" i="14" s="1"/>
  <c r="AE46" i="14" s="1"/>
  <c r="AD56" i="14"/>
  <c r="AF56" i="14" s="1"/>
  <c r="AE56" i="14" s="1"/>
  <c r="AD60" i="14"/>
  <c r="AF40" i="14"/>
  <c r="AF41" i="14" s="1"/>
  <c r="AD50" i="14"/>
  <c r="AF50" i="14" s="1"/>
  <c r="AE50" i="14" s="1"/>
  <c r="AD52" i="14"/>
  <c r="AF52" i="14" s="1"/>
  <c r="AE52" i="14" s="1"/>
  <c r="AD54" i="14"/>
  <c r="AD55" i="14"/>
  <c r="AF55" i="14" s="1"/>
  <c r="AE55" i="14" s="1"/>
  <c r="AD22" i="14"/>
  <c r="AD48" i="14"/>
  <c r="AF48" i="14" s="1"/>
  <c r="AE48" i="14" s="1"/>
  <c r="AD26" i="14"/>
  <c r="AD21" i="14"/>
  <c r="AF21" i="14" s="1"/>
  <c r="AD24" i="14"/>
  <c r="AF24" i="14" s="1"/>
  <c r="AD31" i="14"/>
  <c r="AD36" i="14"/>
  <c r="AD19" i="14"/>
  <c r="AD25" i="14"/>
  <c r="AD27" i="14"/>
  <c r="AD29" i="14"/>
  <c r="AD30" i="14"/>
  <c r="AF30" i="14" s="1"/>
  <c r="AE30" i="14" s="1"/>
  <c r="AM12" i="1"/>
  <c r="AD15" i="14"/>
  <c r="AF15" i="14" s="1"/>
  <c r="AE15" i="14" s="1"/>
  <c r="AD16" i="14"/>
  <c r="AD18" i="14"/>
  <c r="AF18" i="14" s="1"/>
  <c r="AD35" i="14"/>
  <c r="AD39" i="14"/>
  <c r="AD45" i="14"/>
  <c r="AF36" i="14"/>
  <c r="AD20" i="14"/>
  <c r="AD28" i="14"/>
  <c r="AD33" i="14"/>
  <c r="AF33" i="14" s="1"/>
  <c r="AE33" i="14" s="1"/>
  <c r="AD37" i="14"/>
  <c r="AD38" i="14"/>
  <c r="AF38" i="14" s="1"/>
  <c r="AD42" i="14"/>
  <c r="AD58" i="14"/>
  <c r="AD59" i="14"/>
  <c r="AF59" i="14" s="1"/>
  <c r="AE59" i="14" s="1"/>
  <c r="AF37" i="14" l="1"/>
  <c r="AE37" i="14" s="1"/>
  <c r="AE40" i="14"/>
  <c r="AF31" i="14"/>
  <c r="AE31" i="14" s="1"/>
  <c r="AF53" i="14"/>
  <c r="AE53" i="14" s="1"/>
  <c r="AE36" i="14"/>
  <c r="AF35" i="14"/>
  <c r="AE35" i="14" s="1"/>
  <c r="AF19" i="14"/>
  <c r="AE19" i="14" s="1"/>
  <c r="AF22" i="14"/>
  <c r="AE22" i="14" s="1"/>
  <c r="AE21" i="14"/>
  <c r="AE18" i="14"/>
  <c r="AF39" i="14"/>
  <c r="AE39" i="14" s="1"/>
  <c r="AF16" i="14"/>
  <c r="AE16" i="14" s="1"/>
  <c r="AF58" i="14"/>
  <c r="AF60" i="14" s="1"/>
  <c r="AE60" i="14" s="1"/>
  <c r="AE38" i="14"/>
  <c r="AF25" i="14"/>
  <c r="AE24" i="14"/>
  <c r="AF42" i="14"/>
  <c r="AE41" i="14"/>
  <c r="O58" i="1"/>
  <c r="O72" i="1"/>
  <c r="O73" i="1"/>
  <c r="O74" i="1"/>
  <c r="O75" i="1"/>
  <c r="O76" i="1"/>
  <c r="O77" i="1"/>
  <c r="O78" i="1"/>
  <c r="O79" i="1"/>
  <c r="M57" i="1"/>
  <c r="M58" i="1"/>
  <c r="M72" i="1"/>
  <c r="M73" i="1"/>
  <c r="M74" i="1"/>
  <c r="AF54" i="14" l="1"/>
  <c r="AE54" i="14" s="1"/>
  <c r="AF20" i="14"/>
  <c r="AE20" i="14" s="1"/>
  <c r="AE58" i="14"/>
  <c r="AF23" i="14"/>
  <c r="AE23" i="14" s="1"/>
  <c r="AE42" i="14"/>
  <c r="AF45" i="14"/>
  <c r="AE45" i="14" s="1"/>
  <c r="AE25" i="14"/>
  <c r="AF26" i="14"/>
  <c r="AL57" i="1"/>
  <c r="AO58" i="1"/>
  <c r="AO72" i="1"/>
  <c r="AO73" i="1"/>
  <c r="AO74" i="1"/>
  <c r="AO75" i="1"/>
  <c r="AO76" i="1"/>
  <c r="AO77" i="1"/>
  <c r="AO78" i="1"/>
  <c r="AO79" i="1"/>
  <c r="AO57" i="1"/>
  <c r="AE26" i="14" l="1"/>
  <c r="AF27" i="14"/>
  <c r="AL58" i="1"/>
  <c r="AM58" i="1" s="1"/>
  <c r="AL79" i="1"/>
  <c r="AM79" i="1" s="1"/>
  <c r="AL72" i="1"/>
  <c r="AL76" i="1"/>
  <c r="AM76" i="1" s="1"/>
  <c r="AL75" i="1"/>
  <c r="AM75" i="1" s="1"/>
  <c r="AL77" i="1"/>
  <c r="AM77" i="1" s="1"/>
  <c r="AL78" i="1"/>
  <c r="AM78" i="1" s="1"/>
  <c r="AL73" i="1"/>
  <c r="AL74" i="1"/>
  <c r="AF28" i="14" l="1"/>
  <c r="AE27" i="14"/>
  <c r="AM72" i="1"/>
  <c r="AM73" i="1"/>
  <c r="AM74" i="1"/>
  <c r="AM57" i="1"/>
  <c r="AE28" i="14" l="1"/>
  <c r="AF29" i="14"/>
  <c r="AE29" i="14" s="1"/>
  <c r="M75" i="1"/>
  <c r="M76" i="1"/>
  <c r="M77" i="1"/>
  <c r="M78" i="1"/>
  <c r="M79" i="1"/>
  <c r="O5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s>
  <commentList>
    <comment ref="AK12" authorId="0" shapeId="0" xr:uid="{7286D46D-BFC4-4F91-BCCE-87AD89D9C35C}">
      <text>
        <r>
          <rPr>
            <b/>
            <sz val="9"/>
            <color indexed="81"/>
            <rFont val="Tahoma"/>
            <family val="2"/>
          </rPr>
          <t xml:space="preserve">Describir el indicador, y se documentan de ISOlución. </t>
        </r>
      </text>
    </comment>
    <comment ref="F13" authorId="1" shapeId="0" xr:uid="{887DF6B0-8666-4D05-9613-7C24B82E6B06}">
      <text>
        <r>
          <rPr>
            <sz val="9"/>
            <color indexed="81"/>
            <rFont val="Tahoma"/>
            <family val="2"/>
          </rPr>
          <t>La fuente que origina la causa es interna (del Ministerio) o externa (fuera del Ministerio)</t>
        </r>
      </text>
    </comment>
    <comment ref="G13" authorId="2" shapeId="0" xr:uid="{E6CAA5AF-52AC-4893-B521-9F7F052A83D5}">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3" authorId="2" shapeId="0" xr:uid="{E50AEC9D-F8B9-4DD3-85E4-828DB522DBB5}">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3" authorId="1" shapeId="0" xr:uid="{3738EC94-8956-44F8-9F11-E9F0E7421E7A}">
      <text>
        <r>
          <rPr>
            <b/>
            <sz val="9"/>
            <color indexed="81"/>
            <rFont val="Tahoma"/>
            <family val="2"/>
          </rPr>
          <t xml:space="preserve">
Descripción de Riesgo: </t>
        </r>
        <r>
          <rPr>
            <sz val="9"/>
            <color indexed="81"/>
            <rFont val="Tahoma"/>
            <family val="2"/>
          </rPr>
          <t>Características del riesgo o forma en que se observa o se manifiesta.</t>
        </r>
      </text>
    </comment>
    <comment ref="J13" authorId="2" shapeId="0" xr:uid="{5603AC0B-96FE-4702-87BA-545AF79D1E6F}">
      <text>
        <r>
          <rPr>
            <sz val="9"/>
            <color indexed="81"/>
            <rFont val="Tahoma"/>
            <family val="2"/>
          </rPr>
          <t xml:space="preserve">Ver hoja Tipos de Riesgos.
</t>
        </r>
      </text>
    </comment>
    <comment ref="K13" authorId="1" shapeId="0" xr:uid="{8EE48F18-45FA-445D-8798-857C79EF172E}">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L13" authorId="1" shapeId="0" xr:uid="{AF7D611C-4F4A-49E5-9669-84C462BF089F}">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N13" authorId="1" shapeId="0" xr:uid="{44BA7D1D-A40A-4920-90EA-257A190CEE6E}">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P13" authorId="1" shapeId="0" xr:uid="{870F3FDE-21C0-4776-8D00-26E1856C4886}">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Q13" authorId="1" shapeId="0" xr:uid="{F2EB6572-3F13-401B-9050-9C5A11413B9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13" authorId="2" shapeId="0" xr:uid="{4E5D8975-C10D-40AD-A100-182DD1BAB772}">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B13" authorId="3" shapeId="0" xr:uid="{F61E2D22-D68E-4F13-B28D-CBB1EA270CA1}">
      <text>
        <r>
          <rPr>
            <sz val="9"/>
            <color indexed="81"/>
            <rFont val="Tahoma"/>
            <family val="2"/>
          </rPr>
          <t xml:space="preserve">Escribir la evidencia y/o registro que se genera con la ejecución del CONTROL. </t>
        </r>
      </text>
    </comment>
    <comment ref="AE13" authorId="1" shapeId="0" xr:uid="{E24A9DFB-00EE-432E-B4B2-78A31D54B105}">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G13" authorId="1" shapeId="0" xr:uid="{6768ABEB-801F-421F-A0D9-0AD7090B9D09}">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I13" authorId="2" shapeId="0" xr:uid="{D2976331-5592-4864-AB1E-BD28AA5625DB}">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V14" authorId="2" shapeId="0" xr:uid="{8CCE2EE4-DBD1-4475-9436-E43787B31203}">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s>
  <commentList>
    <comment ref="B8" authorId="0" shapeId="0" xr:uid="{00000000-0006-0000-0000-000001000000}">
      <text>
        <r>
          <rPr>
            <sz val="10"/>
            <color indexed="81"/>
            <rFont val="Tahoma"/>
            <family val="2"/>
          </rPr>
          <t xml:space="preserve">Identificar si el riesgo a describir es para: 
Un proceso, Un proyecto de Inversión o un Sistema de Gestión. </t>
        </r>
      </text>
    </comment>
    <comment ref="C8" authorId="0" shapeId="0" xr:uid="{00000000-0006-0000-0000-000002000000}">
      <text>
        <r>
          <rPr>
            <sz val="9"/>
            <color indexed="81"/>
            <rFont val="Tahoma"/>
            <family val="2"/>
          </rPr>
          <t>Relacionar el nombre del Proceso, Sistema de Gestión o Proyecto de Inversión, según aplique. Ej: Gestión del Talento Humano</t>
        </r>
      </text>
    </comment>
    <comment ref="F8" authorId="1" shapeId="0" xr:uid="{00000000-0006-0000-0000-000003000000}">
      <text>
        <r>
          <rPr>
            <b/>
            <sz val="9"/>
            <color indexed="81"/>
            <rFont val="Tahoma"/>
            <family val="2"/>
          </rPr>
          <t>Código del Riesgo:
Permite identificar el riesgo considerando su clasificación 
*Siglas del proceso: TH</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Acompañado de guión y un número consecutivo</t>
        </r>
        <r>
          <rPr>
            <sz val="9"/>
            <color indexed="81"/>
            <rFont val="Tahoma"/>
            <family val="2"/>
          </rPr>
          <t xml:space="preserve">
Ejemplos: 
* TH-RC01 
* TH-RF01</t>
        </r>
        <r>
          <rPr>
            <b/>
            <sz val="9"/>
            <color indexed="81"/>
            <rFont val="Tahoma"/>
            <family val="2"/>
          </rPr>
          <t xml:space="preserve">
 </t>
        </r>
      </text>
    </comment>
    <comment ref="G8" authorId="1" shapeId="0" xr:uid="{00000000-0006-0000-0000-000004000000}">
      <text>
        <r>
          <rPr>
            <sz val="9"/>
            <color indexed="81"/>
            <rFont val="Tahoma"/>
            <family val="2"/>
          </rPr>
          <t>Seleccione según corresponda.
Ej: Riesgo de Corrupción</t>
        </r>
      </text>
    </comment>
    <comment ref="H8" authorId="2" shapeId="0" xr:uid="{00000000-0006-0000-0000-000005000000}">
      <text>
        <r>
          <rPr>
            <b/>
            <sz val="9"/>
            <color indexed="81"/>
            <rFont val="Tahoma"/>
            <family val="2"/>
          </rPr>
          <t xml:space="preserve">Descripción de Riesgo: </t>
        </r>
        <r>
          <rPr>
            <sz val="9"/>
            <color indexed="81"/>
            <rFont val="Tahoma"/>
            <family val="2"/>
          </rPr>
          <t>Expone de manera clara las situaciones no deseadas, asegurando que contenga los componentes de: 
ACCIÓN U OMISIÓN + USO DEL PODER + DESVIACIÓN   DE LA GESTIÓN DE
LO PÚBLICO + EL BENEFICIO PRIVADO.</t>
        </r>
      </text>
    </comment>
    <comment ref="I8" authorId="1" shapeId="0" xr:uid="{00000000-0006-0000-0000-000006000000}">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J8" authorId="2" shapeId="0" xr:uid="{00000000-0006-0000-0000-000007000000}">
      <text>
        <r>
          <rPr>
            <sz val="9"/>
            <color indexed="81"/>
            <rFont val="Tahoma"/>
            <family val="2"/>
          </rPr>
          <t>La fuente que origina la causa es interna (del Ministerio) o externa (fuera del Ministerio)</t>
        </r>
      </text>
    </comment>
    <comment ref="K8" authorId="2" shapeId="0" xr:uid="{00000000-0006-0000-0000-00000800000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sanciones, pérdidas económicas, de información, de bienes, de imagen, de credibilidad y de confianza e interrupción del servicio. 
* La consecuencia se convierte en un insumo de la mayor importancia, toda vez que es la base para determinar el impacto </t>
        </r>
      </text>
    </comment>
    <comment ref="L8" authorId="2" shapeId="0" xr:uid="{00000000-0006-0000-0000-000009000000}">
      <text>
        <r>
          <rPr>
            <b/>
            <sz val="9"/>
            <color indexed="81"/>
            <rFont val="Tahoma"/>
            <family val="2"/>
          </rPr>
          <t>Probabilidad:</t>
        </r>
        <r>
          <rPr>
            <sz val="9"/>
            <color indexed="81"/>
            <rFont val="Tahoma"/>
            <family val="2"/>
          </rPr>
          <t xml:space="preserve"> se entiende como la posibilidad de ocurrencia del riesgo. Estará asociada a la exposición al riesgo del proceso o actividad que se esté analizando. La probabilidad inherente será el número de veces que se pasa por el punto de riesgo en el periodo de 1 año. </t>
        </r>
      </text>
    </comment>
    <comment ref="N8" authorId="2" shapeId="0" xr:uid="{00000000-0006-0000-0000-00000A000000}">
      <text>
        <r>
          <rPr>
            <b/>
            <sz val="9"/>
            <color indexed="81"/>
            <rFont val="Tahoma"/>
            <family val="2"/>
          </rPr>
          <t>El  IMPACTO / CONSECUENCIA:</t>
        </r>
        <r>
          <rPr>
            <sz val="9"/>
            <color indexed="81"/>
            <rFont val="Tahoma"/>
            <family val="2"/>
          </rPr>
          <t xml:space="preserve"> Se entiende como las consecuencias que puede ocasionar a la entidad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text>
    </comment>
    <comment ref="P8" authorId="2" shapeId="0" xr:uid="{00000000-0006-0000-0000-00000B00000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AV8" authorId="0" shapeId="0" xr:uid="{00000000-0006-0000-0000-00000C000000}">
      <text>
        <r>
          <rPr>
            <sz val="9"/>
            <color indexed="81"/>
            <rFont val="Tahoma"/>
            <family val="2"/>
          </rPr>
          <t xml:space="preserve">La probabilidad residual, se obtiene una vez se cuente con la calificación del conjunto de controles y se identifique si estos aportan a disminuir la probabilidad directamente o no la disminuye.  </t>
        </r>
      </text>
    </comment>
    <comment ref="AW8" authorId="2" shapeId="0" xr:uid="{00000000-0006-0000-0000-00000D000000}">
      <text>
        <r>
          <rPr>
            <sz val="9"/>
            <color indexed="81"/>
            <rFont val="Tahoma"/>
            <family val="2"/>
          </rPr>
          <t xml:space="preserve">El Impacto residual, se obtiene una vez se cuente con la calificación del conjunto de controles y se identifique si estos aportan a disminuir el impacto directamente, indirectamente o no lo disminuye </t>
        </r>
      </text>
    </comment>
    <comment ref="AX8" authorId="1" shapeId="0" xr:uid="{00000000-0006-0000-0000-00000E00000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Y8" authorId="0" shapeId="0" xr:uid="{00000000-0006-0000-0000-00000F000000}">
      <text>
        <r>
          <rPr>
            <b/>
            <sz val="9"/>
            <color indexed="81"/>
            <rFont val="Tahoma"/>
            <family val="2"/>
          </rPr>
          <t>Seleccione según corresponda</t>
        </r>
      </text>
    </comment>
    <comment ref="Q9" authorId="0" shapeId="0" xr:uid="{00000000-0006-0000-0000-000010000000}">
      <text>
        <r>
          <rPr>
            <b/>
            <sz val="9"/>
            <color indexed="81"/>
            <rFont val="Tahoma"/>
            <family val="2"/>
          </rPr>
          <t xml:space="preserve">Ejemplo códificación para controles: 
</t>
        </r>
        <r>
          <rPr>
            <sz val="9"/>
            <color indexed="81"/>
            <rFont val="Tahoma"/>
            <family val="2"/>
          </rPr>
          <t xml:space="preserve">
- El código del control estará dado por el código del riesgo más la letra C y un número consecutivo. 
* Riesgo de Corrupción: TH-RC1-C1  / TH-RC1-C2
                                                  GTI-RC1-C1 / GTI-RC1-C2 
Tener en cuenta que una causa puede tener varios controles y por ende cada control contará con su codificación.  </t>
        </r>
      </text>
    </comment>
    <comment ref="R9" authorId="0" shapeId="0" xr:uid="{00000000-0006-0000-0000-000011000000}">
      <text>
        <r>
          <rPr>
            <b/>
            <sz val="9"/>
            <color indexed="81"/>
            <rFont val="Tahoma"/>
            <family val="2"/>
          </rPr>
          <t xml:space="preserve">Control: </t>
        </r>
        <r>
          <rPr>
            <sz val="9"/>
            <color indexed="81"/>
            <rFont val="Tahoma"/>
            <family val="2"/>
          </rPr>
          <t>Acción o conjunto de acciones que minimiza la probabilidad de ocurrencia de un riesgo o el impacto producido ante su materialización.</t>
        </r>
        <r>
          <rPr>
            <b/>
            <sz val="9"/>
            <color indexed="81"/>
            <rFont val="Tahoma"/>
            <family val="2"/>
          </rPr>
          <t xml:space="preserve">
En la descripción del control se debe asegurar que cuente con los siguientes componentes que permitan su entendimiento. 
Responsable de ejecutar el control:  </t>
        </r>
        <r>
          <rPr>
            <sz val="9"/>
            <color indexed="81"/>
            <rFont val="Tahoma"/>
            <family val="2"/>
          </rPr>
          <t>identifica el cargo del servidor que ejecuta el control, en caso de que sean controles automáticos se identificará el sistema que realiza la actividad.</t>
        </r>
        <r>
          <rPr>
            <b/>
            <sz val="9"/>
            <color indexed="81"/>
            <rFont val="Tahoma"/>
            <family val="2"/>
          </rPr>
          <t xml:space="preserve">  
Acción: </t>
        </r>
        <r>
          <rPr>
            <sz val="9"/>
            <color indexed="81"/>
            <rFont val="Tahoma"/>
            <family val="2"/>
          </rPr>
          <t xml:space="preserve">se determina mediante verbos que indican la acción que deben realizar como parte del control.  </t>
        </r>
        <r>
          <rPr>
            <b/>
            <sz val="9"/>
            <color indexed="81"/>
            <rFont val="Tahoma"/>
            <family val="2"/>
          </rPr>
          <t xml:space="preserve">
Complemento: </t>
        </r>
        <r>
          <rPr>
            <sz val="9"/>
            <color indexed="81"/>
            <rFont val="Tahoma"/>
            <family val="2"/>
          </rPr>
          <t>corresponde a los detalles que permiten identificar claramente el objeto del control</t>
        </r>
      </text>
    </comment>
    <comment ref="W10" authorId="0" shapeId="0" xr:uid="{00000000-0006-0000-0000-000012000000}">
      <text>
        <r>
          <rPr>
            <sz val="9"/>
            <color indexed="81"/>
            <rFont val="Tahoma"/>
            <family val="2"/>
          </rPr>
          <t xml:space="preserve">Considerar la documentación con la cual se soporte la efectividad del Control. 
Ej: Listas de Chequeo, registros, actas etc. </t>
        </r>
      </text>
    </comment>
    <comment ref="AN10" authorId="0" shapeId="0" xr:uid="{00000000-0006-0000-0000-000013000000}">
      <text>
        <r>
          <rPr>
            <sz val="9"/>
            <color indexed="81"/>
            <rFont val="Tahoma"/>
            <family val="2"/>
          </rPr>
          <t>Selecciones de la lista desplegable, según corresponda</t>
        </r>
      </text>
    </comment>
    <comment ref="AR10" authorId="0" shapeId="0" xr:uid="{A4E67827-A02D-4AA7-978B-96759FAE5882}">
      <text>
        <r>
          <rPr>
            <sz val="9"/>
            <color indexed="81"/>
            <rFont val="Tahoma"/>
            <family val="2"/>
          </rPr>
          <t xml:space="preserve">Es el promedio aritmético  simple de los controles por cada riesgo.
</t>
        </r>
      </text>
    </comment>
    <comment ref="AS10" authorId="0" shapeId="0" xr:uid="{00000000-0006-0000-0000-000014000000}">
      <text>
        <r>
          <rPr>
            <sz val="9"/>
            <color indexed="81"/>
            <rFont val="Tahoma"/>
            <family val="2"/>
          </rPr>
          <t xml:space="preserve">Es el promedio aritmético  simple de los controles por cada riesgo.
</t>
        </r>
      </text>
    </comment>
    <comment ref="AT10" authorId="0" shapeId="0" xr:uid="{00000000-0006-0000-0000-000015000000}">
      <text>
        <r>
          <rPr>
            <sz val="9"/>
            <color indexed="81"/>
            <rFont val="Tahoma"/>
            <family val="2"/>
          </rPr>
          <t xml:space="preserve">Indique, si los controles establecidos contribuyen a disminuir la probabilidad directamente o no la disminuye. </t>
        </r>
      </text>
    </comment>
    <comment ref="AU10" authorId="0" shapeId="0" xr:uid="{00000000-0006-0000-0000-000016000000}">
      <text>
        <r>
          <rPr>
            <sz val="9"/>
            <color indexed="81"/>
            <rFont val="Tahoma"/>
            <family val="2"/>
          </rPr>
          <t>Indique, si los controles establecidos contribuyen a disminuir el impacto: Directamente, Indirectamente o no la disminuye.</t>
        </r>
        <r>
          <rPr>
            <b/>
            <sz val="9"/>
            <color indexed="81"/>
            <rFont val="Tahoma"/>
            <family val="2"/>
          </rPr>
          <t xml:space="preserve"> </t>
        </r>
      </text>
    </comment>
  </commentList>
</comments>
</file>

<file path=xl/sharedStrings.xml><?xml version="1.0" encoding="utf-8"?>
<sst xmlns="http://schemas.openxmlformats.org/spreadsheetml/2006/main" count="1922" uniqueCount="880">
  <si>
    <t>Tipo de Riesgo</t>
  </si>
  <si>
    <t>SI</t>
  </si>
  <si>
    <t>NO</t>
  </si>
  <si>
    <t>Interno</t>
  </si>
  <si>
    <t>ACCIÓN A TOMAR</t>
  </si>
  <si>
    <t>DESCRIPCIÓN</t>
  </si>
  <si>
    <t>Externo</t>
  </si>
  <si>
    <t>Interna y Externa</t>
  </si>
  <si>
    <t>Descriptor</t>
  </si>
  <si>
    <t>Moderado</t>
  </si>
  <si>
    <t>Mayor</t>
  </si>
  <si>
    <t>Catastrófico</t>
  </si>
  <si>
    <t>Proceso:</t>
  </si>
  <si>
    <t>Negativa</t>
  </si>
  <si>
    <t>Dependencia y Teléfono (Fuente de información):</t>
  </si>
  <si>
    <t>Meta:</t>
  </si>
  <si>
    <t>Seleccione Tipo de Causa</t>
  </si>
  <si>
    <t>Seleccione Tipo de Riesgo</t>
  </si>
  <si>
    <t>RIESGOS DE FRAUDE</t>
  </si>
  <si>
    <t>TIPO</t>
  </si>
  <si>
    <t>Los riesgos se clasifican así:</t>
  </si>
  <si>
    <t>TIPOLOGÍA DE RIESGO</t>
  </si>
  <si>
    <t>FECHA DE ACTUALIZACIÓN DEL CONTENIDO:</t>
  </si>
  <si>
    <t>VERSIÓN DEL CONTENIDO:</t>
  </si>
  <si>
    <t>IDENTIFICACIÓN DEL RIESGO</t>
  </si>
  <si>
    <t>Riesgo de corrupción</t>
  </si>
  <si>
    <t>IMPACTO</t>
  </si>
  <si>
    <t>PROBABILIDAD</t>
  </si>
  <si>
    <t>¿Existe un responsable asignado a la ejecución del control?</t>
  </si>
  <si>
    <t>¿El responsable tiene la autoridad y adecuada segregación de funciones en la ejecución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</si>
  <si>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</si>
  <si>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</si>
  <si>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Tipo de causa
(Externa ó
Interna)</t>
  </si>
  <si>
    <t>Frecuencia de ejecución del control</t>
  </si>
  <si>
    <t>NIVEL</t>
  </si>
  <si>
    <t>DESCRIPTOR</t>
  </si>
  <si>
    <t>Se espera que el evento ocurra en la mayoría de las circunstancias.</t>
  </si>
  <si>
    <t>El evento podrá ocurrir en algún momento.</t>
  </si>
  <si>
    <t>FRECUENCIA DE OCURRENCIA</t>
  </si>
  <si>
    <t>TABLA DE PROBABILIDAD</t>
  </si>
  <si>
    <t>Riesgos de Gestión y de Seguridad Digital</t>
  </si>
  <si>
    <t>Riesgos de Corrupción y Fraude</t>
  </si>
  <si>
    <t>N/A</t>
  </si>
  <si>
    <t>MENOR</t>
  </si>
  <si>
    <t>MODERADO</t>
  </si>
  <si>
    <t>MAYOR</t>
  </si>
  <si>
    <t>CATASTRÓFICO</t>
  </si>
  <si>
    <t>VALOR IMPACTO   / CONSECUENCIA RIESGOS</t>
  </si>
  <si>
    <t>RIESGO DE GESTIÓN</t>
  </si>
  <si>
    <t>IMPACTO / CONSECUENCIAS CUALITATIVO</t>
  </si>
  <si>
    <t>-Impacto que afecte la ejecución presupuestal en un valor ≥50%.</t>
  </si>
  <si>
    <t>- Pérdida de cobertura en la prestación de los servicios de la entidad ≥50%.</t>
  </si>
  <si>
    <t>- Pago de indemnizaciones a terceros por acciones legales que pueden afectar el presupuesto total de la entidad en un valor ≥50%.</t>
  </si>
  <si>
    <t>- Pago de sanciones económicas por incumplimiento en la normatividad aplicable ante un ente regulador, las cuales afectan en un valor ≥50% del presupuesto general de la entidad.</t>
  </si>
  <si>
    <t>-Interrupción de las operaciones de la entidad por más de cinco (5) días.</t>
  </si>
  <si>
    <t>- Intervención por parte de un ente de control u otro ente regulador.</t>
  </si>
  <si>
    <t>- Pérdida de información crítica para la entidad que no se puede recuperar.</t>
  </si>
  <si>
    <t>- Incumplimiento en las metas y objetivos institucionales afectando de forma grave la ejecución presupuestal.</t>
  </si>
  <si>
    <t>- Imagen institucional afectada en el orden nacional o regional por actos o hechos de corrupción comprobados.</t>
  </si>
  <si>
    <t>-Impacto que afecte la ejecución presupuestal en un valor ≥20%.</t>
  </si>
  <si>
    <t>- Pérdida de cobertura en la prestación de los servicios de la entidad ≥20%.</t>
  </si>
  <si>
    <t>- Pago de indemnizaciones a terceros por acciones legales que pueden afectar el presupuesto total de la entidad en un valor ≥20%.</t>
  </si>
  <si>
    <t>- Pago de sanciones económicas por incumplimiento en la normatividad aplicable ante un ente regulador, las cuales afectan en un valor ≥20% del presupuesto general de la entidad.</t>
  </si>
  <si>
    <t>-Interrupción de las operaciones de la entidad por más de dos (2) días.</t>
  </si>
  <si>
    <t>- Pérdida de información crítica que puede ser recuperada de forma parcial o incompleta.</t>
  </si>
  <si>
    <t>- Sanción por parte del ente de control u otro ente regulador.</t>
  </si>
  <si>
    <t>- Incumplimiento en las metas y objetivos institucionales afectando el cumplimiento en las metas de gobierno.</t>
  </si>
  <si>
    <t>- Imagen institucional afectada en el orden nacional o regional por incumplimientos en la prestación del servicio a los usuarios o ciudadanos.</t>
  </si>
  <si>
    <t>-Impacto que afecte la ejecución presupuestal en un valor ≥5%.</t>
  </si>
  <si>
    <t>- Pérdida de cobertura en la prestación de los servicios de la entidad ≥10%.</t>
  </si>
  <si>
    <t>- Pago de indemnizaciones a terceros por acciones legales que pueden afectar el pre-supuesto total de la entidad en un valor ≥5%.</t>
  </si>
  <si>
    <t>- Pago de sanciones económicas por incumplimiento en la normatividad aplicable ante un ente regulador, las cuales afectan en un valor ≥5% del presupuesto general de la entidad.</t>
  </si>
  <si>
    <t>-Interrupción de las operaciones de la entidad por un (1) día.</t>
  </si>
  <si>
    <t>- Reclamaciones o quejas de los usuarios que podrían implicar una denuncia ante los entes reguladores o una demanda de largo alcance para la entidad.</t>
  </si>
  <si>
    <t>- Inoportunidad en la información, ocasionando retrasos en la atención a los usuarios.</t>
  </si>
  <si>
    <t>- Reproceso de actividades y aumento de carga operativa.</t>
  </si>
  <si>
    <t>- Imagen institucional afectada en el orden nacional o regional por retrasos en la prestación del servicio a los usuarios o ciudadanos.</t>
  </si>
  <si>
    <t>- Investigaciones penales, fiscales o disciplinarias.</t>
  </si>
  <si>
    <t>-Impacto que afecte la ejecución presupuestal en un valor ≥1%.</t>
  </si>
  <si>
    <t>- Pérdida de cobertura en la prestación de los servicios de la entidad ≥5%.</t>
  </si>
  <si>
    <t>- Pago de indemnizaciones a terceros por acciones legales que pueden afectar el pre-supuesto total de la entidad en un valor ≥1%.</t>
  </si>
  <si>
    <t>- Pago de sanciones económicas por incumplimiento en la normatividad aplicable ante un ente regulador, las cuales afectan en un valor ≥1% del presupuesto general de la entidad.</t>
  </si>
  <si>
    <t>-Interrupción de las operaciones de la entidad por algunas horas.</t>
  </si>
  <si>
    <t>- Quejas de los usuarios relacionadas con la indebida aplicación de la Ley disciplinaria vigente, dentro de las actuaciones disciplinarias.</t>
  </si>
  <si>
    <t>- Imagen institucional afectada localmente por retrasos en la prestación del servicio a los usuarios o ciudadanos.</t>
  </si>
  <si>
    <t>-Impacto que afecte la ejecución presupuestal en un valor ≥0,5%.</t>
  </si>
  <si>
    <t>- Pérdida de cobertura en la prestación de los servicios de la entidad ≥1%.</t>
  </si>
  <si>
    <t>- Pago de indemnizaciones a terceros por acciones legales que pueden afectar el presupuesto total de la entidad en un valor ≥0,5%.</t>
  </si>
  <si>
    <t>- Pago de sanciones económicas por incumplimiento en la normatividad aplicable ante un ente regulador, las cuales afectan en un valor ≥0,5% del presupuesto general de la entidad.</t>
  </si>
  <si>
    <t>-No hay interrupción de las operaciones de la entidad.</t>
  </si>
  <si>
    <t>- No se generan sanciones económicas o administrativas.</t>
  </si>
  <si>
    <t>- No se afecta la imagen institucional de forma significativa.</t>
  </si>
  <si>
    <t>TABLAS DE IMPACTO   / CONSECUENCIA RIESGOS</t>
  </si>
  <si>
    <t>-Afectación mayor o igual al 50% de la población.</t>
  </si>
  <si>
    <t>-Afectación mayor o igual al 50% del presupuesto anual de seguridad digital.</t>
  </si>
  <si>
    <t>-Afectación muy grave del medio ambiente que requiere de mayor o igual a 3 años de recuperación.</t>
  </si>
  <si>
    <t>-Afectación muy grave de la integridad de la información debido al interés particular de los empleados y terceros.</t>
  </si>
  <si>
    <t>- Afectación muy grave de la disponibilidad de la información debido al interés particular de los empleados y terceros.</t>
  </si>
  <si>
    <t>- Afectación muy grave de la confidencialidad de la información debido al interés particular de los empleados y terceros.</t>
  </si>
  <si>
    <t>-Afectación en un valor igual o mayor al 20% e inferior al 50% de la población.</t>
  </si>
  <si>
    <t>-Afectación en un valor igual o mayor al 20% e inferior al 50% del presupuesto anual de seguridad digital.</t>
  </si>
  <si>
    <t>-Afectación importante del medio ambiente que requiere de 1 a 3 años de recuperación.</t>
  </si>
  <si>
    <t>-Afectación grave de la integridad de la información debido al interés particular de los empleados y terceros.</t>
  </si>
  <si>
    <t>-Afectación grave de la disponibilidad de la información debido al interés particular de los empleados y terceros.</t>
  </si>
  <si>
    <t>-Afectación grave de la confidencialidad de la información debido al interés particular de los empleados y terceros.</t>
  </si>
  <si>
    <t>-Afectación en un valor igual o mayor al 10% y menor al 20% de la población.</t>
  </si>
  <si>
    <t>-Afectación en un valor igual o mayor al 10% y menor al 20% del presupuesto anual de seguridad digital.</t>
  </si>
  <si>
    <t>- Afectación leve del medio ambiente requiere de 3 meses a 1 año de recuperación.</t>
  </si>
  <si>
    <t>-Afectación moderada de la integridad de la información debido al interés particular de los empleados y terceros.</t>
  </si>
  <si>
    <t>-Afectación moderada de la disponibilidad de la información debido al interés particular de los empleados y terceros.</t>
  </si>
  <si>
    <t>-Afectación moderada de la confidencialidad de la información debido al interés particular de los empleados y terceros.</t>
  </si>
  <si>
    <t>-Afectación en un valor igual o mayor al 1% y menor al 10% de la población.</t>
  </si>
  <si>
    <t>-Afectación en un valor igual o mayor al 1% y menor al 10% del presupuesto anual de seguridad digital.</t>
  </si>
  <si>
    <t>-Afectación leve del medio ambiente requiere de Afectación leve del medio ambiente requiere de 1 a 3 meses de recuperación.</t>
  </si>
  <si>
    <t>-Afectación leve de la integridad.</t>
  </si>
  <si>
    <t>-Afectación leve de la disponibilidad.</t>
  </si>
  <si>
    <t>-Afectación leve de la confidencialidad.</t>
  </si>
  <si>
    <t>-Afectación en un valor menor al 1% de la población.</t>
  </si>
  <si>
    <t>-Afectación en un valor menor al 1% del presupuesto anual de seguridad digital.</t>
  </si>
  <si>
    <t>-No hay afectación medioambiental.</t>
  </si>
  <si>
    <t>-Sin afectación de la integridad.</t>
  </si>
  <si>
    <t>-Sin afectación de la disponibilidad.</t>
  </si>
  <si>
    <t>-Sin afectación de la confidencialidad.</t>
  </si>
  <si>
    <t>Tabla de preguntas para calificar el impacto / consecuencia – 
RIESGO DE CORRUPCIÓN Y FRAUDE</t>
  </si>
  <si>
    <t>No.</t>
  </si>
  <si>
    <t>PREGUNTA: Si el Riesgo de Corrupción o Fraude se materializa podría?</t>
  </si>
  <si>
    <t>RESPUESTA</t>
  </si>
  <si>
    <t xml:space="preserve">¿Afectar al grupo de funcionarios del proceso? </t>
  </si>
  <si>
    <t xml:space="preserve">¿Afectar el cumplimiento de metas y objetivos de la dependencia? </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</si>
  <si>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</si>
  <si>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</si>
  <si>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</si>
  <si>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</si>
  <si>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</si>
  <si>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</si>
  <si>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</si>
  <si>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</si>
  <si>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</si>
  <si>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</si>
  <si>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</si>
  <si>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</si>
  <si>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</si>
  <si>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</si>
  <si>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</si>
  <si>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</si>
  <si>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</si>
  <si>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</si>
  <si>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CANTIDAD DE PREGUNTAS AFIRMATIVAS</t>
  </si>
  <si>
    <t>DOCE a DIECINUEVE preguntas</t>
  </si>
  <si>
    <t>Genera consecuencias desastrosas para la entidad</t>
  </si>
  <si>
    <t>SEIS a ONCE preguntas</t>
  </si>
  <si>
    <t>Genera altas consecuencias sobre la entidad.</t>
  </si>
  <si>
    <t>UNA a CINCO pregunta(s)</t>
  </si>
  <si>
    <t>Genera medianas consecuencias sobre la entidad</t>
  </si>
  <si>
    <t>Ver cantidad de preguntas afirmativas se ubican en la siguiente tabla y se determina el impacto / consecuencias del riesgo de corrupción y fraude:</t>
  </si>
  <si>
    <t>Seleccione la probabilidad</t>
  </si>
  <si>
    <t>Seleccione la impacto</t>
  </si>
  <si>
    <t>Valor númerico del IMPACTO</t>
  </si>
  <si>
    <t>ZONA RIESGO</t>
  </si>
  <si>
    <t>ZONA DE RIESGO</t>
  </si>
  <si>
    <t>Extremo</t>
  </si>
  <si>
    <t xml:space="preserve">Alto </t>
  </si>
  <si>
    <t>Bajo</t>
  </si>
  <si>
    <t>MAPAS DE CALOR</t>
  </si>
  <si>
    <t>Nivel</t>
  </si>
  <si>
    <t>Alto</t>
  </si>
  <si>
    <t xml:space="preserve">Nivel </t>
  </si>
  <si>
    <r>
      <t xml:space="preserve">ZONAS DE </t>
    </r>
    <r>
      <rPr>
        <b/>
        <u/>
        <sz val="11"/>
        <color theme="1"/>
        <rFont val="Arial"/>
        <family val="2"/>
      </rPr>
      <t>RIESGO DE CORRUPCIÓN FRAUDE</t>
    </r>
  </si>
  <si>
    <t>Seleccione la zona del riesgo</t>
  </si>
  <si>
    <t>Seleccione la acción</t>
  </si>
  <si>
    <t>¿Se deja evidencia o rastro de la ejecución del control que permita a cualquier tercero con la evidencia llegar a la misma conclusión?</t>
  </si>
  <si>
    <t>Seleccione</t>
  </si>
  <si>
    <t>CRITERIOS DE EVALUACIÓN DE LOS CONTROLES</t>
  </si>
  <si>
    <t>EVIDENCIA DE LA APLICACIÓN DEL CONTROL</t>
  </si>
  <si>
    <t>EVALUACIÓN DEL CONTROL</t>
  </si>
  <si>
    <r>
      <t xml:space="preserve">VALORACIÓN DEL RIESGO RESIDUAL 
</t>
    </r>
    <r>
      <rPr>
        <sz val="12"/>
        <rFont val="Arial"/>
        <family val="2"/>
      </rPr>
      <t>(después de controles)</t>
    </r>
  </si>
  <si>
    <r>
      <t xml:space="preserve">ANÁLISIS Y VALORACIÓN DEL RIESGO INHERENTE 
</t>
    </r>
    <r>
      <rPr>
        <sz val="12"/>
        <rFont val="Arial"/>
        <family val="2"/>
      </rPr>
      <t>(antes de controles)</t>
    </r>
  </si>
  <si>
    <t>EVITAR EL RIESGO</t>
  </si>
  <si>
    <t>REDUCIR EL RIESGO</t>
  </si>
  <si>
    <t xml:space="preserve">ZONA DE RIESGO </t>
  </si>
  <si>
    <t>NIVEL DE ACEPTACIÓN DEL RIESGO RESIDUAL</t>
  </si>
  <si>
    <t>Corrupción y Fraude</t>
  </si>
  <si>
    <t>Valor númerico de la PROBABILIDAD</t>
  </si>
  <si>
    <t>FECHA</t>
  </si>
  <si>
    <t>DESCRIPCIÓN DEL CAMBIO</t>
  </si>
  <si>
    <t>HISTORIAL DE CAMBIOS DEL CONTENIDO</t>
  </si>
  <si>
    <t>REVISADO POR:
(nombre y cargo)</t>
  </si>
  <si>
    <t>Sistema de Gestión:</t>
  </si>
  <si>
    <t>Frecuencia de Medición:</t>
  </si>
  <si>
    <t>Unidad de medida:</t>
  </si>
  <si>
    <t>Formula matemática (numerador / denominador):</t>
  </si>
  <si>
    <t>Positiva</t>
  </si>
  <si>
    <t>Tendencia:</t>
  </si>
  <si>
    <t>Dueño (Nombre de personas para habilitar permiso de reporte):</t>
  </si>
  <si>
    <t>Responsable del Seguimiento (cargo y nombre):</t>
  </si>
  <si>
    <t>Medición de Riesgos</t>
  </si>
  <si>
    <t>Familia:</t>
  </si>
  <si>
    <t>Fuente de Información (Entidad ) (De donde provienen los datos para medir el indicador?):</t>
  </si>
  <si>
    <t>Propósito del Indicador:</t>
  </si>
  <si>
    <t>Nombre del Indicador:</t>
  </si>
  <si>
    <t>FICHA INDICADOR DE RIESGO (ISOLUCIÓN)</t>
  </si>
  <si>
    <r>
      <t xml:space="preserve">Responsable(s) del Riesgo
</t>
    </r>
    <r>
      <rPr>
        <sz val="10"/>
        <rFont val="Arial"/>
        <family val="2"/>
      </rPr>
      <t>(cargo)</t>
    </r>
  </si>
  <si>
    <t>Área/ Dependencia responsable del riesgo</t>
  </si>
  <si>
    <t>MAPA DE RIESGOS</t>
  </si>
  <si>
    <t>APROBADO POR:
(nombre y cargo)</t>
  </si>
  <si>
    <t>ACEPTAR EL RIESGO</t>
  </si>
  <si>
    <t>Muy Alta</t>
  </si>
  <si>
    <t>Alta</t>
  </si>
  <si>
    <t>Media</t>
  </si>
  <si>
    <t>Baja</t>
  </si>
  <si>
    <t>Muy Baja</t>
  </si>
  <si>
    <r>
      <t xml:space="preserve">ZONA DE RIESGO INHERENTE 
</t>
    </r>
    <r>
      <rPr>
        <b/>
        <sz val="11"/>
        <color rgb="FF0070C0"/>
        <rFont val="Arial"/>
        <family val="2"/>
      </rPr>
      <t xml:space="preserve">(Severidad) </t>
    </r>
  </si>
  <si>
    <r>
      <t xml:space="preserve">NIVEL DE ACEPTACIÓN DEL RIESGO 
</t>
    </r>
    <r>
      <rPr>
        <sz val="11"/>
        <color rgb="FF0070C0"/>
        <rFont val="Arial"/>
        <family val="2"/>
      </rPr>
      <t>(RAE)</t>
    </r>
  </si>
  <si>
    <t>BAJO</t>
  </si>
  <si>
    <t>ALTO</t>
  </si>
  <si>
    <t>CLASIFICACION</t>
  </si>
  <si>
    <t>RIESGOS DE GESTION</t>
  </si>
  <si>
    <t>EJECUCION Y ADMINISTRACION DE PROCESOS</t>
  </si>
  <si>
    <t xml:space="preserve">Pérdidas derivadas de errores en la ejecución y administración de procesos. </t>
  </si>
  <si>
    <t>FALLAS TECNOLÓGICAS</t>
  </si>
  <si>
    <t>RELACIONES LABORALES</t>
  </si>
  <si>
    <t xml:space="preserve">Pérdidas que surgen de acciones contrarias a las leyes o acuerdos de empleo, salud o seguridad, del pago de demandas por daños personales o de discriminación. </t>
  </si>
  <si>
    <t>USUARIOS, PRODUCTOS Y PRÁCTICAS</t>
  </si>
  <si>
    <t xml:space="preserve">Fallas negligentes o involuntarias de las obligaciones frente a los usuarios y que impiden satisfacer una obligación profesional frente a éstos. </t>
  </si>
  <si>
    <t>DAÑOS A ACTIVOS FIJOS/ EVENTOS EXTERNOS</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</si>
  <si>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</si>
  <si>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</si>
  <si>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</si>
  <si>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</si>
  <si>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</si>
  <si>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</si>
  <si>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</si>
  <si>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</si>
  <si>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</si>
  <si>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</si>
  <si>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</si>
  <si>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</si>
  <si>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Ejecución y Administración de Procesos (Gestión)</t>
  </si>
  <si>
    <t xml:space="preserve">Fallas Tecnólogicas (Gestión) </t>
  </si>
  <si>
    <t xml:space="preserve">Relaciones Laborales (Gestión) </t>
  </si>
  <si>
    <t>Usuarios, productos y practicas (Gestión)</t>
  </si>
  <si>
    <t>Riesgo de seguridad de la información</t>
  </si>
  <si>
    <t>MUY BAJA</t>
  </si>
  <si>
    <t>BAJA</t>
  </si>
  <si>
    <t>MEDIA</t>
  </si>
  <si>
    <t>ALTA</t>
  </si>
  <si>
    <t>MUY ALTA</t>
  </si>
  <si>
    <t>LEVE</t>
  </si>
  <si>
    <t>MODERADO (RC-F)</t>
  </si>
  <si>
    <t>MAYOR (RC-F)</t>
  </si>
  <si>
    <t>CATASTRÓFICO (RC-F)</t>
  </si>
  <si>
    <t>EXTREMO</t>
  </si>
  <si>
    <t>ALTO (RC/F)</t>
  </si>
  <si>
    <t>EXTREMO (RC/F)</t>
  </si>
  <si>
    <t>MODERADO (RC/F)</t>
  </si>
  <si>
    <t>Asignado</t>
  </si>
  <si>
    <t>No Asignado</t>
  </si>
  <si>
    <t>Adecuado</t>
  </si>
  <si>
    <t>Inadecuado</t>
  </si>
  <si>
    <t>Continua</t>
  </si>
  <si>
    <t>Aleatoria</t>
  </si>
  <si>
    <t>Prevenir</t>
  </si>
  <si>
    <t>Detectar</t>
  </si>
  <si>
    <t>Corregir</t>
  </si>
  <si>
    <t>Automático</t>
  </si>
  <si>
    <t>Manual</t>
  </si>
  <si>
    <t>Documentado</t>
  </si>
  <si>
    <t>Sin documentar</t>
  </si>
  <si>
    <t>Con Registro</t>
  </si>
  <si>
    <t>Sin Registro</t>
  </si>
  <si>
    <t>ZONA RIESGO RESIDUAL</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</si>
  <si>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</si>
  <si>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FRECUENCIA DE LA ACTIVIDAD</t>
  </si>
  <si>
    <t>La actividad que conlleva el riesgo se ejecuta como máximo 2 veces por año.</t>
  </si>
  <si>
    <t xml:space="preserve">El evento puede ocurrir solo en circunstancias excepcionales (poco comunes o anormales). </t>
  </si>
  <si>
    <t>La actividad que conlleva el riesgo se ejecuta de 3 a 24 veces por año.</t>
  </si>
  <si>
    <t xml:space="preserve">El evento puede ocurrir en algún momento. </t>
  </si>
  <si>
    <t>La actividad que conlleva el riesgo se ejecuta de 24 a 500 veces por año.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</si>
  <si>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</si>
  <si>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</si>
  <si>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</si>
  <si>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CATASTRÓFICO
100%</t>
  </si>
  <si>
    <t>MAYOR
80%</t>
  </si>
  <si>
    <t>MODERADO
60%</t>
  </si>
  <si>
    <t>MENOR
40%</t>
  </si>
  <si>
    <t>RIESGO DE SEGURIDAD DE LA INFORMACION</t>
  </si>
  <si>
    <t>ICUANTITATIVAS - ECONOMICA</t>
  </si>
  <si>
    <t>CUALITATIVAS - REPUTACIONAL</t>
  </si>
  <si>
    <t>LEVE
20%</t>
  </si>
  <si>
    <t>Gestión y Seguridad de la Información</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</si>
  <si>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</si>
  <si>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</si>
  <si>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</si>
  <si>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</si>
  <si>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</si>
  <si>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</si>
  <si>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CRITERIO DE EVALUACIÓN</t>
  </si>
  <si>
    <t>DESCRIPCION</t>
  </si>
  <si>
    <t>ASPECTO A EVALUAR EN EL DISEÑO DEL CONTROL</t>
  </si>
  <si>
    <t>PESO</t>
  </si>
  <si>
    <t>El responsable tiene la autoridad y adecuada segregación de funciones en la ejecución del control</t>
  </si>
  <si>
    <t>-</t>
  </si>
  <si>
    <t>El control se aplica siempre que se realiza la actividad que conlleva el riesgo.</t>
  </si>
  <si>
    <t>El control se aplica aleatoriamente a la actividad que conlleva el riesgo</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</si>
  <si>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</si>
  <si>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</si>
  <si>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</si>
  <si>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</si>
  <si>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</si>
  <si>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</si>
  <si>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</si>
  <si>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</si>
  <si>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</si>
  <si>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</si>
  <si>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</si>
  <si>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</si>
  <si>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</si>
  <si>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</si>
  <si>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t>ELABORADO POR:
(nombre y cargo)</t>
  </si>
  <si>
    <t>ZONA DE RIESGO RESIDUAL</t>
  </si>
  <si>
    <t>Legales (Gestión)</t>
  </si>
  <si>
    <t>OBSERVACIONES Y COMENTARIOS</t>
  </si>
  <si>
    <t>¿POR QUÉ?</t>
  </si>
  <si>
    <t>Código del control</t>
  </si>
  <si>
    <t>Evaluación de la ejecución del control</t>
  </si>
  <si>
    <t>Ejecución del control</t>
  </si>
  <si>
    <t>Calificación de la Ejecución del control</t>
  </si>
  <si>
    <t xml:space="preserve">¿El responsable tiene la autoridad y adecuada segregación de funciones en la ejecución del control? </t>
  </si>
  <si>
    <t>¿La oportunidad en que se ejecuta el control ayuda a prevenir la mitigación del riesgo o a detectar la materialización del riesgo de manera oportuna?</t>
  </si>
  <si>
    <t>¿Las actividades que se desarrollan en el control realmente buscan por si solas prevenir o detectar las causas que pueden dar origen al riesgo?</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</si>
  <si>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</si>
  <si>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</si>
  <si>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</si>
  <si>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Resultados de la evaluación del diseño del control</t>
  </si>
  <si>
    <t>Rango de calificación del diseño del control</t>
  </si>
  <si>
    <t>Identificación del Control</t>
  </si>
  <si>
    <t>ESTRUCTURA DEL CONTROL</t>
  </si>
  <si>
    <t>Fuerte</t>
  </si>
  <si>
    <t xml:space="preserve">Débil </t>
  </si>
  <si>
    <t>El control se ejecuta de manera consistente por parte del responsable</t>
  </si>
  <si>
    <t>El control se ejecuta algunas veces por parte del responsable</t>
  </si>
  <si>
    <t>El control no se ejecuta por parte del responsable</t>
  </si>
  <si>
    <t>Criterio de Evaluación</t>
  </si>
  <si>
    <t>Opción de respuesta</t>
  </si>
  <si>
    <t>Peso en la evaluación del diseño del control</t>
  </si>
  <si>
    <t>No asignado</t>
  </si>
  <si>
    <t>Oportuna</t>
  </si>
  <si>
    <t>Inoportuna</t>
  </si>
  <si>
    <t>No es un control</t>
  </si>
  <si>
    <t>Confiable</t>
  </si>
  <si>
    <t>No confiable</t>
  </si>
  <si>
    <t>Se investigan y se resuelvan oportunamente</t>
  </si>
  <si>
    <t>No se investigan y resuelven oportunamente</t>
  </si>
  <si>
    <t>Completa</t>
  </si>
  <si>
    <t>Incompleta</t>
  </si>
  <si>
    <t>No existe</t>
  </si>
  <si>
    <t>Solidez de la ejecución del Control</t>
  </si>
  <si>
    <t>Peso del diseño</t>
  </si>
  <si>
    <t>Peso de la ejecución</t>
  </si>
  <si>
    <t>Solidez cualitativa</t>
  </si>
  <si>
    <t>Solidez cuantitativa</t>
  </si>
  <si>
    <t>Débil</t>
  </si>
  <si>
    <t>Fraude Externo</t>
  </si>
  <si>
    <t>Fraude Interno</t>
  </si>
  <si>
    <t>Corrupción</t>
  </si>
  <si>
    <t>MATRIZ RIESGOS DE CORRUPCIÓN</t>
  </si>
  <si>
    <t>Cód. del Riesgo</t>
  </si>
  <si>
    <t>Solidez númerica del control</t>
  </si>
  <si>
    <r>
      <t>1.</t>
    </r>
    <r>
      <rPr>
        <b/>
        <sz val="9"/>
        <color theme="1"/>
        <rFont val="Times New Roman"/>
        <family val="1"/>
      </rPr>
      <t xml:space="preserve">   </t>
    </r>
    <r>
      <rPr>
        <b/>
        <sz val="9"/>
        <color theme="1"/>
        <rFont val="Arial"/>
        <family val="2"/>
      </rPr>
      <t>Responsable</t>
    </r>
  </si>
  <si>
    <r>
      <t>2.</t>
    </r>
    <r>
      <rPr>
        <b/>
        <sz val="9"/>
        <color theme="1"/>
        <rFont val="Times New Roman"/>
        <family val="1"/>
      </rPr>
      <t xml:space="preserve">   </t>
    </r>
    <r>
      <rPr>
        <b/>
        <sz val="9"/>
        <color theme="1"/>
        <rFont val="Arial"/>
        <family val="2"/>
      </rPr>
      <t>Frecuencia</t>
    </r>
  </si>
  <si>
    <r>
      <t>3.</t>
    </r>
    <r>
      <rPr>
        <b/>
        <sz val="9"/>
        <color theme="1"/>
        <rFont val="Times New Roman"/>
        <family val="1"/>
      </rPr>
      <t xml:space="preserve">   </t>
    </r>
    <r>
      <rPr>
        <b/>
        <sz val="9"/>
        <color theme="1"/>
        <rFont val="Arial"/>
        <family val="2"/>
      </rPr>
      <t>Propósito</t>
    </r>
  </si>
  <si>
    <r>
      <t>4.</t>
    </r>
    <r>
      <rPr>
        <b/>
        <sz val="9"/>
        <rFont val="Times New Roman"/>
        <family val="1"/>
      </rPr>
      <t xml:space="preserve">    </t>
    </r>
    <r>
      <rPr>
        <sz val="9"/>
        <color rgb="FF0070C0"/>
        <rFont val="Arial"/>
        <family val="2"/>
      </rPr>
      <t>Implementación</t>
    </r>
  </si>
  <si>
    <r>
      <t>5.</t>
    </r>
    <r>
      <rPr>
        <b/>
        <sz val="9"/>
        <rFont val="Times New Roman"/>
        <family val="1"/>
      </rPr>
      <t xml:space="preserve">    </t>
    </r>
    <r>
      <rPr>
        <b/>
        <sz val="9"/>
        <color rgb="FF0070C0"/>
        <rFont val="Arial"/>
        <family val="2"/>
      </rPr>
      <t>Estado de la documentación</t>
    </r>
  </si>
  <si>
    <t>Calificación de la solidez del conjunto de controles</t>
  </si>
  <si>
    <t>Solidez individual del Control</t>
  </si>
  <si>
    <t>¿El control ayuda a disminuir?</t>
  </si>
  <si>
    <r>
      <t xml:space="preserve">Impacto
</t>
    </r>
    <r>
      <rPr>
        <sz val="10"/>
        <rFont val="Arial"/>
        <family val="2"/>
      </rPr>
      <t>(Directamente/Indirectamente/No disminuye)</t>
    </r>
  </si>
  <si>
    <r>
      <t xml:space="preserve">Probabilidad
</t>
    </r>
    <r>
      <rPr>
        <sz val="10"/>
        <rFont val="Arial"/>
        <family val="2"/>
      </rPr>
      <t>(Directamente/No disminuye)</t>
    </r>
  </si>
  <si>
    <t>Tipo</t>
  </si>
  <si>
    <t>Nombre</t>
  </si>
  <si>
    <t>Clasificación del Riesgo</t>
  </si>
  <si>
    <r>
      <t xml:space="preserve">Causa(S)
</t>
    </r>
    <r>
      <rPr>
        <sz val="10"/>
        <rFont val="Arial"/>
        <family val="2"/>
      </rPr>
      <t>(escribir una causa por fila)</t>
    </r>
  </si>
  <si>
    <t>Consecuencias Potenciales del Riesgo</t>
  </si>
  <si>
    <t>PROCESO</t>
  </si>
  <si>
    <t>PROYECTO DE INVERSIÓN</t>
  </si>
  <si>
    <t>SISTEMA DE GESTIÓN</t>
  </si>
  <si>
    <t>Riesgo de Fraude Interno</t>
  </si>
  <si>
    <t>Riesgo de Fraude Externo</t>
  </si>
  <si>
    <t>MAPA DE CALOR</t>
  </si>
  <si>
    <t>COMPARTIR EL RIESGO</t>
  </si>
  <si>
    <t>VERSIÓN</t>
  </si>
  <si>
    <t>Descripción del Riesgo</t>
  </si>
  <si>
    <t>Los riesgos identificados en la Matriz de Riesgos de Corrupción y Fraude se encuentran ubicados en el siguiente mapa:</t>
  </si>
  <si>
    <t>"SEGUIMIENTO" (Primera Línea de Defensa)</t>
  </si>
  <si>
    <r>
      <t xml:space="preserve">"MONITOREO Y REVISION" 
(Segunda Línea de Defensa)
</t>
    </r>
    <r>
      <rPr>
        <sz val="11"/>
        <color theme="1"/>
        <rFont val="Arial"/>
        <family val="2"/>
      </rPr>
      <t>Comentarios u Observaciones</t>
    </r>
  </si>
  <si>
    <t>FECHA DE DILIGENCIAMIENTO</t>
  </si>
  <si>
    <t>NOMBRE DE QUIEN DILIGENCIA</t>
  </si>
  <si>
    <r>
      <t xml:space="preserve">Tipo de Causa
</t>
    </r>
    <r>
      <rPr>
        <sz val="10"/>
        <rFont val="Arial"/>
        <family val="2"/>
      </rPr>
      <t>(Externa ó Interna)</t>
    </r>
  </si>
  <si>
    <t>RESPONSABLE DEL CONTROL</t>
  </si>
  <si>
    <t>¿El control tiene asignado un responsable?</t>
  </si>
  <si>
    <t>Cargo Ejecutor del Control</t>
  </si>
  <si>
    <t>FRECUENCIA DE APLICACIÓN DEL CONTROL</t>
  </si>
  <si>
    <t>(Un control por cada causa, si no hay control se escribe "No existe control")</t>
  </si>
  <si>
    <r>
      <rPr>
        <b/>
        <sz val="10"/>
        <rFont val="Arial"/>
        <family val="2"/>
      </rPr>
      <t>Periodicidad</t>
    </r>
    <r>
      <rPr>
        <sz val="10"/>
        <rFont val="Arial"/>
        <family val="2"/>
      </rPr>
      <t xml:space="preserve">
(Semanal, quincenal, mensual etc)</t>
    </r>
  </si>
  <si>
    <t>DOCUMENTACIÓN</t>
  </si>
  <si>
    <t>Nombre del documento en el cual se encuentra formalizado el control</t>
  </si>
  <si>
    <t>Nombre del documento o medio de la evidencia</t>
  </si>
  <si>
    <t>DESCRIPCIÓN DEL CONTROL</t>
  </si>
  <si>
    <t>EVALUACIÓN DEL DISEÑO DEL CONTROL</t>
  </si>
  <si>
    <t>EVALUACIÓN DE LA EJECUCIÓN DEL CONTROL</t>
  </si>
  <si>
    <t>SOLIDEZ DEL CONTROL</t>
  </si>
  <si>
    <r>
      <t xml:space="preserve">INDIQUE SI EL </t>
    </r>
    <r>
      <rPr>
        <u/>
        <sz val="11"/>
        <rFont val="Arial"/>
        <family val="2"/>
      </rPr>
      <t xml:space="preserve">RIESGO </t>
    </r>
    <r>
      <rPr>
        <sz val="11"/>
        <rFont val="Arial"/>
        <family val="2"/>
      </rPr>
      <t>SE HA MATERIALIZADO</t>
    </r>
  </si>
  <si>
    <r>
      <t xml:space="preserve">LOS </t>
    </r>
    <r>
      <rPr>
        <u/>
        <sz val="11"/>
        <rFont val="Arial"/>
        <family val="2"/>
      </rPr>
      <t>CONTROLES</t>
    </r>
    <r>
      <rPr>
        <sz val="11"/>
        <rFont val="Arial"/>
        <family val="2"/>
      </rPr>
      <t xml:space="preserve"> ACTUALES SE HAN EJECUTADO ADECUADAMENTE?</t>
    </r>
  </si>
  <si>
    <r>
      <t xml:space="preserve">LOS </t>
    </r>
    <r>
      <rPr>
        <u/>
        <sz val="11"/>
        <rFont val="Arial"/>
        <family val="2"/>
      </rPr>
      <t>CONTROLES</t>
    </r>
    <r>
      <rPr>
        <sz val="11"/>
        <rFont val="Arial"/>
        <family val="2"/>
      </rPr>
      <t xml:space="preserve"> PUEDEN SER MEJORADOS?</t>
    </r>
  </si>
  <si>
    <r>
      <t xml:space="preserve">EL </t>
    </r>
    <r>
      <rPr>
        <u/>
        <sz val="11"/>
        <rFont val="Arial"/>
        <family val="2"/>
      </rPr>
      <t>RIESGO</t>
    </r>
    <r>
      <rPr>
        <sz val="11"/>
        <rFont val="Arial"/>
        <family val="2"/>
      </rPr>
      <t xml:space="preserve"> REQUIERE SER MODIFICADO O ACTUALIZADO?</t>
    </r>
  </si>
  <si>
    <t xml:space="preserve"> 1 de 1</t>
  </si>
  <si>
    <t>MATRIZ DE RIESGOS</t>
  </si>
  <si>
    <t>Código: DE-FM-022
Versión: 00
Fecha de Vigencia: 27/05/2021</t>
  </si>
  <si>
    <t>CORRESPONDE A: (Seleccione con X)</t>
  </si>
  <si>
    <t>PROCESO:</t>
  </si>
  <si>
    <t>NOMBRE DEL PROCESO:</t>
  </si>
  <si>
    <t>OBJETIVO DEL PROCESO:</t>
  </si>
  <si>
    <t>PROYECTOS DE INVERSIÓN:</t>
  </si>
  <si>
    <t>INSTITUCIONAL:</t>
  </si>
  <si>
    <t>X</t>
  </si>
  <si>
    <t>RIESGOS DE CORRUPCIÓN Y FRAUDE</t>
  </si>
  <si>
    <t>DETERMINACIÓN DE CONTROLES</t>
  </si>
  <si>
    <r>
      <rPr>
        <b/>
        <sz val="10"/>
        <rFont val="Arial"/>
        <family val="2"/>
      </rPr>
      <t xml:space="preserve">INDICADOR DEL RIESGO </t>
    </r>
    <r>
      <rPr>
        <sz val="10"/>
        <rFont val="Arial"/>
        <family val="2"/>
      </rPr>
      <t xml:space="preserve">
(Se documenta en ISOlución)
</t>
    </r>
  </si>
  <si>
    <r>
      <t xml:space="preserve">ACCIONES PARA ABORDAR EL RIESGO RESIDUAL
</t>
    </r>
    <r>
      <rPr>
        <sz val="10"/>
        <rFont val="Arial"/>
        <family val="2"/>
      </rPr>
      <t>(número de la acción de Isolución)</t>
    </r>
  </si>
  <si>
    <t>Seleccione con una X</t>
  </si>
  <si>
    <t>NOMBRE PROCESO O PROYECTO INVERSIÓN</t>
  </si>
  <si>
    <r>
      <t xml:space="preserve">TIPO DE CAUSA
</t>
    </r>
    <r>
      <rPr>
        <sz val="10"/>
        <rFont val="Arial"/>
        <family val="2"/>
      </rPr>
      <t>(Externa ó
Interna)</t>
    </r>
  </si>
  <si>
    <r>
      <t xml:space="preserve">CAUSA(S)
</t>
    </r>
    <r>
      <rPr>
        <sz val="10"/>
        <rFont val="Arial"/>
        <family val="2"/>
      </rPr>
      <t>(escribir una causa por fila)</t>
    </r>
  </si>
  <si>
    <t>Ident.</t>
  </si>
  <si>
    <t>DESCRIPCIÓN DEL RIESGO 
(Qué, Cómo y por Qué?</t>
  </si>
  <si>
    <t>CLASIFICACION DE RIESGO</t>
  </si>
  <si>
    <t>CONSECUENCIAS POTENCIALES DEL RIESGO</t>
  </si>
  <si>
    <t>DESCRIPCIÓN DEL IMPACTO</t>
  </si>
  <si>
    <r>
      <t xml:space="preserve">DESCRIPCIÓN DEL CONTROL
</t>
    </r>
    <r>
      <rPr>
        <sz val="10"/>
        <rFont val="Arial"/>
        <family val="2"/>
      </rPr>
      <t>(Un control por cada causa, si no hay control se escribe "No existe control")</t>
    </r>
  </si>
  <si>
    <t xml:space="preserve">FRECUENCIA DE EJECUCION DEL CONTROL </t>
  </si>
  <si>
    <r>
      <t xml:space="preserve">TIPO
</t>
    </r>
    <r>
      <rPr>
        <sz val="10"/>
        <rFont val="Arial"/>
        <family val="2"/>
      </rPr>
      <t xml:space="preserve">(Prevenir, detectar </t>
    </r>
    <r>
      <rPr>
        <sz val="10"/>
        <color rgb="FF0070C0"/>
        <rFont val="Arial"/>
        <family val="2"/>
      </rPr>
      <t>o corregir</t>
    </r>
    <r>
      <rPr>
        <sz val="10"/>
        <rFont val="Arial"/>
        <family val="2"/>
      </rPr>
      <t>)</t>
    </r>
  </si>
  <si>
    <t>IMPLEMENTACION</t>
  </si>
  <si>
    <t>ESTADO DE LA DOCUMENTACION</t>
  </si>
  <si>
    <t>RESULTADO DE LA EVALUACIÓN DEL CONTROL</t>
  </si>
  <si>
    <t>Proceso</t>
  </si>
  <si>
    <t>Proyecto Inversión</t>
  </si>
  <si>
    <t>Cargo del Ejecutor del Control</t>
  </si>
  <si>
    <t>Código y Nombre completo del documento</t>
  </si>
  <si>
    <t>¿Se genera alguna evidencia y/o registro con la ejecución del control?</t>
  </si>
  <si>
    <t>Documento Evidencia</t>
  </si>
  <si>
    <t>Administración, profundización y aprovechamiento de acuerdos y relaciones comerciales.</t>
  </si>
  <si>
    <t>Equipo Negociador - DIES</t>
  </si>
  <si>
    <t>Negociador Internacional - Director de Inversión Extranjera y Servicios</t>
  </si>
  <si>
    <t>No se utilicen los procedimientos establecidos para la realización de las negociaciones</t>
  </si>
  <si>
    <t>RC-1</t>
  </si>
  <si>
    <t>Posibilidad de uso indebido de información confidencial, por parte del equipo negociador o por parte de los gremios, sociedad civil, academia y otros agentes involucrados; para beneficio propio o de un tercero.</t>
  </si>
  <si>
    <t>Pérdida de credibibilidad y confianza 
Pérdida del objetivo de la negociación 
Desmejora de la posición negociadora
Acciones disciplinarias - investigaciones</t>
  </si>
  <si>
    <t>Dar aplicación a los protocolos establecidos en la Guía "Negociaciones de acuerdos comerciales e internacionales de inversión"</t>
  </si>
  <si>
    <t>AP-PR-001 Negociaciones Comerciales  (Act. 7)</t>
  </si>
  <si>
    <t>Listas de Asistencia - Ayudas de memoria</t>
  </si>
  <si>
    <t>Manejo de información confidencial en el desarrollo de las negociaciones</t>
  </si>
  <si>
    <t>Posible fuga de información confidencial por parte de alguno de los miembros del equipo negociador</t>
  </si>
  <si>
    <t>Los textos de cada negociación son confidenciales y cada coordinador de Mesa y/o negociador deberá insistir ante el equipo negociador ampliado en la importancia de velar por el debido manejo de los mismos.</t>
  </si>
  <si>
    <t>NA-GU-002 Negociaciones de Acuerdos Comerciales e Internacionales de Inversión (5.7)</t>
  </si>
  <si>
    <t>Acuerdos de confidencialidad firmados - Listas de Asistencia - Ayudas de memoria</t>
  </si>
  <si>
    <t>Acceso a información confidencial por parte de terceros</t>
  </si>
  <si>
    <t>Adquisición de Bienes y Servicios</t>
  </si>
  <si>
    <t>Grupo de Contratos</t>
  </si>
  <si>
    <t>Coordinador
Grupo de Contratos</t>
  </si>
  <si>
    <t>Estudios Previos y/o Pliegos de condiciones direccionados a favorecer un proponente específico.</t>
  </si>
  <si>
    <t>RC-2</t>
  </si>
  <si>
    <t xml:space="preserve"> Posibilidad de afectación reputacional y económica, por investigaciones de entes de control, debido a la generación de documentos en la etapa precontractual que favorezcan o direccionen la escogencia de un tercero</t>
  </si>
  <si>
    <t>Sanciones disciplinarias 
No cumplir con la normatividad
No cumplimiento de disposiciones internas</t>
  </si>
  <si>
    <t xml:space="preserve">Someter a consideración de la Junta de Adquisiciones y Licitaciones la apertura del proceso. </t>
  </si>
  <si>
    <t>Coordinador Grupo Contratos 
Junta de Adquisiciones y Licitaciones</t>
  </si>
  <si>
    <t>BS-PR-003 Licitación Pública Actividad 6; BS-PR-005 Selección Abreviada Subasta Inversa Actividad 6;  BS-PR-007 Selección Concurso Público de Méritos Abierto Actividad 6;  BS-PR-008 Selección Abreviada por Menor Cuantía Actividad 6;  BS-PR-009 Selección Concurso Público de Méritos con Precalificación Actividad 15.</t>
  </si>
  <si>
    <t>Acta de Junta de Adquisiciones y Licitaciones</t>
  </si>
  <si>
    <t xml:space="preserve"> Incumplimiento de la normatividad en materia de contratación</t>
  </si>
  <si>
    <t>Exigencia de requisitos e insumos técnicos que restrinjan la pluralidad de oferentes.</t>
  </si>
  <si>
    <t>Analizar los estudios previos y estudios soporte</t>
  </si>
  <si>
    <t>Coordinador Grupo Contratos - Abogado</t>
  </si>
  <si>
    <t>Desconocimiento u omisión de la normatividad, para beneficiar a un oferente.</t>
  </si>
  <si>
    <t>Repuesta a las observaciones presentadas al proyecto de pliego de condiciones.</t>
  </si>
  <si>
    <t>BS-PR-003 Licitación Pública Actividad 4; BS-PR-005 Selección Abreviada Subasta Inversa Actividad 4; BS-PR-007 Selección Concurso Público de Méritos Abierto Actividad 4; BS-PR-008 Selección Abreviada por Menor Cuantía Actividad 4; BS-PR-009 Selección Concurso Público de Méritos con Precalificación Actividad 5, Actividad 13; BS-PR-015 Procedimiento de contratación Mínima Cuantía Actividad 6</t>
  </si>
  <si>
    <t>Comunicación*, Cuadernillo de preguntas y respuestas, Plataforma SECOP II*</t>
  </si>
  <si>
    <t>Grupo Administrativa</t>
  </si>
  <si>
    <t xml:space="preserve">Cuentadante de cada caja menor </t>
  </si>
  <si>
    <t>Efectuar compras y/o gastos con cargo a recursos de caja menor que no estén autorizados en la normatividad</t>
  </si>
  <si>
    <t>RC-3</t>
  </si>
  <si>
    <t>Posibilidad de afectación económica, en beneficio propio o de un tercero, debido a la administración y manejo de las cajas menores por parte de los responsables.</t>
  </si>
  <si>
    <t>Riesgo de fraude</t>
  </si>
  <si>
    <t>Descapitalizar la caja menor  afectando el desarrollo de las operaciones para la cual  fue destinada, originando detrimento patrimonial
Investigaciones disciplinarias</t>
  </si>
  <si>
    <t>Revisar de acuerdo con la normatividad vigente si es viable el gasto, si el gasto no se puede realizar con recursos de la caja menor se le notifica al solicitante</t>
  </si>
  <si>
    <t>Responsable asignado</t>
  </si>
  <si>
    <t>BS-PR-001 Manejo y control de cajas menores</t>
  </si>
  <si>
    <t xml:space="preserve">Aplicativo cajas menores </t>
  </si>
  <si>
    <t>No efectuar la legalización del gasto dentro de los tiempos establecidos, con la respectiva documentación soporte</t>
  </si>
  <si>
    <t>Enviar correo electrónico a funcionario que recibió el dinero con copia al jefe inmediato</t>
  </si>
  <si>
    <t>Correo electrónico</t>
  </si>
  <si>
    <t>Valores de las facturas alterados o que no correspondan a valores reales en el mercado</t>
  </si>
  <si>
    <t>Obtener mínimo dos cotizaciones cuando existan dudas sobre precios</t>
  </si>
  <si>
    <t>Cotizaciones</t>
  </si>
  <si>
    <t>Desarrollo Empresarial</t>
  </si>
  <si>
    <t>Dirección de Productividad y Competitividad</t>
  </si>
  <si>
    <t>Director
Dirección de Productividad y Competitividad</t>
  </si>
  <si>
    <t xml:space="preserve">Deficiencia en la verificación de las condiciones y/o requisitos a presentar por parte del inversionista. </t>
  </si>
  <si>
    <t>RC-4</t>
  </si>
  <si>
    <t>Posibilidad de afectación reputacional, debido a decisiones ajustadas a intereses propios o de terceros en la declaración o modificación de un área como zona franca.</t>
  </si>
  <si>
    <t>Impacto negativo a la Entidad
Genera altas consecuencias para la Entidad</t>
  </si>
  <si>
    <t>Verificar la solicitud de declaratoria de existencia de una Zona Franca permanente, permanente especial o transitoria.</t>
  </si>
  <si>
    <t>Profesional Universitario,Profesional Especializado,Contratista(s)</t>
  </si>
  <si>
    <t>DM-PR-011  Declaratoria de zonas francas permanentes y permanentes especiales</t>
  </si>
  <si>
    <t xml:space="preserve"> Lista de chequeo
</t>
  </si>
  <si>
    <t xml:space="preserve"> Declaratoria o modificación de un área como zona franca</t>
  </si>
  <si>
    <t>Verificar la solicitud de modificación a la declaratoria de existencia de una Zona Franca, tales como ampliación extensión o reducción de área.</t>
  </si>
  <si>
    <t xml:space="preserve">
Director(a) de Productividad y Competitividad</t>
  </si>
  <si>
    <t>Lista de chequeo</t>
  </si>
  <si>
    <t>Verificar la solicitud de declaratoría de existencia de una Zona Franca transitoria (cuenta con viabilidad Jurídica y técnica)</t>
  </si>
  <si>
    <t>Profesional Universitario, Profesional Especializado, Contratista(s)</t>
  </si>
  <si>
    <t>DM-PR-012 Declaratoria de zonas francas transitorias</t>
  </si>
  <si>
    <t xml:space="preserve">Oficio / Lista de chequeo </t>
  </si>
  <si>
    <t>No aplicación adecuada de los conceptos de la DIAN, el DNP y el Ministerio del Ramo.</t>
  </si>
  <si>
    <t>Solicitar concepto a otras entidades, al recibir respuesta se incorpora al informe técnico y se lleva a evaluación por el CIZF.</t>
  </si>
  <si>
    <t>Director(a) de Productividad y Competitividad</t>
  </si>
  <si>
    <t>Oficio</t>
  </si>
  <si>
    <t>Realizar visita Técnica al área a declarar como Zona Franca.</t>
  </si>
  <si>
    <t>Acta visita técnica</t>
  </si>
  <si>
    <t>Realizar visita Técnica al terreno donde se pretende la ampliación, extensión o reducción del área.</t>
  </si>
  <si>
    <t>1. Interés ilegitimo que pueda influir las instancias de evaluación y decisión.</t>
  </si>
  <si>
    <t>RC-5</t>
  </si>
  <si>
    <t>Posibilidad de afectación reputacional debido al favorecimiento indebido de intereses de terceros en la modificación de Contratos de Estabilidad Jurídica (CEJ).</t>
  </si>
  <si>
    <t>Modificación de contratos de estabilidad juridica que afecten los intereses del estado</t>
  </si>
  <si>
    <t>Realizar adecuada motivación y argumentación jurídica, financiera y económica en los Informes técnicos de evaluación de las solicitudes de Contratos de Estabilidad Jurídica  o de las solicitudes cuya decisión corresponda al Comité de Estabilidad Jurídica.</t>
  </si>
  <si>
    <t>Profesional(es)</t>
  </si>
  <si>
    <t xml:space="preserve">DM-PR-009 Secretaría Técnica comité de Estabilidad Jurídica y supervisión de los contratos de Estabilidad Jurídica. Actividad 6. </t>
  </si>
  <si>
    <t>Informe Técnico de Evaluación.</t>
  </si>
  <si>
    <t>Solictudes estudiadas por parte del Comité de estabilidad Juridica</t>
  </si>
  <si>
    <t>Consolidar los informes técnicos en coordinación con  los profesionales designados por los miembros que participaran en el Comité.</t>
  </si>
  <si>
    <t>DM-PR-009 Secretaría Técnica comité de Estabilidad Jurídica y supervisión de los contratos de Estabilidad Jurídica. Actividad 5.</t>
  </si>
  <si>
    <t>Dirección de Regulación</t>
  </si>
  <si>
    <t>Coordinador de Reglamentos Técnicos</t>
  </si>
  <si>
    <t>Dirección de Mipymes</t>
  </si>
  <si>
    <t>Director
Dirección de Mipymes</t>
  </si>
  <si>
    <t xml:space="preserve">Interés ilegitimo que pueda influir las instancias de evaluación y decisión.                                                                                                                                                                                         </t>
  </si>
  <si>
    <t>RC-8</t>
  </si>
  <si>
    <t>Posibilidad de afectación reputacional por quejas de las partes interesadas, debido al favorecimiento de intereses de terceros en la formulación y adopción de instrumentos e incentivos de fomento y promoción enfocados a las Mipymes</t>
  </si>
  <si>
    <t>Incumplimiento del objetivo de crecimiento y desarrollo de la Micro, Pequeña y Mediana Empresa
Quejas de las partes interesados
Procesos disciplinarios</t>
  </si>
  <si>
    <t xml:space="preserve">Asignar roles y responsabilidad para el diseño.                                                                                                                                                                                                                                                                   </t>
  </si>
  <si>
    <t>Director(a) de Mipymes, Viceministro (a) de Desarrollo Empresarial</t>
  </si>
  <si>
    <t>DM-PR-015 Diseño, Formulación y adopción de instrumentos e incentivos de fomento y promoción enfocados a las Mipymes: Actividad 2.</t>
  </si>
  <si>
    <t>Acta, ayuda de memoria, memorando electrónico*, correo electrónico*</t>
  </si>
  <si>
    <t xml:space="preserve">Concentración de autoridad en  pocas personas.                                                                                                          </t>
  </si>
  <si>
    <t>Falta de divulgación y publicación de los instrumentos e incentivos</t>
  </si>
  <si>
    <t>Divulgar y Publicar el instrumento o incentivo</t>
  </si>
  <si>
    <t>Asesor, Profesional(es), Director(a) de Mipymes</t>
  </si>
  <si>
    <t xml:space="preserve">DM-PR-015 Diseño, Formulación y adopción de instrumentos e incentivos de fomento y promoción enfocados a las Mipymes: Actividad 8. </t>
  </si>
  <si>
    <t>Acta, Registro de asistencia, ayuda de memoria, correo electrónico*, Publicación en página web*.</t>
  </si>
  <si>
    <t>Desconocimiento de la normatividad aplicable</t>
  </si>
  <si>
    <t>Fortalecimiento de la Competitividad y Promoción del Turismo.</t>
  </si>
  <si>
    <t>Dirección de Analisis Sectorial y Promoción - Grupo del Análisis sectorial y RNT del Viceministerio del Turismo</t>
  </si>
  <si>
    <t>Coordinadora del grupo de Analisis Sectorial y RNT</t>
  </si>
  <si>
    <t>Falta de exigencia y verificación de los requisitos del solicitante para la expedición de certificaciones de exención de renta.</t>
  </si>
  <si>
    <t>RC-10</t>
  </si>
  <si>
    <t>Posibilidad de afectación reputacional, debido a favorecimiento indebido a terceros en la expedición de certificaciones de exención de renta para hoteles nuevos y remodelados.</t>
  </si>
  <si>
    <t>Pérdida de credibilidad 
Imagen institucional afectada en el orden nacional</t>
  </si>
  <si>
    <t>Verificar la inscripción y actualización en el registro nacional de turismo, en la base de datos de prestadores de servicios turísticos del Ministerio de Comercio, Industria y Turismo y el consolidado de las cámaras de comercio.</t>
  </si>
  <si>
    <t>Coordinadora del Grupo de Análisis Sectorial y RNT</t>
  </si>
  <si>
    <t>FP-PR-035 Expedición de Certificaciones para la Exención de Renta de Servicios Hoteleros (Act. 3)</t>
  </si>
  <si>
    <t>Base de datos excel, evidencia fotográfica, listas de verificación, Actas.Oficio, Correo electrónicos</t>
  </si>
  <si>
    <t>Realizar trimestralmente  una verificación aleatoria del 15% de las  visitas hoteleras en el período.</t>
  </si>
  <si>
    <t>Enviar comunicaciones a las entidades competentes.</t>
  </si>
  <si>
    <t>Coordinador del Grupo de Formalización Turística o quien designe</t>
  </si>
  <si>
    <t>FP-PR-037 Acompañamiento a las regiones en la politica de formalización turistica (Actividad 12)</t>
  </si>
  <si>
    <t>Oficio - Correo electrónico</t>
  </si>
  <si>
    <t>Grupo de planificación y desarrollo sostenible del turismo</t>
  </si>
  <si>
    <t>Coordinador grupo de planificación y desarrollo sostenible del turismo</t>
  </si>
  <si>
    <t>Presiones externas e internas para emitir los conceptos de manera anticipada.</t>
  </si>
  <si>
    <t>RC-11</t>
  </si>
  <si>
    <t xml:space="preserve">Posibilidad de afectación de la imagen del ministerio por de recibir o solicitar dádiva o beneficio particular o de terceros al emitir de manera anticipiada concepto DIMAR. </t>
  </si>
  <si>
    <t>Afectación de la imagen y credibilidad en la emisión de conceptos con destino a la DIMAR
Procesos disciplinarios</t>
  </si>
  <si>
    <t>Afectación moderada de la integridad de la información debido al interés particular de los empleados y terceros.</t>
  </si>
  <si>
    <t xml:space="preserve">Asignar consecutivamente número de radicación. </t>
  </si>
  <si>
    <t xml:space="preserve">Coord. Grupo Planificación y Desarrollo Sostenible
</t>
  </si>
  <si>
    <t>FP-PR-027 Emisión de conceptos con destino DIMAR, ANI Y CORMAGDALENA (Act. 2)</t>
  </si>
  <si>
    <t>Correos electrónicos
Base Datos Conceptos Técnicos DIMAR</t>
  </si>
  <si>
    <t>Falta de programas de inducción en gerencia pública .</t>
  </si>
  <si>
    <t>Ralizar capacitaciones a funcionarios del nivel directivo, profesional y asistencial, involucrados en el trámite con las entidades y dependencias que corresponda.</t>
  </si>
  <si>
    <t>Asesor del despacho del Viceministerio del turismo 
Coordinador del grupo de Planificación y Desarrollo Sotenible de Turismo</t>
  </si>
  <si>
    <t>Correos electrónicos
Listas de asistencia</t>
  </si>
  <si>
    <t>GESTION DE TECNOLOGIAS DE LA INFORMACION</t>
  </si>
  <si>
    <t>Oficina de Sistemas de Información - OSI</t>
  </si>
  <si>
    <t xml:space="preserve">Jefe de Oficina Sistemas de Información </t>
  </si>
  <si>
    <t>Falta de monitoreo a la infraestructura de red</t>
  </si>
  <si>
    <t>RC-12</t>
  </si>
  <si>
    <t>Posibilidad de afectación reputacional, por quejas de los grupos de valor o partes intersadas, por acceso no autorizado y uso indebido a datos y/o  información, para beneficio propio o de un particular</t>
  </si>
  <si>
    <t>Afectación de la disponibilidad de los servicios soportados con infraestructura TI.
Indisponibilidad e integridad de la información en bases de datos</t>
  </si>
  <si>
    <t>2 (H) Identificar y valorar el incidente de seguridad</t>
  </si>
  <si>
    <t>Coordinador Grupo Ingeniería y Soporte Técnico</t>
  </si>
  <si>
    <t xml:space="preserve">GTI-PR-004 Gestión de Incidentes de Seguridad y Privacidad de la Información </t>
  </si>
  <si>
    <t>Registro de Caso en la Herramienta de Mesa de Ayuda</t>
  </si>
  <si>
    <t xml:space="preserve"> Numero de Accesos no autorizados a los servicios de TI </t>
  </si>
  <si>
    <t>Pérdida o modificación de la información en bases de datos, servidores o de equipos de computo</t>
  </si>
  <si>
    <t>4(V) Realizar pruebas de aseguramiento</t>
  </si>
  <si>
    <t>Desactualización de los elementos de configuración de la infraestructura tecnológica</t>
  </si>
  <si>
    <t>3(V) Validar el Cambio</t>
  </si>
  <si>
    <t>Coordinador Grupo Desarrollo y Mantenimiento de Aplicaciones, Coordinador Grupo Ingeniería y Soporte Técnico</t>
  </si>
  <si>
    <t>GTI-PR-005 Gestión de Cambios de Tecnologías de la Información</t>
  </si>
  <si>
    <t>Formato Gestión de Cambios</t>
  </si>
  <si>
    <t>Copias de seguridad de la información incompletas o con errores</t>
  </si>
  <si>
    <t>Realización de cambios en software o de hardware sin pruebas de validación de su implementación</t>
  </si>
  <si>
    <t>Acceso no autorizado a servicios de aplicación e infraestructura</t>
  </si>
  <si>
    <t>6(V) Monitorear el registro de accesos</t>
  </si>
  <si>
    <t>GTI-PR-012 Control  accesos servicios TI</t>
  </si>
  <si>
    <t xml:space="preserve"> Reporte</t>
  </si>
  <si>
    <t>GESTION JURIDICA</t>
  </si>
  <si>
    <t>Oficina Asesora Jurídica</t>
  </si>
  <si>
    <t>Jefe Oficina Asesora Jurídica</t>
  </si>
  <si>
    <t>Gestión inadecuada y/o extermporánea de las etapas procesales en el ejercicio de la defensa judicial</t>
  </si>
  <si>
    <t>RC-13</t>
  </si>
  <si>
    <t>Posibilidad de que por acción u omisión se tenga gestión inadecuada y/o extemporánea las etapas procesales en el ejercicio de la defensa judicial para el beneficio propio o de un actor externo a la entidad.</t>
  </si>
  <si>
    <t>Detrimento patrimonial
Daño a los intereses de la entidad</t>
  </si>
  <si>
    <t>Imagen institucional afectada en el orden nacional o regional por actos o hechos de corrupción comprobados.</t>
  </si>
  <si>
    <t>Controlar y revisar las bases de datos de todos los procesos de forma mensual</t>
  </si>
  <si>
    <t>Coordinador del Grupo de Procesos Judiciales</t>
  </si>
  <si>
    <t>GJ-PR-002 Representación Judicial y Extrajudicial</t>
  </si>
  <si>
    <t>Base de datos de procesos</t>
  </si>
  <si>
    <t>Eficacia y eficiencia en la revisión de los actos administrativos</t>
  </si>
  <si>
    <t>No realizar las actuaciones del proceso buscando que prescriba o que se dé la oportunidad de constituirse en insolvencia o liquidación</t>
  </si>
  <si>
    <t>RC-14</t>
  </si>
  <si>
    <t>Posibilidad de que por acción u omisión se lleven a cabo actuaciones en el desarrollo del proceso, buscando que prescriba o facilitando al deudor la oportunidad de constituirse en insolvencia o liquidación.</t>
  </si>
  <si>
    <t>Perjuicio a la entidad por privación del beneficio del recaudo</t>
  </si>
  <si>
    <t>Incumplimiento en las metas y objetivos institucionales afectando de forma grave la ejecución presupuestal.</t>
  </si>
  <si>
    <t>Realizar reporte mensual de novedades de cobro coactivo.</t>
  </si>
  <si>
    <t>Coordinador del Grupo de Cobro coactivo</t>
  </si>
  <si>
    <t>GJ-PR-003 Cobro Coactivo</t>
  </si>
  <si>
    <t>Aplicativo web de cobro coactivo</t>
  </si>
  <si>
    <t>Buscar provecho de una situación frente a la irregularidad de un acto administrativo</t>
  </si>
  <si>
    <t>RC-15</t>
  </si>
  <si>
    <t xml:space="preserve">Posibilidad de obtener beneficio propio o de un particular frente a la irregularidad de una acto administrativo. </t>
  </si>
  <si>
    <t>Daño a la imagen de la entidad
Perjuicio de los intereses de la entidad (Demandas)</t>
  </si>
  <si>
    <t>Verificar memoria justificativa y proyecto normativo antes de la suscripción del acto administrativo general.</t>
  </si>
  <si>
    <t xml:space="preserve">Coordinador del Grupo de Conceptos </t>
  </si>
  <si>
    <t>GJ-PR-012 Expedición, publicación y archivo de actos administrtivos generales</t>
  </si>
  <si>
    <t>Base de datos de cobro coactivo
Lista de chequeo</t>
  </si>
  <si>
    <t>Gestión de Recursos Financieros</t>
  </si>
  <si>
    <t>Grupo Presupuesto,  Grupo Contabilidad, Grupo Tesorería</t>
  </si>
  <si>
    <t>Coordinador Grupo Presupuesto
Coordinador Grupo Contabilidad, Coordinador 
Grupo Tesorería</t>
  </si>
  <si>
    <t>Presiones externas o de un superior .</t>
  </si>
  <si>
    <t>RC-16</t>
  </si>
  <si>
    <t>Posbilidad de afectación económica, en el registro de las operaciones con el fin de efectuar el pago a traves del sistema de información financiera en beneficio propio o de un tercero</t>
  </si>
  <si>
    <t>1. Perdida recursos financieros. 
2. Sanciones legales.
3. Perdida o alteración de la información.
4. Procesos disciplinarios</t>
  </si>
  <si>
    <t>Informar al superior inmediato y al ente de control interno (Numeral 4.3. literal b) Reglamento del Uso del SIIF Nación).</t>
  </si>
  <si>
    <t>Coordinador Grupo Tesorería, Coordinador Grupo Presupuesto, Coordinador Contabilidad</t>
  </si>
  <si>
    <t>GR-PR-016 Gestión Financiera - Cadena Presupuestal de Gastos SIIF II - Condiciones generales del procedimiento</t>
  </si>
  <si>
    <t>Informes, correos electrónicos</t>
  </si>
  <si>
    <t xml:space="preserve">Falta de verificación de los requisitos para el pago de obligaciones. </t>
  </si>
  <si>
    <t>Verificar la documentación con los soportes respectivos. Devolver si no está completa o de conformidad; verifica en el aplicativo SIIF la orden de pago generada y autoriza el pago mediante firma digital.</t>
  </si>
  <si>
    <t>GR-PR-016 Gestión Financiera - Cadena Presupuestal de Gastos SIIF II: Actividad 29, 31 y 32.</t>
  </si>
  <si>
    <t>Correos electrónicos 
Comprobantes de registros generados en el aplicativo SIIF</t>
  </si>
  <si>
    <t>Manipulación de los sistemas de información del proceso de recursos financieros (claves, tockens).</t>
  </si>
  <si>
    <t>Uso de Firmas Digitales.</t>
  </si>
  <si>
    <t>GR-PR-016 Gestión Financiera - Cadena Presupuestal de Gastos SIIF II. Condiciones generales del procedimiento</t>
  </si>
  <si>
    <t>Formatos de entregas de certificados digitales</t>
  </si>
  <si>
    <t>Director Dirección de Productividad y Competitividad</t>
  </si>
  <si>
    <t>Deficiencia en la revisión de requisitos y condiciones de los proyectos de inversión</t>
  </si>
  <si>
    <t>RC-19</t>
  </si>
  <si>
    <t>Posibilidad de afectación reputacional debido al favorecimiento indebido de intereses propios o de terceros en la emisión de pronunciamientos técnicos de proyectos de inversión del Sector Comercio Industria y Turismo suceptibles de financiación con recursos del SGR</t>
  </si>
  <si>
    <t>Sanciones legales: Puede derivar en faltas disciplinarias y legales para funcionarios de la entidad.</t>
  </si>
  <si>
    <t>Solicitar a las áreas del MinCIT o entidades adscritas, apoyo en la revisión de los proyecto de inversión.</t>
  </si>
  <si>
    <t xml:space="preserve">Profesional </t>
  </si>
  <si>
    <t>DM-PR-001 Participación del Ministerio de Comercio, Industria y Turismo en el Sistema General de Regalías</t>
  </si>
  <si>
    <t>Correo elecrónico</t>
  </si>
  <si>
    <t xml:space="preserve"> Pronunciamientos técnicos</t>
  </si>
  <si>
    <t>Gestión del Talento Humano</t>
  </si>
  <si>
    <t>Gestion del talento Humano</t>
  </si>
  <si>
    <t>Coordinador Grupo Talento Humano</t>
  </si>
  <si>
    <t>Hacer nombramiento sin la verificación de la hoja de vida del candidato</t>
  </si>
  <si>
    <t>RC-20</t>
  </si>
  <si>
    <t>Posibilidad de pérdida reputacional por queja o reclamo de los grupos de valor por vinculación de personal donde se advierta conflicto de intereses y/o inhabilidades o incompatibilidades</t>
  </si>
  <si>
    <t xml:space="preserve">Investigaciones y sanciones disciplinarias 
Quejas y reclamos de los grupos de valor </t>
  </si>
  <si>
    <t>Verificar el listado de cumplimiento de los documentos requeridos.</t>
  </si>
  <si>
    <t>Jefe de Talento Humano</t>
  </si>
  <si>
    <t>TH-FM-019 Gestión de Talento Humano Vinculación y Retiro</t>
  </si>
  <si>
    <t xml:space="preserve">Expediente con todos los documentos - Lista de Chequeo de documentos </t>
  </si>
  <si>
    <t>Que la persona a ser nombrada no informe el conflicto de intereses.</t>
  </si>
  <si>
    <t xml:space="preserve">Desconocimiento de la normatividad que rige el conflicto de intereses por parte de las personas a ser nombradas. </t>
  </si>
  <si>
    <t>Realizar las actividadess del cronograma de actividades de la política de integridad.</t>
  </si>
  <si>
    <t>Jefe de Talento Humano
Asesor de Talento Humano</t>
  </si>
  <si>
    <t>TH-PR-025 Procedimiento para la gestión del conflicto de intereses</t>
  </si>
  <si>
    <t>Listados de asistencia, pantallazos de la capacitación y de la invitación, publicación en la intranet</t>
  </si>
  <si>
    <t>Concentración de tareas en una sola persona en procesos relevantes</t>
  </si>
  <si>
    <t>RC-21</t>
  </si>
  <si>
    <t>Posibilidad de manipulación, omisión, ocultamiento de información relacionada con el registro de novedades de nomina a favor de terceros</t>
  </si>
  <si>
    <t>Sanciones disciplinarias
Quejas 
Hallazgos de entes de control</t>
  </si>
  <si>
    <t>Verificar la información de pagos Vs. los resúmenes de las nóminas y los netos de pago</t>
  </si>
  <si>
    <t>Profesional del área</t>
  </si>
  <si>
    <t>TH-PR-020 Nómina</t>
  </si>
  <si>
    <t xml:space="preserve">Archivos en Excel - Resúmenes de nómina </t>
  </si>
  <si>
    <t>Realización de capacitaciones en cambios normativos</t>
  </si>
  <si>
    <t>Listados de asistencia, ayudas de memoria, reportes de servicio</t>
  </si>
  <si>
    <t>Director de Regulación</t>
  </si>
  <si>
    <t>Coordinador Grupo Relación con el Ciudadano</t>
  </si>
  <si>
    <t>Formulación del mapa de riesgos de corrupción 2020</t>
  </si>
  <si>
    <t>Responsable de la Dependencia del Riesgos de Corrupción</t>
  </si>
  <si>
    <t>Manuela Miranda - Jefe Of. Asesora de Planeación Sectorial</t>
  </si>
  <si>
    <t>Se crea el riesgo de corrupción RC6- Favorecimiento indebido de intereses propios o de terceros en la emisión de pronunciamientos técnicos de proyectos de inversión del Sector Comercio Industria y Turismo suceptibles de financiación con recursos del SGR, del proceso de Desarrollo Empresarial.</t>
  </si>
  <si>
    <t>Se realiza seguimiento al 30 de abril de 2020.</t>
  </si>
  <si>
    <t xml:space="preserve"> * Riesgo RC4 - Recibir o solicitar dádiva o beneficio para emitir concepto DIMAR, del proceso Fortalecimiento de la Competitividad y  Promoción del Turismo: Se unifican las acciones y se modifica la redacción.  Así mismo, se modifican los campos Mecanisno de Seguimiento, Regiustro/evidencia.
* Riesgo RC3 - Decisiones ajustadas a intereses de particulares, del proceso Fortalecimiento de la Competitividad y  Promoción del Turismo: Se modifican los campos de acciones, mecanismo de seguimiento y Registro/evidencia, debido a: se modifica el  curso por el de integridad, transparencia y estatuto anticorrupción del DAFP, de acuerdo a la contingencia del Covid -19, y la evidencias serían los  certificados del curso.
* Se elimina el resgo RC1-Ocultar o alterar información en una investigación adelantada a un prestador de servicios turisticos por operar sin RNT, para beneficio propio o de terceros, del proceso Fortalecimiento de la Competitividad y  Promoción del Turismo, en razón a que la función referida a la de adelantar las investigaciones por operar sin contar previamente con el RNT, para la cual se tenía el procedimiento GP-PR-021 INVESTIGACIONES E IMPOSICIÓN DE SANCIONES A PRESTADORES DE SERVICIOS TURÍSTICOS” y los riesgoz solicitados, fue trasladada a la Superintendencia de Industria y Comercio-SIC desde el pasado 22 de noviembre de 2019, mediante el Decreto-Ley 2106 de 2019.</t>
  </si>
  <si>
    <t xml:space="preserve"> * Se documentan los riesgos de corrupción en el formato nuevo DE-FM-022 Matriz de Riesgos 
 * Se realiza monitoréo al 30 de agosto de 2020.</t>
  </si>
  <si>
    <t xml:space="preserve"> * Se actualizan los riesgos del Proceso de Juridica R13, R14 y R15.
 * Se realiza monitoréo al 31 de diciembre de 2020.</t>
  </si>
  <si>
    <t>Se realiza seguimiento al 30 de abril de 2021</t>
  </si>
  <si>
    <t>Se realiza seguimiento al 31 de agosto de 2021</t>
  </si>
  <si>
    <t>Se revisan y se actualizan los controles de los siguientes riesgos, teniendo en cuenta los procedimientos asociados en los procesos: 
RC-2 Posibilidad de afectación reputacional y económica, por investigaciones de entes de control, debido a la generación de documentos en la etapa precontractual que favorezcan o direccionen la escogencia de un tercero; RC-4 Posibilidad de afectación reputacional, debido a decisiones ajustadas a intereses propios o de terceros en la declaración o modificación de un área como zona franca; RC-5 Posibilidad de afectación reputacional debido al favorecimiento indebido de intereses de terceros en la modificación de Contratos de Estabilidad Jurídica (CEJ).; RC-9 Posibilidad de afectación reputacional, por hallazgos de entes de control, por solicitar o recibir cualquier dadiva o beneficio para aprobar la solicitud de registro o licencia de importación sin el cumplimiento de los requisitos establecidos; RC-11 Posibilidad de afectación de la imagen del ministerio por de recibir o solicitar dádiva o beneficio particular o de terceros al emitir de manera anticipiada concepto DIMAR; RC-15 Posibilidad de uso del poder, para obtener beneficio propio o de un particular, debido a irregularidades en un acto administrativo; RC-17 Posibilidad de afectación reputacional por investigaciones disciplinarias de entes de control, debido al desvío de resultados de los procedimientos disciplinarios en beneficio de un tercero; RC-19 Posibilidad de afectación reputacional debido al favorecimiento indebido de intereses propios o de terceros en la emisión de pronunciamientos técnicos de proyectos de inversión del Sector Comercio Industria y Turismo suceptibles de financiación con recursos del SGR.</t>
  </si>
  <si>
    <t>Se incluye una actividad de control en el riesgo RC-10 Posibilidad de afectación reputacional, debido a favorecimiento indebido a terceros en la expedición de certificaciones de exención de renta para hoteles nuevos y remodelados.</t>
  </si>
  <si>
    <t>Se realiza seguimiento al 31 de diciembre de 2021</t>
  </si>
  <si>
    <t>Se realiza seguimiento al 30 de abril de 2022</t>
  </si>
  <si>
    <t>* En el riesgos RC-2 se elimina la palabra "adicionales" de la causa dos.
* Se actualizan los 4 controles asociados al riesgo RC-12, su documentación y su evidencia.
* Se reasigna el riesgo RC-17 al proceso Administración, profundización, aprovechamiento de acuerdos y relaciones comerciales del grupo de juzgamiento disciplinario.
* Se actualiza en el riesgo RC-17 el nombre del Grupo de Control Disciplinario al Grupo de Juzgamiento Disciplinario.
* Se actualiza la redacción del riesgo RC-20 de "Posibilidad de pérdida reputacional por queja o reclamo de los grupos de valor por vinculación de personal donde se advierta conflicto de intereses" a "Posibilidad de pérdida reputacional por queja o reclamo de los grupos de valor por vinculación de personal donde se advierta conflicto de intereses y/o inhabilidades o incompatibilidades"</t>
  </si>
  <si>
    <t>Se crea el riesgo RC-23 y se identifican cuatro conrtoles
Se realiza seguimiento al 31 de diciembre de 2022</t>
  </si>
  <si>
    <t>Los riesgos identificados en la Matriz de Gestión de Riesgos se encuentran ubicados en el siguiente mapa:</t>
  </si>
  <si>
    <r>
      <t xml:space="preserve">ZONAS DE </t>
    </r>
    <r>
      <rPr>
        <b/>
        <u/>
        <sz val="11"/>
        <color theme="1"/>
        <rFont val="Arial"/>
        <family val="2"/>
      </rPr>
      <t xml:space="preserve">RIESGO DE CORRUPCIÓN </t>
    </r>
  </si>
  <si>
    <t>RC-13
RC-14
RC-15</t>
  </si>
  <si>
    <t>Grupo de Juzgamiento Disciplinario</t>
  </si>
  <si>
    <t>Coordinador Grupo de Juzgamiento</t>
  </si>
  <si>
    <t>TH-RC1</t>
  </si>
  <si>
    <t>Posibilidad de recibir o solicitar cualquier dadiva o beneficio a nombre propio o de un tercero con el fin de desvíar los resultados de los procedimientos disciplinarios en beneficio de un sujeto disciplinable</t>
  </si>
  <si>
    <t>Carencia de controles en el procedimiento del proceso disciplinario, generando Presiones indebidas</t>
  </si>
  <si>
    <t>Perdida de la imagen institucional, credibilidad y confianza
Investigaciones disciplinarios</t>
  </si>
  <si>
    <t>TH-RC1-C1</t>
  </si>
  <si>
    <t xml:space="preserve">Los abogados que intervienen el proceso, presentan ante el respectivo superior el proyecto de decisión conforme a la etapa del proceso en curso, para generar el concenso y la posterior aprobación del mismo, dejando constancia de dicha validación mediante acta, correo o planilla de asistencia </t>
  </si>
  <si>
    <t xml:space="preserve">Los abogados sustanciadores y el coordinador del grupo de juzgamiento, realizan seguimiento a la información de los expedientes físicos versus el sistema, asegurando que el Tecnico realice el cargue de los documentos al aplicativo SID, dejando constancia mediante acta. </t>
  </si>
  <si>
    <t>TH-RC1-C2</t>
  </si>
  <si>
    <t>ASIGNADO</t>
  </si>
  <si>
    <t>Aborgados grupo disciplinario</t>
  </si>
  <si>
    <t>POR EVENTO</t>
  </si>
  <si>
    <t>MENSUAL</t>
  </si>
  <si>
    <t>SIN DOCUMENTAR</t>
  </si>
  <si>
    <r>
      <t xml:space="preserve">Código: </t>
    </r>
    <r>
      <rPr>
        <sz val="14"/>
        <color theme="1"/>
        <rFont val="Verdana"/>
        <family val="2"/>
      </rPr>
      <t>DE-FM-043</t>
    </r>
    <r>
      <rPr>
        <b/>
        <sz val="14"/>
        <color theme="1"/>
        <rFont val="Verdana"/>
        <family val="2"/>
      </rPr>
      <t xml:space="preserve">
Versión: </t>
    </r>
    <r>
      <rPr>
        <sz val="14"/>
        <color theme="1"/>
        <rFont val="Verdana"/>
        <family val="2"/>
      </rPr>
      <t xml:space="preserve">00
</t>
    </r>
    <r>
      <rPr>
        <b/>
        <sz val="14"/>
        <color theme="1"/>
        <rFont val="Verdana"/>
        <family val="2"/>
      </rPr>
      <t xml:space="preserve">Vigencia: </t>
    </r>
    <r>
      <rPr>
        <sz val="14"/>
        <color theme="1"/>
        <rFont val="Verdana"/>
        <family val="2"/>
      </rPr>
      <t>03/04/2024</t>
    </r>
  </si>
  <si>
    <t>Acta - Correo - Planilla de asistencia</t>
  </si>
  <si>
    <t>Acta</t>
  </si>
  <si>
    <t>Posibilidad de recibir o solicitar cualquier dádiva o beneficio a nombre propio o de terceros con el fin de facilitar información, agilizar procesos y/o usar los canales de la entidad respecto de los trámites y servicios al interior de la misma</t>
  </si>
  <si>
    <t>RELACIONAMIENTO CON LA CIUDADANÍA</t>
  </si>
  <si>
    <t>GESTIÓN TALENTO HUMANO</t>
  </si>
  <si>
    <t>Relación con el ciudadano</t>
  </si>
  <si>
    <t>Falta de identificación con los valores de la entidad</t>
  </si>
  <si>
    <t>Demandas, denuncias, quejas 
Sanciones de entes de control</t>
  </si>
  <si>
    <t>El Coordinador del grupo de relación con el ciudadano, fortalece los valores de integridad de la entidad al interior del equipo de trabajo, dejando como constancia listas de asistencia y otros documentos que evidencien la actividad.</t>
  </si>
  <si>
    <t>Coordinado Grupo Relación con el Ciudadano</t>
  </si>
  <si>
    <t>Lista de asistencia</t>
  </si>
  <si>
    <t>IC-RC1-C1</t>
  </si>
  <si>
    <t>TRIMESTRAL</t>
  </si>
  <si>
    <t>IC-RC1</t>
  </si>
  <si>
    <t>FACILITACIÓN DEL COMERCIO Y LA DEFENSA COMERCIAL</t>
  </si>
  <si>
    <t>Subdirección Diseño y Administración de Operaciones</t>
  </si>
  <si>
    <t>Director Comercio Exterior</t>
  </si>
  <si>
    <t>FC-RC1</t>
  </si>
  <si>
    <t>Posibilidad de recibir o solicitar cualquier dadiva o beneficio a nombre propio o de un tercero con el fin de aprobar o negar una solicitud de licencia o registro de importación</t>
  </si>
  <si>
    <t>El aplicativo VUCE recibe las solicitudes de licencia o registro de importacion de los usuarios y las asigna a los funcionarios de manera aleatoria, para su respectivo trámite.</t>
  </si>
  <si>
    <t>El técnico del comité de importaciones realiza una revisión preliminar de la solicitud y la asigna aleatoriamente al asesor 1, quien la revisa en primera instancia y posteriormente la reasigna al asesor 2 para revisión final y firma del documento de aprobación o negación.</t>
  </si>
  <si>
    <t xml:space="preserve">Asignación de las solicitudes a discrecionalidad y/o por contacto directo del análista con el usuario. </t>
  </si>
  <si>
    <t>Coordinadora grupo VUCE</t>
  </si>
  <si>
    <t>FC-PR-013 Aprobación registros de importación, modificaciones y cancelaciones</t>
  </si>
  <si>
    <t>Registro electrónico de la solicitud</t>
  </si>
  <si>
    <t>Asesores comité de importaciones</t>
  </si>
  <si>
    <t>FC-PR-014 Aprobación licencias de importación, modificaciones y cancelaciones</t>
  </si>
  <si>
    <t>Subdirectora de Diseño y Administración de Operaciones</t>
  </si>
  <si>
    <t>Matriz de roles y perfiles certificada y aprobada por la SDAO - OSI</t>
  </si>
  <si>
    <t>FC-RC1-C1</t>
  </si>
  <si>
    <t>FC-RC1-C2</t>
  </si>
  <si>
    <t>FC-RC1-C3</t>
  </si>
  <si>
    <t>PERMANENTE</t>
  </si>
  <si>
    <t>Investigaciones por parte de entes de control</t>
  </si>
  <si>
    <t>FUERTE</t>
  </si>
  <si>
    <t>Calificación númerica de la solidez del conjunto de controles</t>
  </si>
  <si>
    <t>Directamente</t>
  </si>
  <si>
    <t>No Disminuye</t>
  </si>
  <si>
    <t>Mónica Vargas
Contratista Riesgos</t>
  </si>
  <si>
    <t>Rodrigo Jimenez
Asesor OAPS</t>
  </si>
  <si>
    <t>Consolidada Riesgos de Corrupción</t>
  </si>
  <si>
    <t>"MONITOREO Y REVISION" (Primera Línea de defensa)</t>
  </si>
  <si>
    <t>"MONITOREO Y REVISION" 
(Segunda Línea de Defensa)</t>
  </si>
  <si>
    <t>CARGO Y NOMBRE DE QUIEN DILIGENCIA EL REPORTE</t>
  </si>
  <si>
    <r>
      <t xml:space="preserve">INDIQUE SI EL </t>
    </r>
    <r>
      <rPr>
        <u/>
        <sz val="10"/>
        <rFont val="Arial"/>
        <family val="2"/>
      </rPr>
      <t xml:space="preserve">RIESGO </t>
    </r>
    <r>
      <rPr>
        <sz val="10"/>
        <rFont val="Arial"/>
        <family val="2"/>
      </rPr>
      <t>SE HA MATERIALIZADO</t>
    </r>
  </si>
  <si>
    <r>
      <rPr>
        <sz val="10"/>
        <color rgb="FF000000"/>
        <rFont val="Arial"/>
        <family val="2"/>
      </rPr>
      <t xml:space="preserve">LOS </t>
    </r>
    <r>
      <rPr>
        <u/>
        <sz val="10"/>
        <color rgb="FF000000"/>
        <rFont val="Arial"/>
        <family val="2"/>
      </rPr>
      <t>CONTROLES</t>
    </r>
    <r>
      <rPr>
        <sz val="10"/>
        <color rgb="FF000000"/>
        <rFont val="Arial"/>
        <family val="2"/>
      </rPr>
      <t xml:space="preserve"> ACTUALES ESTAN EVITANDO QUE EL RIESGO SE MATERIALICE?</t>
    </r>
  </si>
  <si>
    <r>
      <t xml:space="preserve">LOS </t>
    </r>
    <r>
      <rPr>
        <u/>
        <sz val="10"/>
        <rFont val="Arial"/>
        <family val="2"/>
      </rPr>
      <t>CONTROLES</t>
    </r>
    <r>
      <rPr>
        <sz val="10"/>
        <rFont val="Arial"/>
        <family val="2"/>
      </rPr>
      <t xml:space="preserve"> ACTUALES SE HAN EJECUTADO ADECUADAMENTE?</t>
    </r>
  </si>
  <si>
    <r>
      <t xml:space="preserve">LOS </t>
    </r>
    <r>
      <rPr>
        <u/>
        <sz val="10"/>
        <rFont val="Arial"/>
        <family val="2"/>
      </rPr>
      <t>CONTROLES</t>
    </r>
    <r>
      <rPr>
        <sz val="10"/>
        <rFont val="Arial"/>
        <family val="2"/>
      </rPr>
      <t xml:space="preserve"> PUEDEN SER MEJORADOS?</t>
    </r>
  </si>
  <si>
    <r>
      <t xml:space="preserve">EL </t>
    </r>
    <r>
      <rPr>
        <u/>
        <sz val="10"/>
        <rFont val="Arial"/>
        <family val="2"/>
      </rPr>
      <t>INDICADOR</t>
    </r>
    <r>
      <rPr>
        <sz val="10"/>
        <rFont val="Arial"/>
        <family val="2"/>
      </rPr>
      <t xml:space="preserve"> DEL RIESGO CUMPLIO CON LA META ESTABLECIDA?</t>
    </r>
  </si>
  <si>
    <r>
      <t xml:space="preserve">EL </t>
    </r>
    <r>
      <rPr>
        <u/>
        <sz val="10"/>
        <rFont val="Arial"/>
        <family val="2"/>
      </rPr>
      <t>RIESGO</t>
    </r>
    <r>
      <rPr>
        <sz val="10"/>
        <rFont val="Arial"/>
        <family val="2"/>
      </rPr>
      <t xml:space="preserve"> REQUIERE SER MODIFICADO O ACTUALIZADO?</t>
    </r>
  </si>
  <si>
    <t xml:space="preserve">Acta 28, formaliza el riesgo TH-RC1 y elimina el riesgo RC-17
Acta 29, formaliza el riesgo IC-RC1 y elimina el riesgo RC-23
</t>
  </si>
  <si>
    <t>Acta 30, formaliza el riesgo FC-RC1 y elimina el riesgo RC-9</t>
  </si>
  <si>
    <t>Luz Stella Botia - Coordinador Grupo Juzgamiento Disciplinario
Diego Ferreira  - Coordinador Grupo Relacion con el Ciudadano</t>
  </si>
  <si>
    <t>Luz Belen Fernandez - Subdirectora SDAO</t>
  </si>
  <si>
    <t>Acceso y uso indebido a la plataforma tecnológica y sistemas de información de la plataforma VUCE a través de los privilegios asignados</t>
  </si>
  <si>
    <t>FC-RC1-C4</t>
  </si>
  <si>
    <t>La subdirección de diseño y administración de operaciones verifica y certifica los usuarios internos y externos entidades autorizados de la plataforma VUCE, en caso de novedades, reporta el incidente de seguridad correspondiente al correo de soporte técnico.</t>
  </si>
  <si>
    <t>La Oficina de Sistemas de información verifica y certifica los usuarios técnicos autorizados de la plataforma VUCE, en caso de novedades, reporta el incidente de seguridad correspondiente al correo de soporte técnico.</t>
  </si>
  <si>
    <t>Profesional OSI</t>
  </si>
  <si>
    <t>Consolidada</t>
  </si>
  <si>
    <t>EVALUACIÓN Y SEGUIMIENTO</t>
  </si>
  <si>
    <t>GESTIÓN RECURSOS FINANCIEROS</t>
  </si>
  <si>
    <t>ADQUISICIÓN DE BIENES Y SERVICIOS</t>
  </si>
  <si>
    <t>BS-RC1</t>
  </si>
  <si>
    <t>ES-RC1</t>
  </si>
  <si>
    <t>GF-RC1</t>
  </si>
  <si>
    <t>Coordinador Administrativo</t>
  </si>
  <si>
    <t xml:space="preserve">El responsable de la caja menor, revisa por cada solicitud, si el gasto es viable de acuerdo con la normatividad vigente, y remite correo electrónico al solicitante informando si el gasto se puede realizar con recursos de la caja menor o no. </t>
  </si>
  <si>
    <t>El responsable de la caja menor, revisa que el solicitante remita mínimo dos cotizaciones del bien o servicio, con el fin de verificar el valor del mercado, y conserva los correo electrónicos con las cotizaciones.</t>
  </si>
  <si>
    <t>El responsable de la caja menor, revisa el cumplimiento de los tiempos de legalización del gasto, y en caso de incumplimiento, envia correo electrónico al solicitante que recibió el recurso de caja menor, con copia al jefe inmediato.</t>
  </si>
  <si>
    <t>BS-RC1-C1</t>
  </si>
  <si>
    <t>BS-RC1-C2</t>
  </si>
  <si>
    <t>BS-RC1-C3</t>
  </si>
  <si>
    <t>Responsable de caja menor</t>
  </si>
  <si>
    <t>Correos electrónicos</t>
  </si>
  <si>
    <t>Correos electrónicos - Cotizaciones</t>
  </si>
  <si>
    <t>Correo electrónico - Facturas</t>
  </si>
  <si>
    <t>Posibilidad de recibir o solicitar dadivas o beneficios a nombre propio o de terceros con el fin de ocultar, modificar o utilizar la información en desarrollo de la funcion de auditoria interna para beneficio propio o de un tercero</t>
  </si>
  <si>
    <t xml:space="preserve">No cumplir los principios y reglas de conducta del Código de Ética del Auditor Interno </t>
  </si>
  <si>
    <t>No cumplir los lineamientos y controles para el desarrollo de la función de auditoria interna</t>
  </si>
  <si>
    <t>Oficina de Control Interno</t>
  </si>
  <si>
    <t>Jefe de Control Interno</t>
  </si>
  <si>
    <t>Perdida de la imagen institucional, credibilidad y confianza
Investigaciones disciplinarias, penales, fiscales</t>
  </si>
  <si>
    <t>Los auditores internos y el jefe de control interno suscriben anualmente el compromiso ético del auditor interno, asegurando que se concen los comportamientos esperados de los auditores internos, para garantizar la integridad, competencia, objetividad, cuidado profesional y confidencialidad.</t>
  </si>
  <si>
    <t>Jefe OCI
Auditores Internos</t>
  </si>
  <si>
    <t>ANUAL</t>
  </si>
  <si>
    <t>Código de etica del auditor interno ES-DE-001</t>
  </si>
  <si>
    <t>Formato Compromiso Etico del Auditor interno ES-FM-019</t>
  </si>
  <si>
    <t xml:space="preserve">Los auditores internos y el Jefe de Control Interno suscriben por cada auditoria interna el formato de conflicto de interés, asegurando la objetividad e integridad, para el desarrollo de la función de auditoria interna. </t>
  </si>
  <si>
    <t>Declaración de conflicto de intereses en los trabajos realizados por la Oficina de Control Interno ES-FM-021</t>
  </si>
  <si>
    <t>Los auditores líderes y el jefe de control interno verifican por cada informe de auditoría interna y/o de ley el cumplimiento de los lineamientos y puntos de control, mediante lista de chequeo, para asegurar el cumplimiento de la función de auditoria interna</t>
  </si>
  <si>
    <t>Jefe OCI
Auditor Líder</t>
  </si>
  <si>
    <t>Lista de chequeo verificación cumplimiento lineamientos</t>
  </si>
  <si>
    <t>ES-RC1-C1</t>
  </si>
  <si>
    <t>ES-RC1-C2</t>
  </si>
  <si>
    <t>ES-RC1-C3</t>
  </si>
  <si>
    <t>Presiones externas o de un superior</t>
  </si>
  <si>
    <t xml:space="preserve">Omisión en la verificación de los requisitos para el pago de obligaciones. </t>
  </si>
  <si>
    <t>Manipulación de los sistemas de información del proceso de recursos financieros (claves, token digital).</t>
  </si>
  <si>
    <t xml:space="preserve">El funcionario coaccionado, debe aplicar el reglamento del uso del SIIF nación (Decreto 1068 - 2015 Parte 9), realiza la denuncia respectiva ante el ente de control interno y externo y conservando el radicado de la misma. </t>
  </si>
  <si>
    <t>Funcionario de Gestión de Recursos Financieros</t>
  </si>
  <si>
    <t>Procedimiento Cadena presupuestal de gastos GR-PR-016</t>
  </si>
  <si>
    <t>Radicado de la denuncia</t>
  </si>
  <si>
    <t xml:space="preserve">El funcionario encargado de cada actividad, verifica los soportes respectivos para cada pago, en caso de encontrarse inconsistente, se devuelve al solicitante. Conservando evidencia de los documentos finales de cada actividad en el SIIF Nación </t>
  </si>
  <si>
    <t>Reportes SIIF Nación (Compromiso - Obligación -Orden de pago)</t>
  </si>
  <si>
    <t>El coordinador del SIIF, solicita usuarios, perfiles y firmas digitales, de acuerdo con las solicitudes recibidas de las áreas. Dejando como evidencia el reporte de los usuarios en el aplicativo SIIF nación.</t>
  </si>
  <si>
    <t>Reporte de usuarios SIIF Nación</t>
  </si>
  <si>
    <t>GF-RC1-C1</t>
  </si>
  <si>
    <t>GF-RC1-C2</t>
  </si>
  <si>
    <t>GF-RC1-C3</t>
  </si>
  <si>
    <t xml:space="preserve">Posibilidad de recibir o solicitar dadivas o beneficios a nombre propio o de terceros, agrupandose para registrar operaciones de manera indebida, con el fin de efectuar el pago a traves del sistema de información financiera SIIF, en beneficio de un tercero.  </t>
  </si>
  <si>
    <t>Presupuesto
Contabilidad 
Tesoreria</t>
  </si>
  <si>
    <t>CATASTROFICO</t>
  </si>
  <si>
    <t>RC-8
RC-10
RC-11
RC-20
RC-21</t>
  </si>
  <si>
    <t>IC-RC1
BS-RC1</t>
  </si>
  <si>
    <t>Posibilidad de recibir o solicitar cualquier dadiva o beneficio, a nombre propio o de un tercero, a cambio de, realizar una administración irregular de los recursos de caja menor por parte de los responsables, generando desvío de fondos públicos, en beneficio propio o de un tercero</t>
  </si>
  <si>
    <t>DESARROLLO EMPRESARIAL</t>
  </si>
  <si>
    <t>DE-RC1</t>
  </si>
  <si>
    <t>Intereses económicos particulares de los sectores productivos y/o Interés propio de un servidor público para beneficiar a un sector productivo</t>
  </si>
  <si>
    <t>DE-RC1-C1</t>
  </si>
  <si>
    <t>DE-RC1-C2</t>
  </si>
  <si>
    <t>DE-RC1-C3</t>
  </si>
  <si>
    <t>DE-RC1-C4</t>
  </si>
  <si>
    <t xml:space="preserve">El profesional designado, de acuerdo con la agenda regulatoria, elabora un borrador de acto administrativo (decreto), se remite a la Oficina Jurídica, para someterlo a consulta pública, a traves de la página web del ministerio, y si lo requiere, se debe enviar a consulta de abogacia de la competencia ante la SIC. Conservando evidencia mediante la matriz de publicidad e informe de observaciones.  </t>
  </si>
  <si>
    <t xml:space="preserve">El profesional designado, cuando se requiera, elabora un acto administrativo (resolución), se remite a la Oficina Juridica, para revisión y aprobación. Una vez se cuente con el visto bueno, se envia para firma del Director de Regulación. Conservando evidencia del memorando de revisión de la Oficina Juridica y de la Resolución.  </t>
  </si>
  <si>
    <t>Por evento</t>
  </si>
  <si>
    <t>Profesional designado</t>
  </si>
  <si>
    <t>Proyecto de Decreto
Matriz de publicidad 
Informe de observaciones</t>
  </si>
  <si>
    <t xml:space="preserve">Memorando de revisión de la Oficina Juridica
Resolución
</t>
  </si>
  <si>
    <t>1. Pago de sanciones económicas o indemnizaciones a terceros que puedan afectar el presupuesto total de la entidad
2. Sanción por parte ente de control u otro ente regulador 
3. Sanciones internacionales en el seno de la OMC.</t>
  </si>
  <si>
    <t>TH-RC1
ES-RC1
DE-RC1</t>
  </si>
  <si>
    <t>RC-1
RC-2
RC-4
RC-5
RC-12</t>
  </si>
  <si>
    <t xml:space="preserve">Acta 30, formaliza el riesgo FC-RC1 y elimina el riesgo RC-9
</t>
  </si>
  <si>
    <t>Coordinador Presupuesto
Coordinador Tesorería
Coordinador Contabilidad</t>
  </si>
  <si>
    <t>Zulma Chicuazuque
Jefe OAPS (E)</t>
  </si>
  <si>
    <t>Sandra Acero - Diana Valdeblanquez
Gestión Recursos Financieros
Angela Mónica Castro
Jefe OCI
Miguel Angel Olarte
Coord. Administrativo
Hernan Zuñiga
Director Regulación</t>
  </si>
  <si>
    <t>* Acta 33 Formaliza el ajuste al riesgos de corrupción del proceso de Gestión Recursos Financieros, eliminando el riesgo RC-16 y se crea el riesgo GF-RC1
* Acta 35 Formaliza la creación del riesgo de corrupción ES-RC1 para proceso de Evaluación y seguimiento (Oficina de Control interno)
* Acta 36  Formaliza el ajuste al riesgos de corrupción del proceso Adquisición de bienes y servicios, eliminando el riesgo RC-3 y se crea el riesgo BS-RC1
* Acta 37  Formaliza el ajuste al riesgos de corrupción del proceso de Desarrollo empresarial - Dirección de regulación, eliminando el riesgo RC-7 y RC-22 y se crea el riesgo DE-C1</t>
  </si>
  <si>
    <t>Procedimiento de Expedición, publicación y archivo de actos administrativos generales y particulares GJ-PR-012 / Gestión Jurídica</t>
  </si>
  <si>
    <t>* Concepto Previo por parte de la Dirección de regulación del Mincit
* Informe de comentarios del proyecto de reglamento técnico
* Concepto de abogacia de la competencia emitidos por la SIC</t>
  </si>
  <si>
    <t>Posibilidad de recibir o solicitar cualquier dadiva o beneficio a nombre propio o de terceros, con el fin de favorecer a un particular en la expedición, modificación, permanencia o derogación de un reglamento técnico o una regulación normativa de comercio interno</t>
  </si>
  <si>
    <t xml:space="preserve">El profesional designado cada vez que se requiera, realiza el analisis de impacto normativo de acuerdo a lo dispuesto en la normatividad vigente y lo somete a las consultas públicas a traves de la pagina web, para que los actores manifiesten sus comentarios respecto al documento. Presentado evidencia por medio de su respectivo soporte matriz de comentarios al AIN. </t>
  </si>
  <si>
    <t>Matriz de comentarios al AIN
 Soportes de la publicación en  pagina web</t>
  </si>
  <si>
    <t>El profesional designado cada vez que se requiera, realiza el proyecto de reglamento técnico de acuerdo a lo dispuesto en la normatividad vigente asegurando la aplicación de las buenas prácticas regulatorias (consultas públicas, Concepto Previo por parte de la Dirección de regulación del Mincit y  cuando aplique el concepto de abogacia de la competencia emitidos por la SIC) para mejorar la calidad regulatoria  . Presentado evidencia por medio de Informe final con su respectivo soporte  (Informe de observaciones y respuestas de los proyectos específicos de regulación, concepto previo de la Dirección de Regulación, y concepto de abogacia de la competencia de la SIC).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</si>
</sst>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4"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sz val="10"/>
      <color indexed="8"/>
      <name val="Arial"/>
      <family val="2"/>
    </font>
    <font>
      <b/>
      <sz val="10"/>
      <name val="Arial"/>
      <family val="2"/>
    </font>
    <font>
      <b/>
      <sz val="10"/>
      <color indexed="8"/>
      <name val="Arial"/>
      <family val="2"/>
    </font>
    <font>
      <b/>
      <sz val="12"/>
      <name val="Arial"/>
      <family val="2"/>
    </font>
    <font>
      <b/>
      <sz val="11"/>
      <name val="Arial"/>
      <family val="2"/>
    </font>
    <font>
      <b/>
      <sz val="10"/>
      <color theme="1"/>
      <name val="Arial"/>
      <family val="2"/>
    </font>
    <font>
      <b/>
      <sz val="10"/>
      <color rgb="FF000000"/>
      <name val="Arial"/>
      <family val="2"/>
    </font>
    <font>
      <sz val="10"/>
      <color rgb="FF000000"/>
      <name val="Arial"/>
      <family val="2"/>
    </font>
    <font>
      <b/>
      <sz val="9"/>
      <color theme="1"/>
      <name val="Arial"/>
      <family val="2"/>
    </font>
    <font>
      <b/>
      <sz val="12"/>
      <color theme="1"/>
      <name val="Arial"/>
      <family val="2"/>
    </font>
    <font>
      <b/>
      <sz val="12"/>
      <color rgb="FF000000"/>
      <name val="Arial"/>
      <family val="2"/>
    </font>
    <font>
      <b/>
      <u/>
      <sz val="11"/>
      <color theme="1"/>
      <name val="Arial"/>
      <family val="2"/>
    </font>
    <font>
      <b/>
      <sz val="9"/>
      <name val="Arial"/>
      <family val="2"/>
    </font>
    <font>
      <b/>
      <sz val="8"/>
      <name val="Arial"/>
      <family val="2"/>
    </font>
    <font>
      <sz val="12"/>
      <name val="Arial"/>
      <family val="2"/>
    </font>
    <font>
      <b/>
      <sz val="14"/>
      <color indexed="8"/>
      <name val="Arial"/>
      <family val="2"/>
    </font>
    <font>
      <sz val="9"/>
      <color theme="1"/>
      <name val="Arial"/>
      <family val="2"/>
    </font>
    <font>
      <b/>
      <sz val="11"/>
      <color rgb="FF0070C0"/>
      <name val="Arial"/>
      <family val="2"/>
    </font>
    <font>
      <sz val="11"/>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9"/>
      <color rgb="FF0070C0"/>
      <name val="Arial"/>
      <family val="2"/>
    </font>
    <font>
      <sz val="11"/>
      <color rgb="FFFF0000"/>
      <name val="Arial"/>
      <family val="2"/>
    </font>
    <font>
      <sz val="9"/>
      <color rgb="FF000000"/>
      <name val="Arial"/>
      <family val="2"/>
    </font>
    <font>
      <sz val="9"/>
      <color theme="1"/>
      <name val="Calibri"/>
      <family val="2"/>
      <scheme val="minor"/>
    </font>
    <font>
      <b/>
      <sz val="9"/>
      <color theme="1"/>
      <name val="Times New Roman"/>
      <family val="1"/>
    </font>
    <font>
      <sz val="9"/>
      <color rgb="FF0070C0"/>
      <name val="Arial"/>
      <family val="2"/>
    </font>
    <font>
      <b/>
      <sz val="9"/>
      <name val="Times New Roman"/>
      <family val="1"/>
    </font>
    <font>
      <b/>
      <sz val="9"/>
      <color theme="1"/>
      <name val="Calibri"/>
      <family val="2"/>
      <scheme val="minor"/>
    </font>
    <font>
      <sz val="9"/>
      <name val="Arial"/>
      <family val="2"/>
    </font>
    <font>
      <b/>
      <sz val="14"/>
      <color theme="1"/>
      <name val="Arial"/>
      <family val="2"/>
    </font>
    <font>
      <sz val="10"/>
      <color indexed="81"/>
      <name val="Tahoma"/>
      <family val="2"/>
    </font>
    <font>
      <u/>
      <sz val="11"/>
      <name val="Arial"/>
      <family val="2"/>
    </font>
    <font>
      <sz val="11"/>
      <color theme="1"/>
      <name val="Verdana"/>
      <family val="2"/>
    </font>
    <font>
      <b/>
      <sz val="14"/>
      <color indexed="8"/>
      <name val="Verdana"/>
      <family val="2"/>
    </font>
    <font>
      <b/>
      <sz val="22"/>
      <color theme="1"/>
      <name val="Verdana"/>
      <family val="2"/>
    </font>
    <font>
      <b/>
      <sz val="36"/>
      <color theme="1"/>
      <name val="Verdana"/>
      <family val="2"/>
    </font>
    <font>
      <sz val="10"/>
      <color rgb="FF0070C0"/>
      <name val="Arial"/>
      <family val="2"/>
    </font>
    <font>
      <b/>
      <sz val="7"/>
      <color theme="1"/>
      <name val="Arial"/>
      <family val="2"/>
    </font>
    <font>
      <sz val="8"/>
      <name val="Arial"/>
      <family val="2"/>
    </font>
    <font>
      <sz val="10"/>
      <color rgb="FF333333"/>
      <name val="Arial"/>
      <family val="2"/>
    </font>
    <font>
      <sz val="10"/>
      <color rgb="FFFF0000"/>
      <name val="Arial"/>
      <family val="2"/>
    </font>
    <font>
      <sz val="8"/>
      <color theme="1"/>
      <name val="Arial"/>
      <family val="2"/>
    </font>
    <font>
      <b/>
      <i/>
      <sz val="10"/>
      <name val="Arial"/>
      <family val="2"/>
    </font>
    <font>
      <sz val="8"/>
      <name val="Calibri"/>
      <family val="2"/>
      <scheme val="minor"/>
    </font>
    <font>
      <b/>
      <sz val="24"/>
      <color indexed="8"/>
      <name val="Verdana"/>
      <family val="2"/>
    </font>
    <font>
      <b/>
      <sz val="14"/>
      <color theme="1"/>
      <name val="Verdana"/>
      <family val="2"/>
    </font>
    <font>
      <sz val="14"/>
      <color theme="1"/>
      <name val="Verdana"/>
      <family val="2"/>
    </font>
    <font>
      <u/>
      <sz val="10"/>
      <name val="Arial"/>
      <family val="2"/>
    </font>
    <font>
      <u/>
      <sz val="10"/>
      <color rgb="FF000000"/>
      <name val="Arial"/>
      <family val="2"/>
    </font>
  </fonts>
  <fills count="2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rgb="FFFFFF00"/>
        <bgColor rgb="FF000000"/>
      </patternFill>
    </fill>
    <fill>
      <patternFill patternType="solid">
        <fgColor theme="4" tint="0.59999389629810485"/>
        <bgColor indexed="64"/>
      </patternFill>
    </fill>
    <fill>
      <patternFill patternType="solid">
        <fgColor rgb="FFBEFEFE"/>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rgb="FFFFFFFF"/>
      </right>
      <top/>
      <bottom style="medium">
        <color rgb="FFFFFFFF"/>
      </bottom>
      <diagonal/>
    </border>
    <border>
      <left style="medium">
        <color rgb="FFFFFFFF"/>
      </left>
      <right/>
      <top style="medium">
        <color rgb="FFFFFFFF"/>
      </top>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right style="thick">
        <color rgb="FFFFFFFF"/>
      </right>
      <top/>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style="thick">
        <color rgb="FFFFFFFF"/>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2" fillId="0" borderId="0"/>
    <xf numFmtId="9" fontId="28" fillId="0" borderId="0" applyFont="0" applyFill="0" applyBorder="0" applyAlignment="0" applyProtection="0"/>
  </cellStyleXfs>
  <cellXfs count="632">
    <xf numFmtId="0" fontId="0" fillId="0" borderId="0" xfId="0"/>
    <xf numFmtId="0" fontId="0" fillId="0" borderId="1" xfId="0" applyBorder="1"/>
    <xf numFmtId="0" fontId="1" fillId="0" borderId="1" xfId="0" applyFont="1" applyBorder="1"/>
    <xf numFmtId="0" fontId="8" fillId="0" borderId="0" xfId="0" applyFont="1"/>
    <xf numFmtId="0" fontId="8" fillId="0" borderId="0" xfId="0" applyFont="1" applyAlignment="1">
      <alignment horizontal="center" vertical="center"/>
    </xf>
    <xf numFmtId="0" fontId="8" fillId="0" borderId="0" xfId="0" applyFont="1" applyAlignment="1">
      <alignment horizontal="left" vertical="center"/>
    </xf>
    <xf numFmtId="0" fontId="2" fillId="0" borderId="0" xfId="0" applyFont="1" applyAlignment="1">
      <alignment horizontal="center" vertical="center" wrapText="1"/>
    </xf>
    <xf numFmtId="0" fontId="11" fillId="0" borderId="0" xfId="0" applyFont="1" applyAlignment="1">
      <alignment horizontal="left" vertical="center" wrapText="1"/>
    </xf>
    <xf numFmtId="0" fontId="2" fillId="0" borderId="0" xfId="0" applyFont="1" applyAlignment="1">
      <alignment horizontal="justify" vertical="center" wrapText="1"/>
    </xf>
    <xf numFmtId="0" fontId="10" fillId="0" borderId="0" xfId="0" applyFont="1" applyAlignment="1">
      <alignment horizontal="left" vertical="center"/>
    </xf>
    <xf numFmtId="0" fontId="6" fillId="0" borderId="0" xfId="0" applyFont="1"/>
    <xf numFmtId="0" fontId="6" fillId="0" borderId="0" xfId="0" applyFont="1" applyAlignment="1">
      <alignment horizontal="justify" vertical="center"/>
    </xf>
    <xf numFmtId="0" fontId="9" fillId="0" borderId="0" xfId="0" applyFont="1" applyAlignment="1" applyProtection="1">
      <alignment vertical="center"/>
      <protection locked="0"/>
    </xf>
    <xf numFmtId="0" fontId="8" fillId="0" borderId="0" xfId="0" applyFont="1" applyAlignment="1">
      <alignment vertical="center" wrapText="1"/>
    </xf>
    <xf numFmtId="0" fontId="10" fillId="8" borderId="4" xfId="0" applyFont="1" applyFill="1" applyBorder="1" applyAlignment="1">
      <alignment horizontal="center" vertical="center" wrapText="1"/>
    </xf>
    <xf numFmtId="0" fontId="8" fillId="0" borderId="17" xfId="0" applyFont="1" applyBorder="1" applyAlignment="1">
      <alignment horizontal="justify" vertical="center" wrapText="1"/>
    </xf>
    <xf numFmtId="0" fontId="5" fillId="0" borderId="0" xfId="0" applyFont="1"/>
    <xf numFmtId="0" fontId="14" fillId="11" borderId="16" xfId="0" applyFont="1" applyFill="1" applyBorder="1" applyAlignment="1">
      <alignment horizontal="center" vertical="center" wrapText="1"/>
    </xf>
    <xf numFmtId="0" fontId="0" fillId="0" borderId="16" xfId="0" applyBorder="1"/>
    <xf numFmtId="0" fontId="7" fillId="11" borderId="16"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24" xfId="0" applyFont="1" applyFill="1" applyBorder="1" applyAlignment="1">
      <alignment horizontal="center" vertical="center" wrapText="1"/>
    </xf>
    <xf numFmtId="0" fontId="7" fillId="13" borderId="33" xfId="0" applyFont="1" applyFill="1" applyBorder="1" applyAlignment="1">
      <alignment horizontal="justify" vertical="center" wrapText="1"/>
    </xf>
    <xf numFmtId="0" fontId="7" fillId="13" borderId="3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 fillId="0" borderId="0" xfId="0" applyFont="1" applyAlignment="1">
      <alignment vertical="center" wrapText="1"/>
    </xf>
    <xf numFmtId="0" fontId="6" fillId="0" borderId="1" xfId="0" applyFont="1" applyBorder="1"/>
    <xf numFmtId="0" fontId="8" fillId="0" borderId="1" xfId="0" applyFont="1" applyBorder="1" applyAlignment="1">
      <alignment vertical="center"/>
    </xf>
    <xf numFmtId="0" fontId="2" fillId="0" borderId="1" xfId="0" applyFont="1" applyBorder="1" applyAlignment="1" applyProtection="1">
      <alignment vertical="center" wrapText="1"/>
      <protection locked="0"/>
    </xf>
    <xf numFmtId="0" fontId="2" fillId="0" borderId="1" xfId="0" applyFont="1" applyBorder="1" applyAlignment="1">
      <alignment vertical="center" wrapText="1"/>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6" fillId="0" borderId="0" xfId="0" applyFont="1" applyAlignment="1">
      <alignment horizontal="center" vertical="center"/>
    </xf>
    <xf numFmtId="0" fontId="1" fillId="0" borderId="0" xfId="0" applyFont="1"/>
    <xf numFmtId="0" fontId="1" fillId="0" borderId="1" xfId="0" applyFont="1" applyBorder="1" applyAlignment="1">
      <alignment wrapText="1"/>
    </xf>
    <xf numFmtId="0" fontId="8" fillId="0" borderId="0" xfId="0" applyFont="1" applyAlignment="1">
      <alignment vertical="center"/>
    </xf>
    <xf numFmtId="9" fontId="6" fillId="13" borderId="24" xfId="0" applyNumberFormat="1" applyFont="1" applyFill="1" applyBorder="1" applyAlignment="1">
      <alignment horizontal="center" vertical="center" wrapText="1"/>
    </xf>
    <xf numFmtId="9" fontId="7" fillId="13" borderId="25" xfId="0" applyNumberFormat="1" applyFont="1" applyFill="1" applyBorder="1" applyAlignment="1">
      <alignment horizontal="center" vertical="center" wrapText="1"/>
    </xf>
    <xf numFmtId="0" fontId="7" fillId="13" borderId="26"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11" fillId="6" borderId="1" xfId="0" applyFont="1" applyFill="1" applyBorder="1" applyAlignment="1">
      <alignment horizontal="center" vertical="center" wrapText="1"/>
    </xf>
    <xf numFmtId="0" fontId="25" fillId="7" borderId="39" xfId="0" applyFont="1" applyFill="1" applyBorder="1" applyAlignment="1">
      <alignment horizontal="center" vertical="center" wrapText="1"/>
    </xf>
    <xf numFmtId="0" fontId="25" fillId="7" borderId="40" xfId="0" applyFont="1" applyFill="1" applyBorder="1" applyAlignment="1">
      <alignment horizontal="center" vertical="center" wrapText="1"/>
    </xf>
    <xf numFmtId="0" fontId="25" fillId="6" borderId="41" xfId="0" applyFont="1" applyFill="1" applyBorder="1" applyAlignment="1">
      <alignment horizontal="center" vertical="center" wrapText="1"/>
    </xf>
    <xf numFmtId="0" fontId="25" fillId="12" borderId="42" xfId="0" applyFont="1" applyFill="1" applyBorder="1" applyAlignment="1">
      <alignment horizontal="center" vertical="center" wrapText="1"/>
    </xf>
    <xf numFmtId="0" fontId="25" fillId="7" borderId="43" xfId="0" applyFont="1" applyFill="1" applyBorder="1" applyAlignment="1">
      <alignment horizontal="center" vertical="center" wrapText="1"/>
    </xf>
    <xf numFmtId="0" fontId="25" fillId="6" borderId="44" xfId="0" applyFont="1" applyFill="1" applyBorder="1" applyAlignment="1">
      <alignment horizontal="center" vertical="center" wrapText="1"/>
    </xf>
    <xf numFmtId="0" fontId="25" fillId="7" borderId="46" xfId="0" applyFont="1" applyFill="1" applyBorder="1" applyAlignment="1">
      <alignment horizontal="center" vertical="center" wrapText="1"/>
    </xf>
    <xf numFmtId="0" fontId="25" fillId="6" borderId="47" xfId="0" applyFont="1" applyFill="1" applyBorder="1" applyAlignment="1">
      <alignment horizontal="center" vertical="center" wrapText="1"/>
    </xf>
    <xf numFmtId="0" fontId="25" fillId="7" borderId="42" xfId="0" applyFont="1" applyFill="1" applyBorder="1" applyAlignment="1">
      <alignment horizontal="center" vertical="center" wrapText="1"/>
    </xf>
    <xf numFmtId="0" fontId="25" fillId="12" borderId="45" xfId="0" applyFont="1" applyFill="1" applyBorder="1" applyAlignment="1">
      <alignment horizontal="center" vertical="center" wrapText="1"/>
    </xf>
    <xf numFmtId="0" fontId="6" fillId="0" borderId="0" xfId="0" applyFont="1" applyAlignment="1">
      <alignment horizontal="center"/>
    </xf>
    <xf numFmtId="0" fontId="8" fillId="0" borderId="4" xfId="0" applyFont="1" applyBorder="1" applyAlignment="1">
      <alignment horizontal="center" vertical="center" wrapText="1"/>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xf>
    <xf numFmtId="0" fontId="2" fillId="3" borderId="1" xfId="1" applyFill="1" applyBorder="1" applyAlignment="1" applyProtection="1">
      <alignment horizontal="center" vertical="center" wrapText="1"/>
      <protection locked="0"/>
    </xf>
    <xf numFmtId="9" fontId="2" fillId="0" borderId="0" xfId="2" applyFont="1" applyFill="1" applyBorder="1" applyAlignment="1">
      <alignment horizontal="justify" vertical="center" wrapText="1"/>
    </xf>
    <xf numFmtId="9" fontId="2" fillId="0" borderId="0" xfId="2" applyFont="1" applyFill="1" applyBorder="1" applyAlignment="1">
      <alignment vertical="center" wrapText="1"/>
    </xf>
    <xf numFmtId="9" fontId="2" fillId="0" borderId="0" xfId="2" applyFont="1" applyFill="1" applyBorder="1" applyAlignment="1">
      <alignment horizontal="center" vertical="center" wrapText="1"/>
    </xf>
    <xf numFmtId="9" fontId="6" fillId="0" borderId="0" xfId="2" applyFont="1" applyFill="1"/>
    <xf numFmtId="9" fontId="6" fillId="0" borderId="0" xfId="2" applyFont="1" applyFill="1" applyAlignment="1">
      <alignment horizontal="center"/>
    </xf>
    <xf numFmtId="0" fontId="14" fillId="8" borderId="0" xfId="0" applyFont="1" applyFill="1" applyAlignment="1">
      <alignment horizontal="center" vertical="center"/>
    </xf>
    <xf numFmtId="0" fontId="10" fillId="8" borderId="2"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10" fillId="0" borderId="1" xfId="0" applyFont="1" applyBorder="1" applyAlignment="1">
      <alignment horizontal="center" vertical="center" wrapText="1"/>
    </xf>
    <xf numFmtId="9" fontId="16" fillId="0" borderId="1" xfId="0" applyNumberFormat="1" applyFont="1" applyBorder="1" applyAlignment="1">
      <alignment horizontal="center" vertical="center" wrapText="1"/>
    </xf>
    <xf numFmtId="9" fontId="16" fillId="0" borderId="4" xfId="0" applyNumberFormat="1" applyFont="1" applyBorder="1" applyAlignment="1">
      <alignment horizontal="center" vertical="center" wrapText="1"/>
    </xf>
    <xf numFmtId="0" fontId="9" fillId="0" borderId="0" xfId="0" applyFont="1" applyAlignment="1" applyProtection="1">
      <alignment horizontal="center" vertical="center"/>
      <protection locked="0"/>
    </xf>
    <xf numFmtId="0" fontId="10" fillId="19" borderId="16" xfId="0" applyFont="1" applyFill="1" applyBorder="1" applyAlignment="1">
      <alignment horizontal="center" vertical="center" wrapText="1"/>
    </xf>
    <xf numFmtId="0" fontId="10" fillId="19" borderId="12" xfId="0" applyFont="1" applyFill="1" applyBorder="1" applyAlignment="1">
      <alignment horizontal="center" vertical="center" wrapText="1"/>
    </xf>
    <xf numFmtId="0" fontId="10" fillId="0" borderId="17" xfId="0" applyFont="1" applyBorder="1" applyAlignment="1">
      <alignment horizontal="center" vertical="center" wrapText="1"/>
    </xf>
    <xf numFmtId="0" fontId="2" fillId="0" borderId="17" xfId="0" applyFont="1" applyBorder="1" applyAlignment="1">
      <alignment horizontal="justify" vertical="center" wrapText="1"/>
    </xf>
    <xf numFmtId="0" fontId="14" fillId="19" borderId="12" xfId="0" applyFont="1" applyFill="1" applyBorder="1" applyAlignment="1">
      <alignment horizontal="center" vertical="center" wrapText="1"/>
    </xf>
    <xf numFmtId="0" fontId="15" fillId="19" borderId="12"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6" fillId="0" borderId="17" xfId="0" applyFont="1" applyBorder="1" applyAlignment="1">
      <alignment horizontal="center" vertical="center" wrapText="1"/>
    </xf>
    <xf numFmtId="9" fontId="8" fillId="0" borderId="17" xfId="0" applyNumberFormat="1" applyFont="1" applyBorder="1" applyAlignment="1">
      <alignment horizontal="center" vertical="center" wrapText="1"/>
    </xf>
    <xf numFmtId="0" fontId="14" fillId="20" borderId="15" xfId="0" applyFont="1" applyFill="1" applyBorder="1" applyAlignment="1">
      <alignment horizontal="center" vertical="center" wrapText="1"/>
    </xf>
    <xf numFmtId="0" fontId="14" fillId="12" borderId="15"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30" fillId="6" borderId="15" xfId="0" applyFont="1" applyFill="1" applyBorder="1" applyAlignment="1">
      <alignment horizontal="center" vertical="center" wrapText="1"/>
    </xf>
    <xf numFmtId="0" fontId="21" fillId="11" borderId="16" xfId="0" applyFont="1" applyFill="1" applyBorder="1" applyAlignment="1">
      <alignment horizontal="center" vertical="center" wrapText="1"/>
    </xf>
    <xf numFmtId="0" fontId="10" fillId="0" borderId="16" xfId="0" applyFont="1" applyBorder="1" applyAlignment="1">
      <alignment horizontal="center" vertical="center" wrapText="1"/>
    </xf>
    <xf numFmtId="9" fontId="2" fillId="0" borderId="16" xfId="0" applyNumberFormat="1" applyFont="1" applyBorder="1" applyAlignment="1">
      <alignment horizontal="center" vertical="center" wrapText="1"/>
    </xf>
    <xf numFmtId="0" fontId="10" fillId="4" borderId="16" xfId="0" applyFont="1" applyFill="1" applyBorder="1" applyAlignment="1">
      <alignment horizontal="center" vertical="center" wrapText="1"/>
    </xf>
    <xf numFmtId="9" fontId="2" fillId="4" borderId="16" xfId="0" applyNumberFormat="1" applyFont="1" applyFill="1" applyBorder="1" applyAlignment="1">
      <alignment horizontal="center" vertical="center" wrapText="1"/>
    </xf>
    <xf numFmtId="0" fontId="0" fillId="0" borderId="0" xfId="0" applyAlignment="1">
      <alignment horizontal="center"/>
    </xf>
    <xf numFmtId="0" fontId="0" fillId="4" borderId="16" xfId="0" applyFill="1" applyBorder="1" applyAlignment="1">
      <alignment horizontal="center" vertical="center" wrapText="1"/>
    </xf>
    <xf numFmtId="0" fontId="5" fillId="0" borderId="0" xfId="0" applyFont="1" applyAlignment="1">
      <alignment horizontal="center"/>
    </xf>
    <xf numFmtId="0" fontId="7" fillId="11" borderId="50" xfId="0" applyFont="1" applyFill="1" applyBorder="1" applyAlignment="1">
      <alignment horizontal="center" vertical="center" wrapText="1"/>
    </xf>
    <xf numFmtId="0" fontId="7" fillId="11" borderId="51" xfId="0" applyFont="1" applyFill="1" applyBorder="1" applyAlignment="1">
      <alignment horizontal="center" vertical="center" wrapText="1"/>
    </xf>
    <xf numFmtId="0" fontId="15" fillId="0" borderId="53" xfId="0" applyFont="1" applyBorder="1" applyAlignment="1">
      <alignment horizontal="center" vertical="center" wrapText="1"/>
    </xf>
    <xf numFmtId="0" fontId="15" fillId="0" borderId="55" xfId="0" applyFont="1" applyBorder="1" applyAlignment="1">
      <alignment horizontal="center" vertical="center" wrapText="1"/>
    </xf>
    <xf numFmtId="0" fontId="16" fillId="0" borderId="56" xfId="0" applyFont="1" applyBorder="1" applyAlignment="1">
      <alignment horizontal="center" vertical="center" wrapText="1"/>
    </xf>
    <xf numFmtId="0" fontId="7" fillId="0" borderId="50" xfId="0" applyFont="1" applyBorder="1" applyAlignment="1">
      <alignment horizontal="center" vertical="center" wrapText="1"/>
    </xf>
    <xf numFmtId="0" fontId="6" fillId="0" borderId="51" xfId="0" applyFont="1" applyBorder="1" applyAlignment="1">
      <alignment horizontal="justify" vertical="center" wrapText="1"/>
    </xf>
    <xf numFmtId="0" fontId="0" fillId="0" borderId="52" xfId="0" applyBorder="1"/>
    <xf numFmtId="0" fontId="7" fillId="0" borderId="53"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54" xfId="0" applyBorder="1"/>
    <xf numFmtId="0" fontId="7" fillId="0" borderId="55" xfId="0" applyFont="1" applyBorder="1" applyAlignment="1">
      <alignment horizontal="center" vertical="center" wrapText="1"/>
    </xf>
    <xf numFmtId="0" fontId="6" fillId="0" borderId="56" xfId="0" applyFont="1" applyBorder="1" applyAlignment="1">
      <alignment horizontal="justify" vertical="center" wrapText="1"/>
    </xf>
    <xf numFmtId="0" fontId="0" fillId="0" borderId="57" xfId="0" applyBorder="1"/>
    <xf numFmtId="0" fontId="15" fillId="19" borderId="16" xfId="0" applyFont="1" applyFill="1" applyBorder="1" applyAlignment="1">
      <alignment horizontal="center" vertical="center" wrapText="1"/>
    </xf>
    <xf numFmtId="0" fontId="8" fillId="0" borderId="1" xfId="0" applyFont="1" applyBorder="1" applyAlignment="1">
      <alignment vertical="center" wrapText="1"/>
    </xf>
    <xf numFmtId="0" fontId="2" fillId="3" borderId="1" xfId="0" applyFont="1" applyFill="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36" fillId="0" borderId="0" xfId="0" applyFont="1"/>
    <xf numFmtId="0" fontId="2" fillId="3" borderId="1" xfId="0" applyFont="1" applyFill="1" applyBorder="1" applyAlignment="1">
      <alignment horizontal="center" vertical="center" wrapText="1"/>
    </xf>
    <xf numFmtId="0" fontId="2" fillId="3" borderId="1" xfId="0" applyFont="1" applyFill="1" applyBorder="1" applyAlignment="1" applyProtection="1">
      <alignment vertical="center" wrapText="1"/>
      <protection locked="0"/>
    </xf>
    <xf numFmtId="0" fontId="2" fillId="0" borderId="1" xfId="0" applyFont="1" applyBorder="1" applyAlignment="1">
      <alignment horizontal="justify" vertical="center" wrapText="1"/>
    </xf>
    <xf numFmtId="0" fontId="14"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36" fillId="0" borderId="1" xfId="0" applyFont="1" applyBorder="1"/>
    <xf numFmtId="0" fontId="10" fillId="3" borderId="1" xfId="0" applyFont="1" applyFill="1" applyBorder="1" applyAlignment="1">
      <alignment horizontal="center" vertical="center" wrapText="1"/>
    </xf>
    <xf numFmtId="0" fontId="10" fillId="0" borderId="1" xfId="0" applyFont="1" applyBorder="1" applyAlignment="1">
      <alignment vertical="center" wrapText="1"/>
    </xf>
    <xf numFmtId="9" fontId="8" fillId="0" borderId="1" xfId="0" applyNumberFormat="1" applyFont="1" applyBorder="1" applyAlignment="1">
      <alignment vertical="center"/>
    </xf>
    <xf numFmtId="0" fontId="6" fillId="3" borderId="1" xfId="0" applyFont="1" applyFill="1" applyBorder="1" applyAlignment="1">
      <alignment vertical="center" wrapText="1"/>
    </xf>
    <xf numFmtId="9" fontId="2" fillId="0" borderId="1" xfId="2" applyFont="1" applyFill="1" applyBorder="1" applyAlignment="1" applyProtection="1">
      <alignment horizontal="center" vertical="center" wrapText="1"/>
      <protection locked="0"/>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2" fillId="0" borderId="2" xfId="0" applyFont="1" applyBorder="1" applyAlignment="1" applyProtection="1">
      <alignment horizontal="center" vertical="center" wrapText="1"/>
      <protection locked="0"/>
    </xf>
    <xf numFmtId="0" fontId="2" fillId="3" borderId="2" xfId="1" applyFill="1" applyBorder="1" applyAlignment="1" applyProtection="1">
      <alignment horizontal="center" vertical="center" wrapText="1"/>
      <protection locked="0"/>
    </xf>
    <xf numFmtId="0" fontId="2" fillId="3" borderId="2" xfId="0" applyFont="1" applyFill="1" applyBorder="1" applyAlignment="1" applyProtection="1">
      <alignment horizontal="justify" vertical="center" wrapText="1"/>
      <protection locked="0"/>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0" xfId="0" applyFont="1" applyAlignment="1">
      <alignment horizontal="center" vertical="center" wrapText="1"/>
    </xf>
    <xf numFmtId="0" fontId="2" fillId="0" borderId="3" xfId="0" applyFont="1" applyBorder="1" applyAlignment="1" applyProtection="1">
      <alignment horizontal="center" vertical="center" wrapText="1"/>
      <protection locked="0"/>
    </xf>
    <xf numFmtId="0" fontId="2" fillId="3" borderId="3" xfId="1" applyFill="1" applyBorder="1" applyAlignment="1" applyProtection="1">
      <alignment horizontal="center" vertical="center" wrapText="1"/>
      <protection locked="0"/>
    </xf>
    <xf numFmtId="0" fontId="2" fillId="3" borderId="3" xfId="0" applyFont="1" applyFill="1" applyBorder="1" applyAlignment="1" applyProtection="1">
      <alignment horizontal="justify" vertical="center" wrapText="1"/>
      <protection locked="0"/>
    </xf>
    <xf numFmtId="14" fontId="10" fillId="3" borderId="0" xfId="0" applyNumberFormat="1" applyFont="1" applyFill="1" applyAlignment="1">
      <alignment horizontal="center" vertical="center"/>
    </xf>
    <xf numFmtId="0" fontId="0" fillId="0" borderId="0" xfId="0" applyAlignment="1">
      <alignment vertical="center"/>
    </xf>
    <xf numFmtId="0" fontId="38" fillId="0" borderId="0" xfId="0" applyFont="1"/>
    <xf numFmtId="0" fontId="17" fillId="21" borderId="16" xfId="0" applyFont="1" applyFill="1" applyBorder="1" applyAlignment="1">
      <alignment horizontal="center" vertical="center" wrapText="1"/>
    </xf>
    <xf numFmtId="0" fontId="35" fillId="21" borderId="12" xfId="0" applyFont="1" applyFill="1" applyBorder="1" applyAlignment="1">
      <alignment horizontal="center" vertical="center" wrapText="1"/>
    </xf>
    <xf numFmtId="0" fontId="17" fillId="21" borderId="12" xfId="0" applyFont="1" applyFill="1" applyBorder="1" applyAlignment="1">
      <alignment horizontal="center" vertical="center" wrapText="1"/>
    </xf>
    <xf numFmtId="0" fontId="25" fillId="0" borderId="17" xfId="0" applyFont="1" applyBorder="1" applyAlignment="1">
      <alignment horizontal="center" vertical="center" wrapText="1"/>
    </xf>
    <xf numFmtId="0" fontId="40" fillId="0" borderId="17" xfId="0" applyFont="1" applyBorder="1" applyAlignment="1">
      <alignment horizontal="center" vertical="center" wrapText="1"/>
    </xf>
    <xf numFmtId="0" fontId="37" fillId="0" borderId="17" xfId="0" applyFont="1" applyBorder="1" applyAlignment="1">
      <alignment horizontal="center" vertical="center" wrapText="1"/>
    </xf>
    <xf numFmtId="0" fontId="40" fillId="0" borderId="17" xfId="0" applyFont="1" applyBorder="1" applyAlignment="1">
      <alignment horizontal="justify" vertical="center" wrapText="1"/>
    </xf>
    <xf numFmtId="9" fontId="37" fillId="0" borderId="17" xfId="0" applyNumberFormat="1" applyFont="1" applyBorder="1" applyAlignment="1">
      <alignment horizontal="center" vertical="center" wrapText="1"/>
    </xf>
    <xf numFmtId="9" fontId="40" fillId="0" borderId="17" xfId="0" applyNumberFormat="1" applyFont="1" applyBorder="1" applyAlignment="1">
      <alignment horizontal="center" vertical="center" wrapText="1"/>
    </xf>
    <xf numFmtId="0" fontId="42" fillId="0" borderId="0" xfId="0" applyFont="1"/>
    <xf numFmtId="0" fontId="38" fillId="0" borderId="1" xfId="0" applyFont="1" applyBorder="1" applyAlignment="1">
      <alignment horizontal="center" vertical="center"/>
    </xf>
    <xf numFmtId="0" fontId="38" fillId="0" borderId="1" xfId="0" applyFont="1" applyBorder="1" applyAlignment="1">
      <alignment horizontal="center" vertical="center" wrapText="1"/>
    </xf>
    <xf numFmtId="0" fontId="42" fillId="0" borderId="0" xfId="0" applyFont="1" applyAlignment="1">
      <alignment vertical="center"/>
    </xf>
    <xf numFmtId="0" fontId="42" fillId="8" borderId="62" xfId="0" applyFont="1" applyFill="1" applyBorder="1" applyAlignment="1">
      <alignment horizontal="center"/>
    </xf>
    <xf numFmtId="0" fontId="42" fillId="8" borderId="63" xfId="0" applyFont="1" applyFill="1" applyBorder="1" applyAlignment="1">
      <alignment horizontal="center"/>
    </xf>
    <xf numFmtId="0" fontId="42" fillId="8" borderId="64" xfId="0" applyFont="1" applyFill="1" applyBorder="1" applyAlignment="1">
      <alignment horizontal="center"/>
    </xf>
    <xf numFmtId="0" fontId="38" fillId="0" borderId="50" xfId="0" applyFont="1" applyBorder="1" applyAlignment="1">
      <alignment horizontal="center"/>
    </xf>
    <xf numFmtId="0" fontId="38" fillId="0" borderId="51" xfId="0" applyFont="1" applyBorder="1" applyAlignment="1">
      <alignment horizontal="center"/>
    </xf>
    <xf numFmtId="0" fontId="38" fillId="0" borderId="52" xfId="0" applyFont="1" applyBorder="1" applyAlignment="1">
      <alignment horizontal="center"/>
    </xf>
    <xf numFmtId="0" fontId="38" fillId="0" borderId="53" xfId="0" applyFont="1" applyBorder="1" applyAlignment="1">
      <alignment horizontal="center"/>
    </xf>
    <xf numFmtId="0" fontId="38" fillId="0" borderId="1" xfId="0" applyFont="1" applyBorder="1" applyAlignment="1">
      <alignment horizontal="center"/>
    </xf>
    <xf numFmtId="0" fontId="38" fillId="0" borderId="54" xfId="0" applyFont="1" applyBorder="1" applyAlignment="1">
      <alignment horizontal="center"/>
    </xf>
    <xf numFmtId="0" fontId="38" fillId="0" borderId="55" xfId="0" applyFont="1" applyBorder="1" applyAlignment="1">
      <alignment horizontal="center"/>
    </xf>
    <xf numFmtId="0" fontId="38" fillId="0" borderId="56" xfId="0" applyFont="1" applyBorder="1" applyAlignment="1">
      <alignment horizontal="center"/>
    </xf>
    <xf numFmtId="0" fontId="38" fillId="0" borderId="57" xfId="0" applyFont="1" applyBorder="1" applyAlignment="1">
      <alignment horizontal="center"/>
    </xf>
    <xf numFmtId="0" fontId="38" fillId="0" borderId="65" xfId="0" applyFont="1" applyBorder="1" applyAlignment="1">
      <alignment horizontal="center"/>
    </xf>
    <xf numFmtId="0" fontId="38" fillId="0" borderId="61" xfId="0" applyFont="1" applyBorder="1" applyAlignment="1">
      <alignment horizontal="center"/>
    </xf>
    <xf numFmtId="0" fontId="1" fillId="0" borderId="0" xfId="0" applyFont="1" applyAlignment="1">
      <alignment horizontal="center" vertical="center"/>
    </xf>
    <xf numFmtId="0" fontId="13" fillId="14" borderId="1" xfId="0" applyFont="1" applyFill="1" applyBorder="1" applyAlignment="1">
      <alignment horizontal="center" vertical="center" wrapText="1"/>
    </xf>
    <xf numFmtId="9" fontId="8" fillId="0" borderId="3" xfId="0" applyNumberFormat="1" applyFont="1" applyBorder="1" applyAlignment="1">
      <alignment horizontal="center" vertical="center"/>
    </xf>
    <xf numFmtId="9" fontId="2" fillId="0" borderId="3" xfId="2" applyFont="1" applyFill="1" applyBorder="1" applyAlignment="1" applyProtection="1">
      <alignment horizontal="center" vertical="center" wrapText="1"/>
    </xf>
    <xf numFmtId="0" fontId="8" fillId="0" borderId="3" xfId="0" applyFont="1" applyBorder="1" applyAlignment="1">
      <alignment horizontal="center" vertical="center" wrapText="1"/>
    </xf>
    <xf numFmtId="0" fontId="2" fillId="0" borderId="3" xfId="0" applyFont="1" applyBorder="1" applyAlignment="1" applyProtection="1">
      <alignment horizontal="justify" vertical="center" wrapText="1"/>
      <protection locked="0"/>
    </xf>
    <xf numFmtId="0" fontId="2" fillId="0" borderId="3" xfId="0" applyFont="1" applyBorder="1" applyAlignment="1" applyProtection="1">
      <alignment vertical="center" wrapText="1"/>
      <protection locked="0"/>
    </xf>
    <xf numFmtId="0" fontId="2" fillId="14" borderId="1" xfId="0" applyFont="1" applyFill="1" applyBorder="1" applyAlignment="1">
      <alignment horizontal="justify" vertical="center" wrapText="1"/>
    </xf>
    <xf numFmtId="0" fontId="10" fillId="14"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6" fillId="0" borderId="3" xfId="0" applyFont="1" applyBorder="1" applyAlignment="1">
      <alignment horizontal="center" vertical="center"/>
    </xf>
    <xf numFmtId="0" fontId="8" fillId="3" borderId="1" xfId="0" applyFont="1" applyFill="1" applyBorder="1" applyAlignment="1">
      <alignment horizontal="left" vertical="center"/>
    </xf>
    <xf numFmtId="0" fontId="17" fillId="0" borderId="53" xfId="0" applyFont="1" applyBorder="1" applyAlignment="1">
      <alignment horizontal="center" vertical="center"/>
    </xf>
    <xf numFmtId="0" fontId="14" fillId="0" borderId="54" xfId="0" applyFont="1" applyBorder="1" applyAlignment="1">
      <alignment horizontal="center" vertical="center" wrapText="1"/>
    </xf>
    <xf numFmtId="0" fontId="14" fillId="0" borderId="0" xfId="0" applyFont="1" applyAlignment="1">
      <alignment vertical="center"/>
    </xf>
    <xf numFmtId="0" fontId="14" fillId="0" borderId="0" xfId="0" applyFont="1" applyAlignment="1">
      <alignment vertical="center" wrapText="1"/>
    </xf>
    <xf numFmtId="14" fontId="2" fillId="0" borderId="0" xfId="0" applyNumberFormat="1" applyFont="1" applyAlignment="1">
      <alignment vertical="center" wrapText="1"/>
    </xf>
    <xf numFmtId="0" fontId="7" fillId="13" borderId="33" xfId="0" applyFont="1" applyFill="1" applyBorder="1" applyAlignment="1">
      <alignment horizontal="center" vertical="center" wrapText="1"/>
    </xf>
    <xf numFmtId="0" fontId="6" fillId="0" borderId="0" xfId="0" applyFont="1" applyAlignment="1">
      <alignment vertical="center"/>
    </xf>
    <xf numFmtId="14" fontId="8" fillId="0" borderId="1" xfId="0" applyNumberFormat="1" applyFont="1" applyBorder="1" applyAlignment="1">
      <alignment horizontal="center" vertical="center"/>
    </xf>
    <xf numFmtId="0" fontId="6" fillId="0" borderId="53" xfId="0" applyFont="1" applyBorder="1" applyAlignment="1">
      <alignment horizontal="center" vertical="center"/>
    </xf>
    <xf numFmtId="0" fontId="17" fillId="0" borderId="1" xfId="0" applyFont="1" applyBorder="1" applyAlignment="1">
      <alignment horizontal="center" vertical="center"/>
    </xf>
    <xf numFmtId="0" fontId="14" fillId="0" borderId="0" xfId="0" applyFont="1" applyAlignment="1">
      <alignment horizontal="center" vertical="center" wrapText="1"/>
    </xf>
    <xf numFmtId="0" fontId="25" fillId="0" borderId="0" xfId="0" applyFont="1" applyAlignment="1">
      <alignment horizontal="center" vertical="center" wrapText="1"/>
    </xf>
    <xf numFmtId="9" fontId="6" fillId="0" borderId="0" xfId="0" applyNumberFormat="1" applyFont="1" applyAlignment="1">
      <alignment horizontal="center" vertical="center" wrapText="1"/>
    </xf>
    <xf numFmtId="0" fontId="7" fillId="0" borderId="0" xfId="0" applyFont="1" applyAlignment="1">
      <alignment vertical="center" wrapText="1"/>
    </xf>
    <xf numFmtId="0" fontId="2" fillId="14" borderId="1" xfId="0" applyFont="1" applyFill="1" applyBorder="1" applyAlignment="1">
      <alignment horizontal="center" vertical="center" wrapText="1"/>
    </xf>
    <xf numFmtId="0" fontId="31" fillId="14" borderId="3" xfId="0" applyFont="1" applyFill="1" applyBorder="1" applyAlignment="1">
      <alignment horizontal="center" vertical="center" wrapText="1"/>
    </xf>
    <xf numFmtId="0" fontId="31" fillId="14" borderId="1" xfId="0" applyFont="1" applyFill="1" applyBorder="1" applyAlignment="1">
      <alignment horizontal="center" vertical="center" wrapText="1"/>
    </xf>
    <xf numFmtId="0" fontId="42" fillId="8" borderId="1" xfId="0" applyFont="1" applyFill="1" applyBorder="1" applyAlignment="1">
      <alignment horizontal="center" vertical="center"/>
    </xf>
    <xf numFmtId="0" fontId="38" fillId="0" borderId="0" xfId="0" applyFont="1" applyAlignment="1">
      <alignment horizontal="center" vertical="center"/>
    </xf>
    <xf numFmtId="0" fontId="31" fillId="22" borderId="1" xfId="0" applyFont="1" applyFill="1" applyBorder="1" applyAlignment="1">
      <alignment horizontal="center" vertical="center" wrapText="1"/>
    </xf>
    <xf numFmtId="0" fontId="47" fillId="0" borderId="0" xfId="0" applyFont="1"/>
    <xf numFmtId="0" fontId="50" fillId="0" borderId="0" xfId="0" applyFont="1" applyAlignment="1">
      <alignment horizontal="center"/>
    </xf>
    <xf numFmtId="0" fontId="8" fillId="0" borderId="0" xfId="0" applyFont="1" applyAlignment="1">
      <alignment horizontal="center"/>
    </xf>
    <xf numFmtId="9" fontId="8" fillId="0" borderId="0" xfId="2" applyFont="1" applyFill="1"/>
    <xf numFmtId="9" fontId="8" fillId="0" borderId="0" xfId="2" applyFont="1" applyFill="1" applyAlignment="1">
      <alignment horizontal="center"/>
    </xf>
    <xf numFmtId="14" fontId="10" fillId="3" borderId="6" xfId="0" applyNumberFormat="1" applyFont="1" applyFill="1" applyBorder="1" applyAlignment="1">
      <alignment horizontal="center" vertical="center"/>
    </xf>
    <xf numFmtId="9" fontId="2" fillId="0" borderId="1" xfId="2" applyFont="1" applyFill="1" applyBorder="1" applyAlignment="1" applyProtection="1">
      <alignment horizontal="center" vertical="center" wrapText="1"/>
    </xf>
    <xf numFmtId="0" fontId="8" fillId="0" borderId="1" xfId="0" applyFont="1" applyBorder="1" applyAlignment="1">
      <alignment horizontal="center" vertical="center" wrapText="1"/>
    </xf>
    <xf numFmtId="9" fontId="12"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54" fillId="0" borderId="1" xfId="0" applyFont="1" applyBorder="1" applyAlignment="1" applyProtection="1">
      <alignment horizontal="justify" vertical="center" wrapText="1"/>
      <protection locked="0"/>
    </xf>
    <xf numFmtId="0" fontId="8"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8" fillId="0" borderId="1" xfId="0" applyFont="1" applyBorder="1" applyAlignment="1">
      <alignment horizontal="left" vertical="center"/>
    </xf>
    <xf numFmtId="9" fontId="14" fillId="0" borderId="1" xfId="0" applyNumberFormat="1" applyFont="1" applyBorder="1" applyAlignment="1">
      <alignment horizontal="center" vertical="center"/>
    </xf>
    <xf numFmtId="9" fontId="2" fillId="0" borderId="1" xfId="2" applyFont="1" applyFill="1" applyBorder="1" applyAlignment="1" applyProtection="1">
      <alignment vertical="center" wrapText="1"/>
      <protection locked="0"/>
    </xf>
    <xf numFmtId="0" fontId="2" fillId="0" borderId="58" xfId="0" applyFont="1" applyBorder="1" applyAlignment="1">
      <alignment horizontal="center" vertical="center" wrapText="1"/>
    </xf>
    <xf numFmtId="0" fontId="17"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43" fillId="3" borderId="3" xfId="0" applyFont="1" applyFill="1" applyBorder="1" applyAlignment="1">
      <alignment horizontal="center" vertical="center" wrapText="1"/>
    </xf>
    <xf numFmtId="14" fontId="43" fillId="3" borderId="59"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43" fillId="3" borderId="1" xfId="0" applyFont="1" applyFill="1" applyBorder="1" applyAlignment="1">
      <alignment horizontal="center" vertical="center" wrapText="1"/>
    </xf>
    <xf numFmtId="14" fontId="43" fillId="3" borderId="1" xfId="0" applyNumberFormat="1" applyFont="1" applyFill="1" applyBorder="1" applyAlignment="1">
      <alignment horizontal="center" vertical="center" wrapText="1"/>
    </xf>
    <xf numFmtId="0" fontId="7" fillId="13" borderId="72" xfId="0" applyFont="1" applyFill="1" applyBorder="1" applyAlignment="1">
      <alignment horizontal="center" vertical="center" wrapText="1"/>
    </xf>
    <xf numFmtId="0" fontId="14" fillId="12" borderId="43" xfId="0" applyFont="1" applyFill="1" applyBorder="1" applyAlignment="1">
      <alignment horizontal="center" vertical="center" wrapText="1"/>
    </xf>
    <xf numFmtId="0" fontId="14" fillId="7" borderId="43" xfId="0" applyFont="1" applyFill="1" applyBorder="1" applyAlignment="1">
      <alignment horizontal="center" vertical="center" wrapText="1"/>
    </xf>
    <xf numFmtId="0" fontId="14" fillId="6" borderId="44" xfId="0" applyFont="1" applyFill="1" applyBorder="1" applyAlignment="1">
      <alignment horizontal="center" vertical="center" wrapText="1"/>
    </xf>
    <xf numFmtId="0" fontId="14" fillId="12" borderId="46" xfId="0" applyFont="1" applyFill="1" applyBorder="1" applyAlignment="1">
      <alignment horizontal="center" vertical="center" wrapText="1"/>
    </xf>
    <xf numFmtId="0" fontId="14" fillId="7" borderId="46"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25" fillId="0" borderId="1" xfId="0" applyFont="1" applyBorder="1" applyAlignment="1">
      <alignment horizontal="center" vertical="center"/>
    </xf>
    <xf numFmtId="14" fontId="25" fillId="0" borderId="1" xfId="0" applyNumberFormat="1" applyFont="1" applyBorder="1" applyAlignment="1">
      <alignment horizontal="center" vertical="center"/>
    </xf>
    <xf numFmtId="0" fontId="14" fillId="0" borderId="6" xfId="0" applyFont="1" applyBorder="1" applyAlignment="1">
      <alignment horizontal="center" vertical="center"/>
    </xf>
    <xf numFmtId="0" fontId="13" fillId="0" borderId="2" xfId="0" applyFont="1" applyBorder="1" applyAlignment="1">
      <alignment horizontal="center" vertical="center" wrapText="1"/>
    </xf>
    <xf numFmtId="0" fontId="14" fillId="0" borderId="0" xfId="0" applyFont="1" applyAlignment="1">
      <alignment horizontal="center" vertical="center"/>
    </xf>
    <xf numFmtId="0" fontId="2" fillId="3" borderId="1" xfId="0" applyFont="1" applyFill="1" applyBorder="1" applyAlignment="1" applyProtection="1">
      <alignment horizontal="justify" vertical="center" wrapText="1"/>
      <protection locked="0"/>
    </xf>
    <xf numFmtId="14" fontId="2" fillId="0" borderId="54" xfId="0" applyNumberFormat="1" applyFont="1" applyBorder="1" applyAlignment="1">
      <alignment horizontal="center" vertical="center" wrapText="1"/>
    </xf>
    <xf numFmtId="0" fontId="17" fillId="7" borderId="39" xfId="0" applyFont="1" applyFill="1" applyBorder="1" applyAlignment="1">
      <alignment horizontal="center" vertical="center" wrapText="1"/>
    </xf>
    <xf numFmtId="0" fontId="17" fillId="7" borderId="40" xfId="0" applyFont="1" applyFill="1" applyBorder="1" applyAlignment="1">
      <alignment horizontal="center" vertical="center" wrapText="1"/>
    </xf>
    <xf numFmtId="0" fontId="17" fillId="6" borderId="41" xfId="0" applyFont="1" applyFill="1" applyBorder="1" applyAlignment="1">
      <alignment horizontal="center" vertical="center" wrapText="1"/>
    </xf>
    <xf numFmtId="0" fontId="17" fillId="7" borderId="42" xfId="0" applyFont="1" applyFill="1" applyBorder="1" applyAlignment="1">
      <alignment horizontal="center" vertical="center" wrapText="1"/>
    </xf>
    <xf numFmtId="0" fontId="17" fillId="7" borderId="43" xfId="0" applyFont="1" applyFill="1" applyBorder="1" applyAlignment="1">
      <alignment horizontal="center" vertical="center" wrapText="1"/>
    </xf>
    <xf numFmtId="0" fontId="17" fillId="6" borderId="44" xfId="0" applyFont="1" applyFill="1" applyBorder="1" applyAlignment="1">
      <alignment horizontal="center" vertical="center" wrapText="1"/>
    </xf>
    <xf numFmtId="0" fontId="17" fillId="12" borderId="42" xfId="0" applyFont="1" applyFill="1" applyBorder="1" applyAlignment="1">
      <alignment horizontal="center" vertical="center" wrapText="1"/>
    </xf>
    <xf numFmtId="0" fontId="17" fillId="12" borderId="45" xfId="0" applyFont="1" applyFill="1" applyBorder="1" applyAlignment="1">
      <alignment horizontal="center" vertical="center" wrapText="1"/>
    </xf>
    <xf numFmtId="0" fontId="17" fillId="7" borderId="46" xfId="0" applyFont="1" applyFill="1" applyBorder="1" applyAlignment="1">
      <alignment horizontal="center" vertical="center" wrapText="1"/>
    </xf>
    <xf numFmtId="0" fontId="17" fillId="6" borderId="47" xfId="0" applyFont="1" applyFill="1" applyBorder="1" applyAlignment="1">
      <alignment horizontal="center" vertical="center" wrapText="1"/>
    </xf>
    <xf numFmtId="0" fontId="14" fillId="3" borderId="6" xfId="0" applyFont="1" applyFill="1" applyBorder="1" applyAlignment="1">
      <alignment horizontal="center" vertical="center"/>
    </xf>
    <xf numFmtId="0" fontId="6" fillId="3" borderId="0" xfId="0" applyFont="1" applyFill="1"/>
    <xf numFmtId="0" fontId="6" fillId="3" borderId="0" xfId="0" applyFont="1" applyFill="1" applyAlignment="1">
      <alignment horizontal="center"/>
    </xf>
    <xf numFmtId="9" fontId="6" fillId="3" borderId="0" xfId="2" applyFont="1" applyFill="1"/>
    <xf numFmtId="9" fontId="6" fillId="3" borderId="0" xfId="2" applyFont="1" applyFill="1" applyAlignment="1">
      <alignment horizontal="center"/>
    </xf>
    <xf numFmtId="0" fontId="8" fillId="3" borderId="0" xfId="0" applyFont="1" applyFill="1"/>
    <xf numFmtId="0" fontId="10" fillId="3" borderId="0" xfId="0" applyFont="1" applyFill="1" applyAlignment="1">
      <alignment horizontal="center" vertical="center" wrapText="1"/>
    </xf>
    <xf numFmtId="0" fontId="11" fillId="3" borderId="0" xfId="0" applyFont="1" applyFill="1" applyAlignment="1" applyProtection="1">
      <alignment horizontal="right" vertical="center"/>
      <protection locked="0"/>
    </xf>
    <xf numFmtId="0" fontId="11" fillId="3" borderId="16" xfId="0" applyFont="1" applyFill="1" applyBorder="1" applyAlignment="1" applyProtection="1">
      <alignment horizontal="center" vertical="center"/>
      <protection locked="0"/>
    </xf>
    <xf numFmtId="0" fontId="14" fillId="3" borderId="0" xfId="0" applyFont="1" applyFill="1" applyAlignment="1">
      <alignment horizontal="right" vertical="center"/>
    </xf>
    <xf numFmtId="0" fontId="2" fillId="3" borderId="0" xfId="0" applyFont="1" applyFill="1" applyAlignment="1" applyProtection="1">
      <alignment horizontal="center" vertical="center" wrapText="1"/>
      <protection locked="0"/>
    </xf>
    <xf numFmtId="9" fontId="2" fillId="3" borderId="0" xfId="2" applyFont="1" applyFill="1" applyBorder="1" applyAlignment="1" applyProtection="1">
      <alignment vertical="center" wrapText="1"/>
      <protection locked="0"/>
    </xf>
    <xf numFmtId="9" fontId="2" fillId="3" borderId="0" xfId="2" applyFont="1" applyFill="1" applyBorder="1" applyAlignment="1" applyProtection="1">
      <alignment horizontal="center" vertical="center" wrapText="1"/>
      <protection locked="0"/>
    </xf>
    <xf numFmtId="0" fontId="2" fillId="3" borderId="0" xfId="0" applyFont="1" applyFill="1" applyAlignment="1" applyProtection="1">
      <alignment vertical="center" wrapText="1"/>
      <protection locked="0"/>
    </xf>
    <xf numFmtId="0" fontId="11" fillId="3" borderId="0" xfId="0" applyFont="1" applyFill="1" applyAlignment="1" applyProtection="1">
      <alignment horizontal="center" vertical="center"/>
      <protection locked="0"/>
    </xf>
    <xf numFmtId="0" fontId="9" fillId="3" borderId="0" xfId="0" applyFont="1" applyFill="1" applyAlignment="1" applyProtection="1">
      <alignment vertical="center"/>
      <protection locked="0"/>
    </xf>
    <xf numFmtId="0" fontId="8" fillId="3" borderId="0" xfId="0" applyFont="1" applyFill="1" applyAlignment="1">
      <alignment horizontal="center"/>
    </xf>
    <xf numFmtId="0" fontId="2" fillId="3" borderId="0" xfId="0" applyFont="1" applyFill="1" applyAlignment="1" applyProtection="1">
      <alignment horizontal="justify" vertical="center" wrapText="1"/>
      <protection locked="0"/>
    </xf>
    <xf numFmtId="9" fontId="2" fillId="3" borderId="0" xfId="2" applyFont="1" applyFill="1" applyBorder="1" applyAlignment="1" applyProtection="1">
      <alignment horizontal="justify" vertical="center" wrapText="1"/>
      <protection locked="0"/>
    </xf>
    <xf numFmtId="0" fontId="11" fillId="3" borderId="0" xfId="0" applyFont="1" applyFill="1" applyAlignment="1">
      <alignment horizontal="left" vertical="center" wrapText="1"/>
    </xf>
    <xf numFmtId="0" fontId="9" fillId="3" borderId="0" xfId="0" applyFont="1" applyFill="1" applyAlignment="1" applyProtection="1">
      <alignment horizontal="center" vertical="center"/>
      <protection locked="0"/>
    </xf>
    <xf numFmtId="0" fontId="2" fillId="3" borderId="0" xfId="0" applyFont="1" applyFill="1" applyAlignment="1">
      <alignment horizontal="justify" vertical="center" wrapText="1"/>
    </xf>
    <xf numFmtId="0" fontId="2" fillId="3" borderId="0" xfId="0" applyFont="1" applyFill="1" applyAlignment="1">
      <alignment horizontal="center" vertical="center" wrapText="1"/>
    </xf>
    <xf numFmtId="9" fontId="2" fillId="3" borderId="0" xfId="2" applyFont="1" applyFill="1" applyBorder="1" applyAlignment="1">
      <alignment horizontal="justify" vertical="center" wrapText="1"/>
    </xf>
    <xf numFmtId="9" fontId="2" fillId="3" borderId="0" xfId="2" applyFont="1" applyFill="1" applyBorder="1" applyAlignment="1">
      <alignment horizontal="center" vertical="center" wrapText="1"/>
    </xf>
    <xf numFmtId="0" fontId="10" fillId="3" borderId="0" xfId="0" applyFont="1" applyFill="1" applyAlignment="1">
      <alignment horizontal="left" vertical="center"/>
    </xf>
    <xf numFmtId="0" fontId="2" fillId="3" borderId="0" xfId="0" applyFont="1" applyFill="1" applyAlignment="1">
      <alignment vertical="center" wrapText="1"/>
    </xf>
    <xf numFmtId="9" fontId="2" fillId="3" borderId="0" xfId="2" applyFont="1" applyFill="1" applyBorder="1" applyAlignment="1">
      <alignment vertical="center" wrapText="1"/>
    </xf>
    <xf numFmtId="0" fontId="8" fillId="3" borderId="0" xfId="0" applyFont="1" applyFill="1" applyAlignment="1">
      <alignment horizontal="left" vertical="center"/>
    </xf>
    <xf numFmtId="0" fontId="11" fillId="3" borderId="0" xfId="0" applyFont="1" applyFill="1" applyAlignment="1">
      <alignment vertical="center"/>
    </xf>
    <xf numFmtId="9" fontId="11" fillId="3" borderId="0" xfId="2" applyFont="1" applyFill="1" applyBorder="1" applyAlignment="1">
      <alignment vertical="center"/>
    </xf>
    <xf numFmtId="9" fontId="9" fillId="3" borderId="0" xfId="2" applyFont="1" applyFill="1" applyBorder="1" applyAlignment="1" applyProtection="1">
      <alignment vertical="center"/>
      <protection locked="0"/>
    </xf>
    <xf numFmtId="0" fontId="9" fillId="3" borderId="0" xfId="0" applyFont="1" applyFill="1" applyAlignment="1" applyProtection="1">
      <alignment horizontal="justify" vertical="center"/>
      <protection locked="0"/>
    </xf>
    <xf numFmtId="9" fontId="9" fillId="3" borderId="0" xfId="2" applyFont="1" applyFill="1" applyBorder="1" applyAlignment="1" applyProtection="1">
      <alignment horizontal="justify" vertical="center"/>
      <protection locked="0"/>
    </xf>
    <xf numFmtId="0" fontId="52" fillId="16" borderId="1" xfId="0" applyFont="1" applyFill="1" applyBorder="1" applyAlignment="1">
      <alignment horizontal="center" vertical="center" wrapText="1"/>
    </xf>
    <xf numFmtId="0" fontId="53" fillId="14"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2" fillId="4" borderId="1" xfId="0" applyFont="1" applyFill="1" applyBorder="1" applyAlignment="1">
      <alignment horizontal="justify" vertical="center" wrapText="1"/>
    </xf>
    <xf numFmtId="0" fontId="2" fillId="3" borderId="1" xfId="0" applyFont="1" applyFill="1" applyBorder="1" applyAlignment="1">
      <alignment horizontal="justify" vertical="center" wrapText="1"/>
    </xf>
    <xf numFmtId="9" fontId="2" fillId="3" borderId="1" xfId="2" applyFont="1" applyFill="1" applyBorder="1" applyAlignment="1" applyProtection="1">
      <alignment horizontal="center" vertical="center" wrapText="1"/>
      <protection locked="0"/>
    </xf>
    <xf numFmtId="0" fontId="8" fillId="3" borderId="1" xfId="0" applyFont="1" applyFill="1" applyBorder="1" applyAlignment="1">
      <alignment horizontal="justify" vertical="center" wrapText="1"/>
    </xf>
    <xf numFmtId="9" fontId="12" fillId="3" borderId="1" xfId="0" applyNumberFormat="1" applyFont="1" applyFill="1" applyBorder="1" applyAlignment="1">
      <alignment horizontal="center" vertical="center" wrapText="1"/>
    </xf>
    <xf numFmtId="9" fontId="10" fillId="0" borderId="1" xfId="0" applyNumberFormat="1" applyFont="1" applyBorder="1" applyAlignment="1">
      <alignment horizontal="center" vertical="center"/>
    </xf>
    <xf numFmtId="0" fontId="2" fillId="0" borderId="1" xfId="0" applyFont="1" applyBorder="1" applyAlignment="1">
      <alignment horizontal="left" vertical="center"/>
    </xf>
    <xf numFmtId="0" fontId="6" fillId="0" borderId="1" xfId="0" applyFont="1" applyBorder="1" applyAlignment="1">
      <alignment horizontal="center" vertical="center"/>
    </xf>
    <xf numFmtId="0" fontId="2" fillId="0" borderId="1" xfId="0" applyFont="1" applyBorder="1" applyAlignment="1" applyProtection="1">
      <alignment vertical="center"/>
      <protection locked="0"/>
    </xf>
    <xf numFmtId="0" fontId="8" fillId="0" borderId="1" xfId="0" applyFont="1" applyBorder="1" applyAlignment="1">
      <alignment horizontal="justify" vertical="center"/>
    </xf>
    <xf numFmtId="0" fontId="2" fillId="22" borderId="1" xfId="0" applyFont="1" applyFill="1" applyBorder="1" applyAlignment="1">
      <alignment horizontal="center" vertical="center" wrapText="1"/>
    </xf>
    <xf numFmtId="9" fontId="6" fillId="0" borderId="0" xfId="2" applyFont="1" applyFill="1" applyAlignment="1">
      <alignment vertical="center"/>
    </xf>
    <xf numFmtId="9" fontId="6" fillId="0" borderId="0" xfId="2" applyFont="1" applyFill="1" applyAlignment="1">
      <alignment horizontal="center" vertical="center"/>
    </xf>
    <xf numFmtId="0" fontId="2" fillId="3" borderId="6" xfId="0" applyFont="1" applyFill="1" applyBorder="1" applyAlignment="1" applyProtection="1">
      <alignment horizontal="center" vertical="center" wrapText="1"/>
      <protection locked="0"/>
    </xf>
    <xf numFmtId="0" fontId="2" fillId="0" borderId="1" xfId="0" applyFont="1" applyBorder="1" applyAlignment="1" applyProtection="1">
      <alignment horizontal="justify" vertical="center" wrapText="1"/>
      <protection locked="0"/>
    </xf>
    <xf numFmtId="0" fontId="8" fillId="0" borderId="2" xfId="0" applyFont="1" applyBorder="1" applyAlignment="1">
      <alignment horizontal="center" vertical="center" wrapText="1"/>
    </xf>
    <xf numFmtId="0" fontId="31" fillId="0" borderId="0" xfId="0" applyFont="1" applyAlignment="1">
      <alignment horizontal="center" vertical="center"/>
    </xf>
    <xf numFmtId="0" fontId="31" fillId="0" borderId="1" xfId="0" applyFont="1" applyBorder="1" applyAlignment="1">
      <alignment horizontal="center" vertical="center"/>
    </xf>
    <xf numFmtId="0" fontId="49" fillId="0" borderId="0" xfId="0" applyFont="1" applyAlignment="1">
      <alignment vertical="center"/>
    </xf>
    <xf numFmtId="0" fontId="6" fillId="0" borderId="73" xfId="0" applyFont="1" applyBorder="1" applyAlignment="1">
      <alignment horizontal="center" vertical="center"/>
    </xf>
    <xf numFmtId="14" fontId="8" fillId="0" borderId="2" xfId="0" applyNumberFormat="1" applyFont="1" applyBorder="1" applyAlignment="1">
      <alignment horizontal="center" vertical="center"/>
    </xf>
    <xf numFmtId="14" fontId="2" fillId="0" borderId="2" xfId="0" applyNumberFormat="1" applyFont="1" applyBorder="1" applyAlignment="1">
      <alignment horizontal="center" vertical="center" wrapText="1"/>
    </xf>
    <xf numFmtId="14" fontId="2" fillId="0" borderId="74" xfId="0" applyNumberFormat="1" applyFont="1" applyBorder="1" applyAlignment="1">
      <alignment horizontal="center" vertical="center" wrapText="1"/>
    </xf>
    <xf numFmtId="0" fontId="31" fillId="0" borderId="3" xfId="0" applyFont="1" applyBorder="1" applyAlignment="1">
      <alignment horizontal="justify" vertical="center" wrapText="1"/>
    </xf>
    <xf numFmtId="0" fontId="10" fillId="0" borderId="2" xfId="0" applyFont="1" applyBorder="1" applyAlignment="1">
      <alignment vertical="center" wrapText="1"/>
    </xf>
    <xf numFmtId="0" fontId="7" fillId="0" borderId="0" xfId="0" applyFont="1" applyAlignment="1">
      <alignment horizontal="justify" vertical="center" wrapText="1"/>
    </xf>
    <xf numFmtId="0" fontId="6" fillId="0" borderId="2" xfId="0" applyFont="1" applyBorder="1" applyAlignment="1">
      <alignment horizontal="center"/>
    </xf>
    <xf numFmtId="0" fontId="6" fillId="0" borderId="58" xfId="0" applyFont="1" applyBorder="1" applyAlignment="1">
      <alignment horizontal="center"/>
    </xf>
    <xf numFmtId="0" fontId="6" fillId="0" borderId="3" xfId="0" applyFont="1" applyBorder="1" applyAlignment="1">
      <alignment horizontal="center"/>
    </xf>
    <xf numFmtId="0" fontId="56" fillId="0" borderId="2" xfId="0" applyFont="1" applyBorder="1" applyAlignment="1">
      <alignment horizontal="center"/>
    </xf>
    <xf numFmtId="0" fontId="56" fillId="0" borderId="58" xfId="0" applyFont="1" applyBorder="1" applyAlignment="1">
      <alignment horizontal="center"/>
    </xf>
    <xf numFmtId="0" fontId="56" fillId="0" borderId="3" xfId="0" applyFont="1" applyBorder="1" applyAlignment="1">
      <alignment horizontal="center"/>
    </xf>
    <xf numFmtId="0" fontId="10" fillId="22" borderId="1" xfId="0" applyFont="1" applyFill="1" applyBorder="1" applyAlignment="1">
      <alignment horizontal="center" vertical="center" wrapText="1"/>
    </xf>
    <xf numFmtId="0" fontId="2" fillId="22" borderId="1" xfId="0" applyFont="1" applyFill="1" applyBorder="1" applyAlignment="1">
      <alignment horizontal="center" vertical="center" wrapText="1"/>
    </xf>
    <xf numFmtId="0" fontId="14" fillId="24" borderId="1" xfId="0" applyFont="1" applyFill="1" applyBorder="1" applyAlignment="1">
      <alignment horizontal="center" vertical="center" wrapText="1"/>
    </xf>
    <xf numFmtId="164" fontId="2" fillId="22" borderId="1" xfId="0" applyNumberFormat="1" applyFont="1" applyFill="1" applyBorder="1" applyAlignment="1">
      <alignment horizontal="center" vertical="center" wrapText="1"/>
    </xf>
    <xf numFmtId="0" fontId="16" fillId="2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9" fontId="2" fillId="0" borderId="1" xfId="2" applyFont="1" applyFill="1" applyBorder="1" applyAlignment="1" applyProtection="1">
      <alignment horizontal="center" vertical="center" wrapText="1"/>
      <protection locked="0"/>
    </xf>
    <xf numFmtId="0" fontId="2" fillId="3" borderId="1" xfId="1" applyFill="1" applyBorder="1" applyAlignment="1" applyProtection="1">
      <alignment horizontal="center" vertical="center" wrapText="1"/>
      <protection locked="0"/>
    </xf>
    <xf numFmtId="9" fontId="2" fillId="0" borderId="1" xfId="2" applyFont="1" applyFill="1" applyBorder="1" applyAlignment="1" applyProtection="1">
      <alignment horizontal="center" vertical="center" wrapText="1"/>
    </xf>
    <xf numFmtId="0" fontId="25" fillId="0" borderId="4" xfId="0" applyFont="1" applyBorder="1" applyAlignment="1">
      <alignment horizontal="left" vertical="center" wrapText="1"/>
    </xf>
    <xf numFmtId="0" fontId="25" fillId="0" borderId="66" xfId="0" applyFont="1" applyBorder="1" applyAlignment="1">
      <alignment horizontal="left" vertical="center"/>
    </xf>
    <xf numFmtId="0" fontId="25" fillId="0" borderId="5" xfId="0" applyFont="1" applyBorder="1" applyAlignment="1">
      <alignment horizontal="left" vertical="center"/>
    </xf>
    <xf numFmtId="0" fontId="11" fillId="3" borderId="18" xfId="0" applyFont="1" applyFill="1" applyBorder="1" applyAlignment="1" applyProtection="1">
      <alignment horizontal="right" vertical="center"/>
      <protection locked="0"/>
    </xf>
    <xf numFmtId="0" fontId="11" fillId="3" borderId="0" xfId="0" applyFont="1" applyFill="1" applyAlignment="1" applyProtection="1">
      <alignment horizontal="right" vertical="center"/>
      <protection locked="0"/>
    </xf>
    <xf numFmtId="0" fontId="43" fillId="0" borderId="1" xfId="0" applyFont="1" applyBorder="1" applyAlignment="1">
      <alignment horizontal="justify" vertical="center" wrapText="1"/>
    </xf>
    <xf numFmtId="0" fontId="43" fillId="0" borderId="4" xfId="0" applyFont="1" applyBorder="1" applyAlignment="1">
      <alignment horizontal="left" vertical="center" wrapText="1"/>
    </xf>
    <xf numFmtId="0" fontId="43" fillId="0" borderId="66" xfId="0" applyFont="1" applyBorder="1" applyAlignment="1">
      <alignment horizontal="left" vertical="center" wrapText="1"/>
    </xf>
    <xf numFmtId="0" fontId="43" fillId="0" borderId="5" xfId="0" applyFont="1" applyBorder="1" applyAlignment="1">
      <alignment horizontal="left" vertical="center" wrapText="1"/>
    </xf>
    <xf numFmtId="0" fontId="43" fillId="0" borderId="1"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66" xfId="0" applyFont="1" applyFill="1" applyBorder="1" applyAlignment="1">
      <alignment horizontal="center" vertical="center"/>
    </xf>
    <xf numFmtId="0" fontId="14" fillId="2" borderId="5" xfId="0" applyFont="1" applyFill="1" applyBorder="1" applyAlignment="1">
      <alignment horizontal="center" vertical="center"/>
    </xf>
    <xf numFmtId="0" fontId="2" fillId="0" borderId="1" xfId="0" applyFont="1" applyBorder="1" applyAlignment="1" applyProtection="1">
      <alignment horizontal="center" vertical="center"/>
      <protection locked="0"/>
    </xf>
    <xf numFmtId="0" fontId="2" fillId="0" borderId="1" xfId="0" applyFont="1" applyBorder="1" applyAlignment="1">
      <alignment horizontal="center" vertical="center" wrapText="1"/>
    </xf>
    <xf numFmtId="0" fontId="10" fillId="0" borderId="1" xfId="0" applyFont="1" applyBorder="1" applyAlignment="1">
      <alignment horizontal="center" vertical="center" wrapText="1"/>
    </xf>
    <xf numFmtId="9" fontId="8" fillId="0" borderId="1" xfId="0" applyNumberFormat="1" applyFont="1" applyBorder="1" applyAlignment="1">
      <alignment horizontal="center" vertical="center"/>
    </xf>
    <xf numFmtId="0" fontId="14" fillId="3" borderId="1" xfId="0" applyFont="1" applyFill="1" applyBorder="1" applyAlignment="1">
      <alignment horizontal="center" vertical="center"/>
    </xf>
    <xf numFmtId="0" fontId="8" fillId="0" borderId="1" xfId="0" applyFont="1" applyBorder="1" applyAlignment="1">
      <alignment horizontal="center" vertical="center"/>
    </xf>
    <xf numFmtId="0" fontId="8" fillId="3" borderId="1" xfId="0" applyFont="1" applyFill="1" applyBorder="1" applyAlignment="1">
      <alignment horizontal="center" vertical="center" wrapText="1"/>
    </xf>
    <xf numFmtId="0" fontId="2" fillId="0" borderId="1" xfId="0" applyFont="1" applyBorder="1" applyAlignment="1" applyProtection="1">
      <alignment horizontal="justify" vertical="center" wrapText="1"/>
      <protection locked="0"/>
    </xf>
    <xf numFmtId="9" fontId="12" fillId="0" borderId="1" xfId="0" applyNumberFormat="1" applyFont="1" applyBorder="1" applyAlignment="1">
      <alignment horizontal="center" vertical="center" wrapText="1"/>
    </xf>
    <xf numFmtId="0" fontId="8" fillId="0" borderId="1" xfId="0" applyFont="1" applyBorder="1" applyAlignment="1">
      <alignment horizontal="justify" vertical="center" wrapText="1"/>
    </xf>
    <xf numFmtId="0" fontId="54" fillId="0" borderId="1" xfId="0" applyFont="1" applyBorder="1" applyAlignment="1" applyProtection="1">
      <alignment horizontal="justify" vertical="center" wrapText="1"/>
      <protection locked="0"/>
    </xf>
    <xf numFmtId="0" fontId="57" fillId="0" borderId="1" xfId="0" applyFont="1" applyBorder="1" applyAlignment="1" applyProtection="1">
      <alignment horizontal="center" vertical="center" wrapText="1"/>
      <protection locked="0"/>
    </xf>
    <xf numFmtId="0" fontId="8" fillId="6" borderId="1" xfId="0" applyFont="1" applyFill="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55" fillId="0" borderId="1" xfId="0" applyFont="1" applyBorder="1" applyAlignment="1">
      <alignment horizontal="center" vertical="center"/>
    </xf>
    <xf numFmtId="0" fontId="2" fillId="3" borderId="1" xfId="0" applyFont="1" applyFill="1" applyBorder="1" applyAlignment="1">
      <alignment horizontal="center" vertical="center"/>
    </xf>
    <xf numFmtId="0" fontId="2" fillId="0" borderId="1" xfId="0" applyFont="1" applyBorder="1" applyAlignment="1">
      <alignment horizontal="justify" vertical="center" wrapText="1"/>
    </xf>
    <xf numFmtId="14" fontId="2" fillId="0" borderId="1" xfId="0" applyNumberFormat="1" applyFont="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3" borderId="1" xfId="0" applyFont="1" applyFill="1" applyBorder="1" applyAlignment="1">
      <alignment horizontal="center" vertical="center"/>
    </xf>
    <xf numFmtId="0" fontId="8" fillId="0" borderId="1" xfId="0" applyFont="1" applyBorder="1" applyAlignment="1" applyProtection="1">
      <alignment horizontal="justify" vertical="center" wrapText="1"/>
      <protection locked="0"/>
    </xf>
    <xf numFmtId="0" fontId="2" fillId="0" borderId="1" xfId="0" applyFont="1" applyBorder="1" applyAlignment="1">
      <alignment horizontal="left" vertical="center" wrapText="1"/>
    </xf>
    <xf numFmtId="0" fontId="2" fillId="3" borderId="1" xfId="0" applyFont="1" applyFill="1" applyBorder="1" applyAlignment="1">
      <alignment horizontal="justify"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justify" vertical="center" wrapText="1"/>
    </xf>
    <xf numFmtId="0" fontId="2" fillId="4" borderId="1" xfId="0" applyFont="1" applyFill="1" applyBorder="1" applyAlignment="1">
      <alignment horizontal="center" vertical="center" wrapText="1"/>
    </xf>
    <xf numFmtId="0" fontId="6" fillId="0" borderId="1" xfId="0" applyFont="1" applyBorder="1" applyAlignment="1">
      <alignment horizontal="center"/>
    </xf>
    <xf numFmtId="9" fontId="14" fillId="0" borderId="1" xfId="0" applyNumberFormat="1" applyFont="1" applyBorder="1" applyAlignment="1">
      <alignment horizontal="center"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alignment horizontal="justify" vertical="center" wrapText="1"/>
      <protection locked="0"/>
    </xf>
    <xf numFmtId="9" fontId="51" fillId="0" borderId="1" xfId="0" applyNumberFormat="1" applyFont="1" applyBorder="1" applyAlignment="1">
      <alignment horizontal="center" vertical="center"/>
    </xf>
    <xf numFmtId="0" fontId="13" fillId="10" borderId="1"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0" fillId="14" borderId="1" xfId="0" applyFont="1" applyFill="1" applyBorder="1" applyAlignment="1">
      <alignment horizontal="center" vertical="center"/>
    </xf>
    <xf numFmtId="0" fontId="12" fillId="15" borderId="1"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53" fillId="14" borderId="1" xfId="0" applyFont="1" applyFill="1" applyBorder="1" applyAlignment="1">
      <alignment horizontal="center" vertical="center" wrapText="1"/>
    </xf>
    <xf numFmtId="0" fontId="22" fillId="12" borderId="1"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3" fillId="17" borderId="1" xfId="0" applyFont="1" applyFill="1" applyBorder="1" applyAlignment="1">
      <alignment horizontal="center" vertical="center" wrapText="1"/>
    </xf>
    <xf numFmtId="0" fontId="10" fillId="15" borderId="1" xfId="0" applyFont="1" applyFill="1" applyBorder="1" applyAlignment="1">
      <alignment horizontal="center" vertical="center" wrapText="1"/>
    </xf>
    <xf numFmtId="0" fontId="10" fillId="16" borderId="1" xfId="0" applyFont="1" applyFill="1" applyBorder="1" applyAlignment="1">
      <alignment horizontal="center" vertical="center" wrapText="1"/>
    </xf>
    <xf numFmtId="0" fontId="7" fillId="23" borderId="1" xfId="0" applyFont="1" applyFill="1" applyBorder="1" applyAlignment="1">
      <alignment horizontal="center" vertical="center"/>
    </xf>
    <xf numFmtId="9" fontId="22" fillId="15" borderId="1" xfId="2" applyFont="1" applyFill="1" applyBorder="1" applyAlignment="1">
      <alignment horizontal="center" vertical="center" wrapText="1"/>
    </xf>
    <xf numFmtId="0" fontId="24" fillId="0" borderId="4" xfId="0" applyFont="1" applyBorder="1" applyAlignment="1">
      <alignment horizontal="center" vertical="center" wrapText="1"/>
    </xf>
    <xf numFmtId="0" fontId="24" fillId="0" borderId="66" xfId="0" applyFont="1" applyBorder="1" applyAlignment="1">
      <alignment horizontal="center" vertical="center" wrapText="1"/>
    </xf>
    <xf numFmtId="0" fontId="24"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5" xfId="0" applyFont="1" applyBorder="1" applyAlignment="1">
      <alignment horizontal="center" vertical="center" wrapText="1"/>
    </xf>
    <xf numFmtId="0" fontId="7" fillId="3" borderId="0" xfId="0" applyFont="1" applyFill="1" applyAlignment="1">
      <alignment horizontal="center" vertical="center" wrapText="1"/>
    </xf>
    <xf numFmtId="0" fontId="9" fillId="3" borderId="0" xfId="0" applyFont="1" applyFill="1" applyAlignment="1" applyProtection="1">
      <alignment horizontal="justify" vertical="center"/>
      <protection locked="0"/>
    </xf>
    <xf numFmtId="0" fontId="2" fillId="18" borderId="1" xfId="0" applyFont="1" applyFill="1" applyBorder="1" applyAlignment="1">
      <alignment horizontal="center" vertical="center" wrapText="1"/>
    </xf>
    <xf numFmtId="0" fontId="10" fillId="18" borderId="1" xfId="0" applyFont="1" applyFill="1" applyBorder="1" applyAlignment="1">
      <alignment horizontal="center" vertical="center" wrapText="1"/>
    </xf>
    <xf numFmtId="0" fontId="11" fillId="3" borderId="20" xfId="0" applyFont="1" applyFill="1" applyBorder="1" applyAlignment="1" applyProtection="1">
      <alignment horizontal="right" vertical="center"/>
      <protection locked="0"/>
    </xf>
    <xf numFmtId="0" fontId="14" fillId="3" borderId="0" xfId="0" applyFont="1" applyFill="1" applyAlignment="1">
      <alignment horizontal="right" vertical="center" wrapText="1"/>
    </xf>
    <xf numFmtId="0" fontId="12" fillId="16" borderId="1" xfId="0" applyFont="1" applyFill="1" applyBorder="1" applyAlignment="1">
      <alignment horizontal="center" vertical="center" wrapText="1"/>
    </xf>
    <xf numFmtId="0" fontId="10" fillId="3" borderId="0" xfId="0" applyFont="1" applyFill="1" applyAlignment="1">
      <alignment horizontal="center" vertical="center" wrapText="1"/>
    </xf>
    <xf numFmtId="0" fontId="14" fillId="3" borderId="18" xfId="0" applyFont="1" applyFill="1" applyBorder="1" applyAlignment="1">
      <alignment horizontal="right" vertical="center"/>
    </xf>
    <xf numFmtId="0" fontId="14" fillId="3" borderId="0" xfId="0" applyFont="1" applyFill="1" applyAlignment="1">
      <alignment horizontal="right" vertical="center"/>
    </xf>
    <xf numFmtId="0" fontId="14" fillId="3" borderId="6" xfId="0" applyFont="1" applyFill="1" applyBorder="1" applyAlignment="1">
      <alignment horizontal="center" vertical="center"/>
    </xf>
    <xf numFmtId="0" fontId="14" fillId="3" borderId="6" xfId="0" applyFont="1" applyFill="1" applyBorder="1" applyAlignment="1">
      <alignment horizontal="left" vertical="center" wrapText="1"/>
    </xf>
    <xf numFmtId="0" fontId="17" fillId="16" borderId="1" xfId="0" applyFont="1" applyFill="1" applyBorder="1" applyAlignment="1">
      <alignment horizontal="center" vertical="center" wrapText="1"/>
    </xf>
    <xf numFmtId="0" fontId="14" fillId="16" borderId="1"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72" xfId="0" applyFont="1" applyFill="1" applyBorder="1" applyAlignment="1">
      <alignment horizontal="center" vertical="center" wrapText="1"/>
    </xf>
    <xf numFmtId="0" fontId="24" fillId="0" borderId="1" xfId="0" applyFont="1" applyBorder="1" applyAlignment="1">
      <alignment horizontal="center" vertical="center" wrapText="1"/>
    </xf>
    <xf numFmtId="0" fontId="6" fillId="0" borderId="0" xfId="0" applyFont="1" applyAlignment="1">
      <alignment horizontal="left"/>
    </xf>
    <xf numFmtId="0" fontId="18" fillId="0" borderId="0" xfId="0" applyFont="1" applyAlignment="1">
      <alignment horizontal="center"/>
    </xf>
    <xf numFmtId="0" fontId="7" fillId="13" borderId="70" xfId="0" applyFont="1" applyFill="1" applyBorder="1" applyAlignment="1">
      <alignment horizontal="center" vertical="center" wrapText="1"/>
    </xf>
    <xf numFmtId="0" fontId="7" fillId="13" borderId="71" xfId="0" applyFont="1" applyFill="1" applyBorder="1" applyAlignment="1">
      <alignment horizontal="center" vertical="center" wrapText="1"/>
    </xf>
    <xf numFmtId="0" fontId="7" fillId="13" borderId="36"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48" xfId="0" applyFont="1" applyFill="1" applyBorder="1" applyAlignment="1">
      <alignment horizontal="center" vertical="center" wrapText="1"/>
    </xf>
    <xf numFmtId="0" fontId="7" fillId="13" borderId="0" xfId="0" applyFont="1" applyFill="1" applyAlignment="1">
      <alignment horizontal="center" vertical="center" wrapText="1"/>
    </xf>
    <xf numFmtId="0" fontId="7" fillId="13" borderId="34"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7" fillId="9" borderId="9" xfId="0" applyFont="1" applyFill="1" applyBorder="1" applyAlignment="1">
      <alignment horizontal="center" vertical="center" wrapText="1"/>
    </xf>
    <xf numFmtId="0" fontId="7" fillId="9" borderId="59" xfId="0" applyFont="1" applyFill="1" applyBorder="1" applyAlignment="1">
      <alignment horizontal="center" vertical="center" wrapText="1"/>
    </xf>
    <xf numFmtId="0" fontId="7" fillId="9" borderId="60"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3" xfId="0" applyFont="1" applyBorder="1" applyAlignment="1">
      <alignment horizontal="center" vertical="center" wrapText="1"/>
    </xf>
    <xf numFmtId="9" fontId="8" fillId="0" borderId="2" xfId="0" applyNumberFormat="1" applyFont="1" applyBorder="1" applyAlignment="1">
      <alignment horizontal="center" vertical="center"/>
    </xf>
    <xf numFmtId="9" fontId="8" fillId="0" borderId="58" xfId="0" applyNumberFormat="1" applyFont="1" applyBorder="1" applyAlignment="1">
      <alignment horizontal="center" vertical="center"/>
    </xf>
    <xf numFmtId="9" fontId="8" fillId="0" borderId="3" xfId="0" applyNumberFormat="1" applyFont="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5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6" fillId="0" borderId="2" xfId="0" applyFont="1" applyBorder="1" applyAlignment="1">
      <alignment horizontal="center" vertical="center"/>
    </xf>
    <xf numFmtId="0" fontId="6" fillId="0" borderId="58" xfId="0" applyFont="1" applyBorder="1" applyAlignment="1">
      <alignment horizontal="center" vertical="center"/>
    </xf>
    <xf numFmtId="0" fontId="6" fillId="0" borderId="3" xfId="0" applyFont="1" applyBorder="1" applyAlignment="1">
      <alignment horizontal="center" vertical="center"/>
    </xf>
    <xf numFmtId="0" fontId="2" fillId="3" borderId="2" xfId="0" applyFont="1" applyFill="1" applyBorder="1" applyAlignment="1">
      <alignment horizontal="center" vertical="center" wrapText="1"/>
    </xf>
    <xf numFmtId="0" fontId="2" fillId="3" borderId="58"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pplyProtection="1">
      <alignment horizontal="center" vertical="center" wrapText="1"/>
      <protection locked="0"/>
    </xf>
    <xf numFmtId="0" fontId="2" fillId="3" borderId="58"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8" fillId="3" borderId="2"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2" fillId="3" borderId="2" xfId="1" applyFill="1" applyBorder="1" applyAlignment="1" applyProtection="1">
      <alignment horizontal="center" vertical="center" wrapText="1"/>
      <protection locked="0"/>
    </xf>
    <xf numFmtId="0" fontId="2" fillId="3" borderId="58" xfId="1" applyFill="1" applyBorder="1" applyAlignment="1" applyProtection="1">
      <alignment horizontal="center" vertical="center" wrapText="1"/>
      <protection locked="0"/>
    </xf>
    <xf numFmtId="0" fontId="2" fillId="3" borderId="3" xfId="1" applyFill="1" applyBorder="1" applyAlignment="1" applyProtection="1">
      <alignment horizontal="center" vertical="center" wrapText="1"/>
      <protection locked="0"/>
    </xf>
    <xf numFmtId="0" fontId="13" fillId="0" borderId="2"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3" xfId="0" applyFont="1" applyBorder="1" applyAlignment="1">
      <alignment horizontal="center" vertical="center" wrapText="1"/>
    </xf>
    <xf numFmtId="0" fontId="8" fillId="0" borderId="4" xfId="0" applyFont="1" applyBorder="1" applyAlignment="1">
      <alignment horizontal="left" vertical="center" wrapText="1"/>
    </xf>
    <xf numFmtId="0" fontId="8" fillId="0" borderId="66" xfId="0" applyFont="1" applyBorder="1" applyAlignment="1">
      <alignment horizontal="left" vertical="center" wrapText="1"/>
    </xf>
    <xf numFmtId="0" fontId="8" fillId="0" borderId="5" xfId="0"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8" xfId="0" applyFont="1" applyBorder="1" applyAlignment="1">
      <alignment horizontal="center" vertical="center" wrapText="1"/>
    </xf>
    <xf numFmtId="0" fontId="2" fillId="0" borderId="2" xfId="0" applyFont="1" applyBorder="1" applyAlignment="1" applyProtection="1">
      <alignment horizontal="justify" vertical="center" wrapText="1"/>
      <protection locked="0"/>
    </xf>
    <xf numFmtId="0" fontId="2" fillId="0" borderId="3" xfId="0" applyFont="1" applyBorder="1" applyAlignment="1" applyProtection="1">
      <alignment horizontal="justify" vertical="center" wrapText="1"/>
      <protection locked="0"/>
    </xf>
    <xf numFmtId="0" fontId="13" fillId="14" borderId="7" xfId="0" applyFont="1" applyFill="1" applyBorder="1" applyAlignment="1">
      <alignment horizontal="center" vertical="center" wrapText="1"/>
    </xf>
    <xf numFmtId="0" fontId="13" fillId="14" borderId="9" xfId="0" applyFont="1" applyFill="1" applyBorder="1" applyAlignment="1">
      <alignment horizontal="center" vertical="center" wrapText="1"/>
    </xf>
    <xf numFmtId="0" fontId="13" fillId="14" borderId="59" xfId="0" applyFont="1" applyFill="1" applyBorder="1" applyAlignment="1">
      <alignment horizontal="center" vertical="center" wrapText="1"/>
    </xf>
    <xf numFmtId="0" fontId="13" fillId="14" borderId="60"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2" fillId="3" borderId="2" xfId="0" applyFont="1" applyFill="1" applyBorder="1" applyAlignment="1" applyProtection="1">
      <alignment horizontal="justify" vertical="center" wrapText="1"/>
      <protection locked="0"/>
    </xf>
    <xf numFmtId="0" fontId="2" fillId="3" borderId="58" xfId="0" applyFont="1" applyFill="1" applyBorder="1" applyAlignment="1" applyProtection="1">
      <alignment horizontal="justify" vertical="center" wrapText="1"/>
      <protection locked="0"/>
    </xf>
    <xf numFmtId="0" fontId="2" fillId="3" borderId="3" xfId="0" applyFont="1" applyFill="1" applyBorder="1" applyAlignment="1" applyProtection="1">
      <alignment horizontal="justify" vertical="center" wrapText="1"/>
      <protection locked="0"/>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9" xfId="0" applyFont="1" applyBorder="1" applyAlignment="1">
      <alignment horizontal="center" vertical="center" wrapText="1"/>
    </xf>
    <xf numFmtId="0" fontId="48" fillId="0" borderId="59"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60" xfId="0" applyFont="1" applyBorder="1" applyAlignment="1">
      <alignment horizontal="center" vertical="center" wrapText="1"/>
    </xf>
    <xf numFmtId="0" fontId="59" fillId="0" borderId="7" xfId="0" applyFont="1" applyBorder="1" applyAlignment="1">
      <alignment horizontal="center" vertical="center" wrapText="1"/>
    </xf>
    <xf numFmtId="0" fontId="59" fillId="0" borderId="8" xfId="0" applyFont="1" applyBorder="1" applyAlignment="1">
      <alignment horizontal="center" vertical="center" wrapText="1"/>
    </xf>
    <xf numFmtId="0" fontId="59" fillId="0" borderId="9" xfId="0" applyFont="1" applyBorder="1" applyAlignment="1">
      <alignment horizontal="center" vertical="center" wrapText="1"/>
    </xf>
    <xf numFmtId="0" fontId="59" fillId="0" borderId="59" xfId="0" applyFont="1" applyBorder="1" applyAlignment="1">
      <alignment horizontal="center" vertical="center" wrapText="1"/>
    </xf>
    <xf numFmtId="0" fontId="59" fillId="0" borderId="6" xfId="0" applyFont="1" applyBorder="1" applyAlignment="1">
      <alignment horizontal="center" vertical="center" wrapText="1"/>
    </xf>
    <xf numFmtId="0" fontId="59" fillId="0" borderId="60" xfId="0" applyFont="1" applyBorder="1" applyAlignment="1">
      <alignment horizontal="center" vertical="center" wrapText="1"/>
    </xf>
    <xf numFmtId="14" fontId="12" fillId="0" borderId="6" xfId="0" applyNumberFormat="1" applyFont="1" applyBorder="1" applyAlignment="1">
      <alignment horizontal="center" vertical="center"/>
    </xf>
    <xf numFmtId="0" fontId="12" fillId="0" borderId="6" xfId="0" applyFont="1" applyBorder="1" applyAlignment="1">
      <alignment horizontal="center" vertical="center"/>
    </xf>
    <xf numFmtId="0" fontId="10" fillId="0" borderId="0" xfId="0" applyFont="1" applyAlignment="1">
      <alignment horizontal="center" vertical="center" wrapText="1"/>
    </xf>
    <xf numFmtId="0" fontId="13" fillId="14" borderId="1" xfId="0" applyFont="1" applyFill="1" applyBorder="1" applyAlignment="1">
      <alignment horizontal="center" vertical="center"/>
    </xf>
    <xf numFmtId="164" fontId="31" fillId="22" borderId="1" xfId="0" applyNumberFormat="1" applyFont="1" applyFill="1" applyBorder="1" applyAlignment="1">
      <alignment horizontal="center" vertical="center" wrapText="1"/>
    </xf>
    <xf numFmtId="0" fontId="12" fillId="11" borderId="1" xfId="0" applyFont="1" applyFill="1" applyBorder="1" applyAlignment="1">
      <alignment horizontal="center" vertical="center" wrapText="1"/>
    </xf>
    <xf numFmtId="0" fontId="60" fillId="0" borderId="7" xfId="0" applyFont="1" applyBorder="1" applyAlignment="1">
      <alignment horizontal="center" vertical="center" wrapText="1"/>
    </xf>
    <xf numFmtId="0" fontId="60" fillId="0" borderId="8" xfId="0" applyFont="1" applyBorder="1" applyAlignment="1">
      <alignment horizontal="center" vertical="center" wrapText="1"/>
    </xf>
    <xf numFmtId="0" fontId="60" fillId="0" borderId="9" xfId="0" applyFont="1" applyBorder="1" applyAlignment="1">
      <alignment horizontal="center" vertical="center" wrapText="1"/>
    </xf>
    <xf numFmtId="0" fontId="60" fillId="0" borderId="59" xfId="0" applyFont="1" applyBorder="1" applyAlignment="1">
      <alignment horizontal="center" vertical="center" wrapText="1"/>
    </xf>
    <xf numFmtId="0" fontId="60" fillId="0" borderId="6" xfId="0" applyFont="1" applyBorder="1" applyAlignment="1">
      <alignment horizontal="center" vertical="center" wrapText="1"/>
    </xf>
    <xf numFmtId="0" fontId="60" fillId="0" borderId="60" xfId="0" applyFont="1" applyBorder="1" applyAlignment="1">
      <alignment horizontal="center" vertical="center" wrapText="1"/>
    </xf>
    <xf numFmtId="0" fontId="12" fillId="14" borderId="7" xfId="0" applyFont="1" applyFill="1" applyBorder="1" applyAlignment="1">
      <alignment horizontal="center" vertical="center" wrapText="1"/>
    </xf>
    <xf numFmtId="0" fontId="12" fillId="14" borderId="8" xfId="0" applyFont="1" applyFill="1" applyBorder="1" applyAlignment="1">
      <alignment horizontal="center" vertical="center" wrapText="1"/>
    </xf>
    <xf numFmtId="0" fontId="12" fillId="14" borderId="9" xfId="0" applyFont="1" applyFill="1" applyBorder="1" applyAlignment="1">
      <alignment horizontal="center" vertical="center" wrapText="1"/>
    </xf>
    <xf numFmtId="0" fontId="12" fillId="14" borderId="59" xfId="0" applyFont="1" applyFill="1" applyBorder="1" applyAlignment="1">
      <alignment horizontal="center" vertical="center" wrapText="1"/>
    </xf>
    <xf numFmtId="0" fontId="12" fillId="14" borderId="6" xfId="0" applyFont="1" applyFill="1" applyBorder="1" applyAlignment="1">
      <alignment horizontal="center" vertical="center" wrapText="1"/>
    </xf>
    <xf numFmtId="0" fontId="12" fillId="14" borderId="60" xfId="0" applyFont="1" applyFill="1" applyBorder="1" applyAlignment="1">
      <alignment horizontal="center" vertical="center" wrapText="1"/>
    </xf>
    <xf numFmtId="0" fontId="7" fillId="18" borderId="1" xfId="0" applyFont="1" applyFill="1" applyBorder="1" applyAlignment="1">
      <alignment horizontal="center" vertical="center" wrapText="1"/>
    </xf>
    <xf numFmtId="0" fontId="31" fillId="22"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31" fillId="22" borderId="7" xfId="0" applyFont="1" applyFill="1" applyBorder="1" applyAlignment="1">
      <alignment horizontal="center" vertical="center" wrapText="1"/>
    </xf>
    <xf numFmtId="0" fontId="31" fillId="22" borderId="8" xfId="0" applyFont="1" applyFill="1" applyBorder="1" applyAlignment="1">
      <alignment horizontal="center" vertical="center" wrapText="1"/>
    </xf>
    <xf numFmtId="0" fontId="31" fillId="22" borderId="9" xfId="0" applyFont="1" applyFill="1" applyBorder="1" applyAlignment="1">
      <alignment horizontal="center" vertical="center" wrapText="1"/>
    </xf>
    <xf numFmtId="0" fontId="31" fillId="22" borderId="59" xfId="0" applyFont="1" applyFill="1" applyBorder="1" applyAlignment="1">
      <alignment horizontal="center" vertical="center" wrapText="1"/>
    </xf>
    <xf numFmtId="0" fontId="31" fillId="22" borderId="6" xfId="0" applyFont="1" applyFill="1" applyBorder="1" applyAlignment="1">
      <alignment horizontal="center" vertical="center" wrapText="1"/>
    </xf>
    <xf numFmtId="0" fontId="31" fillId="22" borderId="60" xfId="0" applyFont="1" applyFill="1" applyBorder="1" applyAlignment="1">
      <alignment horizontal="center" vertical="center" wrapText="1"/>
    </xf>
    <xf numFmtId="0" fontId="13" fillId="22" borderId="1" xfId="0" applyFont="1" applyFill="1" applyBorder="1" applyAlignment="1">
      <alignment horizontal="center" vertical="center" wrapText="1"/>
    </xf>
    <xf numFmtId="0" fontId="9" fillId="0" borderId="0" xfId="0" applyFont="1" applyAlignment="1" applyProtection="1">
      <alignment horizontal="justify" vertical="center"/>
      <protection locked="0"/>
    </xf>
    <xf numFmtId="0" fontId="13" fillId="14" borderId="8" xfId="0" applyFont="1" applyFill="1" applyBorder="1" applyAlignment="1">
      <alignment horizontal="center" vertical="center" wrapText="1"/>
    </xf>
    <xf numFmtId="0" fontId="13" fillId="14" borderId="6" xfId="0" applyFont="1" applyFill="1" applyBorder="1" applyAlignment="1">
      <alignment horizontal="center"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14" fillId="0" borderId="4" xfId="0" applyFont="1" applyBorder="1" applyAlignment="1">
      <alignment horizontal="center" vertical="center"/>
    </xf>
    <xf numFmtId="0" fontId="14" fillId="0" borderId="66" xfId="0" applyFont="1" applyBorder="1" applyAlignment="1">
      <alignment horizontal="center" vertical="center"/>
    </xf>
    <xf numFmtId="0" fontId="14" fillId="0" borderId="5" xfId="0" applyFont="1" applyBorder="1" applyAlignment="1">
      <alignment horizontal="center" vertical="center"/>
    </xf>
    <xf numFmtId="0" fontId="14" fillId="0" borderId="67" xfId="0" applyFont="1" applyBorder="1" applyAlignment="1">
      <alignment horizontal="center" vertical="center"/>
    </xf>
    <xf numFmtId="0" fontId="14" fillId="0" borderId="68" xfId="0" applyFont="1" applyBorder="1" applyAlignment="1">
      <alignment horizontal="center" vertical="center"/>
    </xf>
    <xf numFmtId="0" fontId="14" fillId="0" borderId="69" xfId="0" applyFont="1" applyBorder="1" applyAlignment="1">
      <alignment horizontal="center" vertical="center"/>
    </xf>
    <xf numFmtId="0" fontId="7" fillId="13" borderId="27"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7" fillId="13" borderId="38"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7" fillId="9" borderId="4"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44" fillId="0" borderId="0" xfId="0" applyFont="1" applyAlignment="1">
      <alignment horizontal="center"/>
    </xf>
    <xf numFmtId="0" fontId="14" fillId="0" borderId="1" xfId="0" applyFont="1" applyBorder="1" applyAlignment="1">
      <alignment horizontal="center" vertical="center"/>
    </xf>
    <xf numFmtId="0" fontId="14" fillId="8" borderId="6"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58" xfId="0" applyFont="1" applyBorder="1" applyAlignment="1">
      <alignment horizontal="center" vertical="center"/>
    </xf>
    <xf numFmtId="0" fontId="1" fillId="0" borderId="3" xfId="0" applyFont="1" applyBorder="1" applyAlignment="1">
      <alignment horizontal="center" vertical="center"/>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2" fillId="0" borderId="10" xfId="0" applyFont="1" applyBorder="1" applyAlignment="1">
      <alignment horizontal="justify" vertical="center" wrapText="1"/>
    </xf>
    <xf numFmtId="0" fontId="2" fillId="0" borderId="12" xfId="0" applyFont="1" applyBorder="1" applyAlignment="1">
      <alignment horizontal="justify" vertical="center" wrapText="1"/>
    </xf>
    <xf numFmtId="0" fontId="7" fillId="0" borderId="0" xfId="0" applyFont="1" applyAlignment="1">
      <alignment horizontal="center" vertical="center"/>
    </xf>
    <xf numFmtId="0" fontId="10" fillId="0" borderId="2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7" xfId="0" applyFont="1" applyBorder="1" applyAlignment="1">
      <alignment horizontal="center"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10" fillId="0" borderId="13" xfId="0" applyFont="1" applyBorder="1" applyAlignment="1">
      <alignment horizontal="center" vertical="center" wrapText="1"/>
    </xf>
    <xf numFmtId="0" fontId="10" fillId="0" borderId="15" xfId="0" applyFont="1" applyBorder="1" applyAlignment="1">
      <alignment horizontal="center" vertical="center" wrapText="1"/>
    </xf>
    <xf numFmtId="0" fontId="10" fillId="19" borderId="10" xfId="0" applyFont="1" applyFill="1" applyBorder="1" applyAlignment="1">
      <alignment horizontal="center" vertical="center" wrapText="1"/>
    </xf>
    <xf numFmtId="0" fontId="10" fillId="19" borderId="12" xfId="0" applyFont="1" applyFill="1" applyBorder="1" applyAlignment="1">
      <alignment horizontal="center" vertical="center" wrapText="1"/>
    </xf>
    <xf numFmtId="0" fontId="10" fillId="0" borderId="14" xfId="0" applyFont="1" applyBorder="1" applyAlignment="1">
      <alignment horizontal="center" vertical="center" wrapText="1"/>
    </xf>
    <xf numFmtId="0" fontId="14" fillId="11" borderId="16" xfId="0" applyFont="1" applyFill="1" applyBorder="1" applyAlignment="1">
      <alignment horizontal="center"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8" fillId="0" borderId="18" xfId="0" applyFont="1" applyBorder="1" applyAlignment="1">
      <alignment horizontal="left" vertical="center" wrapText="1"/>
    </xf>
    <xf numFmtId="0" fontId="8"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17" xfId="0" applyFont="1" applyBorder="1" applyAlignment="1">
      <alignment horizontal="left" vertical="center" wrapText="1"/>
    </xf>
    <xf numFmtId="0" fontId="21" fillId="11" borderId="16" xfId="0" applyFont="1" applyFill="1" applyBorder="1" applyAlignment="1">
      <alignment horizontal="center" vertical="center" wrapText="1"/>
    </xf>
    <xf numFmtId="0" fontId="31" fillId="0" borderId="16" xfId="0" applyFont="1" applyBorder="1" applyAlignment="1">
      <alignment horizontal="center" vertical="center" wrapText="1"/>
    </xf>
    <xf numFmtId="0" fontId="14" fillId="9" borderId="11" xfId="0" applyFont="1" applyFill="1" applyBorder="1" applyAlignment="1">
      <alignment horizontal="center" vertical="center" wrapText="1"/>
    </xf>
    <xf numFmtId="0" fontId="14" fillId="9" borderId="12" xfId="0" applyFont="1" applyFill="1" applyBorder="1" applyAlignment="1">
      <alignment horizontal="center" vertical="center" wrapText="1"/>
    </xf>
    <xf numFmtId="0" fontId="19" fillId="11" borderId="16"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17" xfId="0" applyFont="1" applyBorder="1" applyAlignment="1">
      <alignment horizontal="left" vertical="center" wrapText="1"/>
    </xf>
    <xf numFmtId="0" fontId="16" fillId="0" borderId="1" xfId="0" applyFont="1" applyBorder="1" applyAlignment="1">
      <alignment horizontal="center" vertical="center" wrapText="1"/>
    </xf>
    <xf numFmtId="0" fontId="16" fillId="0" borderId="54" xfId="0" applyFont="1" applyBorder="1" applyAlignment="1">
      <alignment horizontal="center" vertical="center" wrapText="1"/>
    </xf>
    <xf numFmtId="0" fontId="7" fillId="11" borderId="16" xfId="0" applyFont="1" applyFill="1" applyBorder="1" applyAlignment="1">
      <alignment horizontal="center" vertical="center" wrapText="1"/>
    </xf>
    <xf numFmtId="0" fontId="7" fillId="0" borderId="0" xfId="0" applyFont="1" applyAlignment="1">
      <alignment horizontal="center" wrapText="1"/>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11" borderId="51" xfId="0" applyFont="1" applyFill="1" applyBorder="1" applyAlignment="1">
      <alignment horizontal="center" vertical="center" wrapText="1"/>
    </xf>
    <xf numFmtId="0" fontId="7" fillId="11" borderId="52" xfId="0" applyFont="1" applyFill="1" applyBorder="1" applyAlignment="1">
      <alignment horizontal="center" vertical="center" wrapText="1"/>
    </xf>
    <xf numFmtId="0" fontId="16" fillId="0" borderId="1" xfId="0" applyFont="1" applyBorder="1" applyAlignment="1">
      <alignment horizontal="left" vertical="center" wrapText="1"/>
    </xf>
    <xf numFmtId="0" fontId="16" fillId="0" borderId="56" xfId="0" applyFont="1" applyBorder="1" applyAlignment="1">
      <alignment horizontal="left" vertical="center" wrapText="1"/>
    </xf>
    <xf numFmtId="0" fontId="7" fillId="0" borderId="10" xfId="0" applyFont="1" applyBorder="1" applyAlignment="1">
      <alignment horizontal="right" vertical="center"/>
    </xf>
    <xf numFmtId="0" fontId="7" fillId="0" borderId="12" xfId="0" applyFont="1" applyBorder="1" applyAlignment="1">
      <alignment horizontal="right" vertical="center"/>
    </xf>
    <xf numFmtId="0" fontId="16" fillId="0" borderId="51" xfId="0" applyFont="1" applyBorder="1" applyAlignment="1">
      <alignment horizontal="left" vertical="center" wrapText="1"/>
    </xf>
    <xf numFmtId="0" fontId="7" fillId="11" borderId="13" xfId="0" applyFont="1" applyFill="1" applyBorder="1" applyAlignment="1">
      <alignment horizontal="center" vertical="center" wrapText="1"/>
    </xf>
    <xf numFmtId="0" fontId="7" fillId="11" borderId="15" xfId="0" applyFont="1" applyFill="1" applyBorder="1" applyAlignment="1">
      <alignment horizontal="center" vertical="center" wrapText="1"/>
    </xf>
    <xf numFmtId="0" fontId="35" fillId="0" borderId="22" xfId="0" applyFont="1" applyBorder="1" applyAlignment="1">
      <alignment vertical="center" wrapText="1"/>
    </xf>
    <xf numFmtId="0" fontId="35" fillId="0" borderId="49" xfId="0" applyFont="1" applyBorder="1" applyAlignment="1">
      <alignment vertical="center" wrapText="1"/>
    </xf>
    <xf numFmtId="0" fontId="35" fillId="0" borderId="17" xfId="0" applyFont="1" applyBorder="1" applyAlignment="1">
      <alignment vertical="center" wrapText="1"/>
    </xf>
    <xf numFmtId="0" fontId="17" fillId="0" borderId="0" xfId="0" applyFont="1" applyAlignment="1">
      <alignment horizontal="center"/>
    </xf>
    <xf numFmtId="0" fontId="21" fillId="0" borderId="13" xfId="0" applyFont="1" applyBorder="1" applyAlignment="1">
      <alignment horizontal="left" vertical="center" wrapText="1" indent="2"/>
    </xf>
    <xf numFmtId="0" fontId="21" fillId="0" borderId="15" xfId="0" applyFont="1" applyBorder="1" applyAlignment="1">
      <alignment horizontal="left" vertical="center" wrapText="1" indent="2"/>
    </xf>
    <xf numFmtId="0" fontId="17" fillId="0" borderId="13" xfId="0" applyFont="1" applyBorder="1" applyAlignment="1">
      <alignment horizontal="left" vertical="center" wrapText="1"/>
    </xf>
    <xf numFmtId="0" fontId="17" fillId="0" borderId="15" xfId="0" applyFont="1" applyBorder="1" applyAlignment="1">
      <alignment horizontal="left" vertical="center" wrapText="1"/>
    </xf>
    <xf numFmtId="0" fontId="35" fillId="0" borderId="21" xfId="0" applyFont="1" applyBorder="1" applyAlignment="1">
      <alignment vertical="center" wrapText="1"/>
    </xf>
    <xf numFmtId="0" fontId="35" fillId="0" borderId="19" xfId="0" applyFont="1" applyBorder="1" applyAlignment="1">
      <alignment vertical="center" wrapText="1"/>
    </xf>
    <xf numFmtId="0" fontId="35" fillId="0" borderId="23" xfId="0" applyFont="1" applyBorder="1" applyAlignment="1">
      <alignment vertical="center" wrapText="1"/>
    </xf>
    <xf numFmtId="0" fontId="35" fillId="0" borderId="18" xfId="0" applyFont="1" applyBorder="1" applyAlignment="1">
      <alignment vertical="center" wrapText="1"/>
    </xf>
    <xf numFmtId="0" fontId="35" fillId="0" borderId="0" xfId="0" applyFont="1" applyAlignment="1">
      <alignment vertical="center" wrapText="1"/>
    </xf>
    <xf numFmtId="0" fontId="35" fillId="0" borderId="20" xfId="0" applyFont="1" applyBorder="1" applyAlignment="1">
      <alignment vertical="center" wrapText="1"/>
    </xf>
    <xf numFmtId="0" fontId="17" fillId="0" borderId="13" xfId="0" applyFont="1" applyBorder="1" applyAlignment="1">
      <alignment horizontal="left" vertical="center" wrapText="1" indent="2"/>
    </xf>
    <xf numFmtId="0" fontId="17" fillId="0" borderId="15" xfId="0" applyFont="1" applyBorder="1" applyAlignment="1">
      <alignment horizontal="left" vertical="center" wrapText="1" indent="2"/>
    </xf>
    <xf numFmtId="0" fontId="25" fillId="0" borderId="13" xfId="0" applyFont="1" applyBorder="1" applyAlignment="1">
      <alignment horizontal="justify" vertical="center" wrapText="1"/>
    </xf>
    <xf numFmtId="0" fontId="25" fillId="0" borderId="15" xfId="0" applyFont="1" applyBorder="1" applyAlignment="1">
      <alignment horizontal="justify" vertical="center" wrapText="1"/>
    </xf>
    <xf numFmtId="0" fontId="17" fillId="0" borderId="14" xfId="0" applyFont="1" applyBorder="1" applyAlignment="1">
      <alignment horizontal="left" vertical="center" wrapText="1" indent="2"/>
    </xf>
    <xf numFmtId="0" fontId="43" fillId="14" borderId="1" xfId="0" applyFont="1" applyFill="1" applyBorder="1" applyAlignment="1">
      <alignment horizontal="center" vertical="center" wrapText="1"/>
    </xf>
    <xf numFmtId="0" fontId="42" fillId="0" borderId="0" xfId="0" applyFont="1" applyAlignment="1">
      <alignment horizontal="left"/>
    </xf>
    <xf numFmtId="0" fontId="7" fillId="13" borderId="37"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33" fillId="4" borderId="16"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0" borderId="0" xfId="0" applyFont="1" applyAlignment="1">
      <alignment horizontal="center" vertical="center" wrapText="1"/>
    </xf>
    <xf numFmtId="0" fontId="14" fillId="19" borderId="16" xfId="0" applyFont="1" applyFill="1" applyBorder="1" applyAlignment="1">
      <alignment horizontal="center" vertical="center" wrapText="1"/>
    </xf>
    <xf numFmtId="0" fontId="15" fillId="19" borderId="16" xfId="0" applyFont="1" applyFill="1" applyBorder="1" applyAlignment="1">
      <alignment horizontal="center" vertical="center" wrapText="1"/>
    </xf>
    <xf numFmtId="0" fontId="32" fillId="4" borderId="16"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2" fillId="0" borderId="3" xfId="0" applyFont="1" applyFill="1" applyBorder="1" applyAlignment="1">
      <alignment horizontal="center" vertical="center" wrapText="1"/>
    </xf>
    <xf numFmtId="0" fontId="31" fillId="0" borderId="3" xfId="0" applyFont="1" applyFill="1" applyBorder="1" applyAlignment="1">
      <alignment horizontal="justify" vertical="center" wrapText="1"/>
    </xf>
  </cellXfs>
  <cellStyles count="3">
    <cellStyle name="Normal" xfId="0" builtinId="0"/>
    <cellStyle name="Normal 2" xfId="1" xr:uid="{00000000-0005-0000-0000-000001000000}"/>
    <cellStyle name="Porcentaje" xfId="2" builtinId="5"/>
  </cellStyles>
  <dxfs count="2057">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FF99"/>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FFCC"/>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FF99"/>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FFCC"/>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92D050"/>
        </patternFill>
      </fill>
    </dxf>
    <dxf>
      <fill>
        <patternFill>
          <bgColor rgb="FFFFFFCC"/>
        </patternFill>
      </fill>
    </dxf>
    <dxf>
      <font>
        <color theme="1"/>
      </font>
      <fill>
        <patternFill>
          <bgColor rgb="FFFFFF99"/>
        </patternFill>
      </fill>
    </dxf>
    <dxf>
      <fill>
        <patternFill>
          <bgColor rgb="FFFFC000"/>
        </patternFill>
      </fill>
    </dxf>
    <dxf>
      <fill>
        <patternFill>
          <bgColor theme="1"/>
        </patternFill>
      </fill>
    </dxf>
    <dxf>
      <fill>
        <patternFill>
          <bgColor rgb="FFFFFF99"/>
        </patternFill>
      </fill>
    </dxf>
    <dxf>
      <fill>
        <patternFill>
          <bgColor rgb="FFFFFFCC"/>
        </patternFill>
      </fill>
    </dxf>
    <dxf>
      <font>
        <color theme="1"/>
      </font>
      <fill>
        <patternFill>
          <bgColor rgb="FFFFC000"/>
        </patternFill>
      </fill>
    </dxf>
    <dxf>
      <font>
        <color rgb="FF9C0006"/>
      </font>
      <fill>
        <patternFill>
          <bgColor rgb="FFFFC7CE"/>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00B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92D050"/>
        </patternFill>
      </fill>
    </dxf>
    <dxf>
      <fill>
        <patternFill>
          <bgColor rgb="FFFFFF99"/>
        </patternFill>
      </fill>
    </dxf>
    <dxf>
      <fill>
        <patternFill>
          <bgColor rgb="FF92D050"/>
        </patternFill>
      </fill>
    </dxf>
    <dxf>
      <fill>
        <patternFill>
          <bgColor rgb="FF92D05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theme="1"/>
        </patternFill>
      </fill>
    </dxf>
    <dxf>
      <font>
        <color theme="1"/>
      </font>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0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ill>
        <patternFill>
          <bgColor rgb="FFFFFF99"/>
        </patternFill>
      </fill>
    </dxf>
    <dxf>
      <fill>
        <patternFill>
          <bgColor rgb="FFFF0000"/>
        </patternFill>
      </fill>
    </dxf>
    <dxf>
      <font>
        <color rgb="FF9C0006"/>
      </font>
      <fill>
        <patternFill>
          <bgColor rgb="FFFFC7CE"/>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ont>
        <color rgb="FF9C0006"/>
      </font>
      <fill>
        <patternFill>
          <bgColor rgb="FFFFC7CE"/>
        </patternFill>
      </fill>
    </dxf>
    <dxf>
      <fill>
        <patternFill>
          <bgColor rgb="FFFFFFCC"/>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FFFFCC"/>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0000"/>
        </patternFill>
      </fill>
    </dxf>
    <dxf>
      <font>
        <color rgb="FF9C0006"/>
      </font>
      <fill>
        <patternFill>
          <bgColor rgb="FFFFC7CE"/>
        </patternFill>
      </fill>
    </dxf>
    <dxf>
      <fill>
        <patternFill>
          <bgColor rgb="FFFFC000"/>
        </patternFill>
      </fill>
    </dxf>
    <dxf>
      <fill>
        <patternFill>
          <bgColor rgb="FFFFFF99"/>
        </patternFill>
      </fill>
    </dxf>
    <dxf>
      <fill>
        <patternFill>
          <bgColor rgb="FFFFFFCC"/>
        </patternFill>
      </fill>
    </dxf>
    <dxf>
      <fill>
        <patternFill>
          <bgColor rgb="FFFF0000"/>
        </patternFill>
      </fill>
    </dxf>
    <dxf>
      <fill>
        <patternFill>
          <bgColor rgb="FF00B05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CC"/>
        </patternFill>
      </fill>
    </dxf>
    <dxf>
      <fill>
        <patternFill>
          <bgColor rgb="FF92D050"/>
        </patternFill>
      </fill>
    </dxf>
    <dxf>
      <font>
        <color theme="1"/>
      </font>
      <fill>
        <patternFill>
          <bgColor rgb="FFFFC000"/>
        </patternFill>
      </fill>
    </dxf>
    <dxf>
      <fill>
        <patternFill>
          <bgColor rgb="FFFFC000"/>
        </patternFill>
      </fill>
    </dxf>
    <dxf>
      <fill>
        <patternFill>
          <bgColor rgb="FF92D050"/>
        </patternFill>
      </fill>
    </dxf>
    <dxf>
      <fill>
        <patternFill>
          <bgColor rgb="FFFFFF99"/>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ont>
        <color theme="1"/>
      </font>
      <fill>
        <patternFill>
          <bgColor rgb="FFFFFF99"/>
        </patternFill>
      </fill>
    </dxf>
    <dxf>
      <fill>
        <patternFill>
          <bgColor rgb="FFFFFF99"/>
        </patternFill>
      </fill>
    </dxf>
    <dxf>
      <fill>
        <patternFill>
          <bgColor theme="1"/>
        </patternFill>
      </fill>
    </dxf>
    <dxf>
      <fill>
        <patternFill>
          <bgColor rgb="FFFFFF99"/>
        </patternFill>
      </fill>
    </dxf>
    <dxf>
      <font>
        <color theme="1"/>
      </font>
      <fill>
        <patternFill>
          <bgColor rgb="FFFFC000"/>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92D05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92D050"/>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92D050"/>
        </patternFill>
      </fill>
    </dxf>
    <dxf>
      <fill>
        <patternFill>
          <bgColor rgb="FFFFC000"/>
        </patternFill>
      </fill>
    </dxf>
    <dxf>
      <fill>
        <patternFill>
          <bgColor rgb="FF00B05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92D050"/>
        </patternFill>
      </fill>
    </dxf>
    <dxf>
      <fill>
        <patternFill>
          <bgColor rgb="FFFF0000"/>
        </patternFill>
      </fill>
    </dxf>
    <dxf>
      <fill>
        <patternFill>
          <bgColor rgb="FF00B05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92D050"/>
        </patternFill>
      </fill>
    </dxf>
    <dxf>
      <fill>
        <patternFill>
          <bgColor rgb="FF00B050"/>
        </patternFill>
      </fill>
    </dxf>
    <dxf>
      <fill>
        <patternFill>
          <bgColor rgb="FFFFC000"/>
        </patternFill>
      </fill>
    </dxf>
    <dxf>
      <font>
        <color rgb="FF9C0006"/>
      </font>
      <fill>
        <patternFill>
          <bgColor rgb="FFFFC7CE"/>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99"/>
        </patternFill>
      </fill>
    </dxf>
    <dxf>
      <fill>
        <patternFill>
          <bgColor rgb="FF00B05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FF99"/>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0000"/>
        </patternFill>
      </fill>
    </dxf>
    <dxf>
      <font>
        <color auto="1"/>
      </font>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ont>
        <color auto="1"/>
      </font>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CC"/>
        </patternFill>
      </fill>
    </dxf>
    <dxf>
      <fill>
        <patternFill>
          <bgColor theme="1"/>
        </patternFill>
      </fill>
    </dxf>
    <dxf>
      <font>
        <color theme="1"/>
      </font>
      <fill>
        <patternFill>
          <bgColor rgb="FFFFFF99"/>
        </patternFill>
      </fill>
    </dxf>
    <dxf>
      <font>
        <color rgb="FF9C0006"/>
      </font>
      <fill>
        <patternFill>
          <bgColor rgb="FFFFC7CE"/>
        </patternFill>
      </fill>
    </dxf>
    <dxf>
      <fill>
        <patternFill>
          <bgColor rgb="FFFFFFCC"/>
        </patternFill>
      </fill>
    </dxf>
    <dxf>
      <fill>
        <patternFill>
          <bgColor rgb="FFFFFF99"/>
        </patternFill>
      </fill>
    </dxf>
    <dxf>
      <fill>
        <patternFill>
          <bgColor rgb="FF92D050"/>
        </patternFill>
      </fill>
    </dxf>
    <dxf>
      <fill>
        <patternFill>
          <bgColor rgb="FFFFFF99"/>
        </patternFill>
      </fill>
    </dxf>
    <dxf>
      <fill>
        <patternFill>
          <bgColor rgb="FFFFC000"/>
        </patternFill>
      </fill>
    </dxf>
    <dxf>
      <font>
        <color theme="1"/>
      </font>
      <fill>
        <patternFill>
          <bgColor rgb="FFFFC000"/>
        </patternFill>
      </fill>
    </dxf>
    <dxf>
      <fill>
        <patternFill>
          <bgColor rgb="FFFF0000"/>
        </patternFill>
      </fill>
    </dxf>
    <dxf>
      <fill>
        <patternFill>
          <bgColor rgb="FFFFFF99"/>
        </patternFill>
      </fill>
    </dxf>
    <dxf>
      <fill>
        <patternFill>
          <bgColor rgb="FF00B050"/>
        </patternFill>
      </fill>
    </dxf>
    <dxf>
      <fill>
        <patternFill>
          <bgColor rgb="FFFFC000"/>
        </patternFill>
      </fill>
    </dxf>
    <dxf>
      <font>
        <color rgb="FF9C0006"/>
      </font>
      <fill>
        <patternFill>
          <bgColor rgb="FFFFC7CE"/>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C000"/>
        </patternFill>
      </fill>
    </dxf>
    <dxf>
      <font>
        <color auto="1"/>
      </font>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FFFF99"/>
        </patternFill>
      </fill>
    </dxf>
    <dxf>
      <fill>
        <patternFill>
          <bgColor rgb="FF00B050"/>
        </patternFill>
      </fill>
    </dxf>
    <dxf>
      <fill>
        <patternFill>
          <bgColor rgb="FFFFC000"/>
        </patternFill>
      </fill>
    </dxf>
    <dxf>
      <font>
        <color theme="1"/>
      </font>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ont>
        <color rgb="FF9C0006"/>
      </font>
      <fill>
        <patternFill>
          <bgColor rgb="FFFFC7CE"/>
        </patternFill>
      </fill>
    </dxf>
    <dxf>
      <fill>
        <patternFill>
          <bgColor theme="1"/>
        </patternFill>
      </fill>
    </dxf>
    <dxf>
      <fill>
        <patternFill>
          <bgColor rgb="FFFFFF99"/>
        </patternFill>
      </fill>
    </dxf>
    <dxf>
      <fill>
        <patternFill>
          <bgColor rgb="FFFFFFCC"/>
        </patternFill>
      </fill>
    </dxf>
    <dxf>
      <fill>
        <patternFill>
          <bgColor rgb="FFFFFFCC"/>
        </patternFill>
      </fill>
    </dxf>
    <dxf>
      <fill>
        <patternFill>
          <bgColor rgb="FF92D05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ont>
        <color theme="1"/>
      </font>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99"/>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CC"/>
        </patternFill>
      </fill>
    </dxf>
    <dxf>
      <font>
        <color rgb="FF9C0006"/>
      </font>
      <fill>
        <patternFill>
          <bgColor rgb="FFFFC7CE"/>
        </patternFill>
      </fill>
    </dxf>
    <dxf>
      <fill>
        <patternFill>
          <bgColor rgb="FFFFFF99"/>
        </patternFill>
      </fill>
    </dxf>
    <dxf>
      <fill>
        <patternFill>
          <bgColor theme="1"/>
        </patternFill>
      </fill>
    </dxf>
    <dxf>
      <font>
        <color theme="1"/>
      </font>
      <fill>
        <patternFill>
          <bgColor rgb="FFFFFF99"/>
        </patternFill>
      </fill>
    </dxf>
    <dxf>
      <fill>
        <patternFill>
          <bgColor rgb="FFFFFF99"/>
        </patternFill>
      </fill>
    </dxf>
    <dxf>
      <fill>
        <patternFill>
          <bgColor rgb="FF92D050"/>
        </patternFill>
      </fill>
    </dxf>
    <dxf>
      <font>
        <color theme="1"/>
      </font>
      <fill>
        <patternFill>
          <bgColor rgb="FFFFC000"/>
        </patternFill>
      </fill>
    </dxf>
    <dxf>
      <fill>
        <patternFill>
          <bgColor rgb="FFFFFF99"/>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99"/>
        </patternFill>
      </fill>
    </dxf>
    <dxf>
      <font>
        <color auto="1"/>
      </font>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ont>
        <color auto="1"/>
      </font>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00B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ill>
        <patternFill>
          <bgColor rgb="FFFFFF99"/>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C000"/>
        </patternFill>
      </fill>
    </dxf>
    <dxf>
      <fill>
        <patternFill>
          <bgColor rgb="FFFFFFCC"/>
        </patternFill>
      </fill>
    </dxf>
    <dxf>
      <font>
        <color rgb="FF9C0006"/>
      </font>
      <fill>
        <patternFill>
          <bgColor rgb="FFFFC7CE"/>
        </patternFill>
      </fill>
    </dxf>
    <dxf>
      <font>
        <color theme="1"/>
      </font>
      <fill>
        <patternFill>
          <bgColor rgb="FFFFC000"/>
        </patternFill>
      </fill>
    </dxf>
    <dxf>
      <fill>
        <patternFill>
          <bgColor rgb="FFFFC000"/>
        </patternFill>
      </fill>
    </dxf>
    <dxf>
      <font>
        <color rgb="FF9C0006"/>
      </font>
      <fill>
        <patternFill>
          <bgColor rgb="FFFFC7CE"/>
        </patternFill>
      </fill>
    </dxf>
    <dxf>
      <fill>
        <patternFill>
          <bgColor rgb="FFFFFF99"/>
        </patternFill>
      </fill>
    </dxf>
    <dxf>
      <font>
        <color theme="1"/>
      </font>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00B050"/>
        </patternFill>
      </fill>
    </dxf>
    <dxf>
      <font>
        <color theme="1"/>
      </font>
      <fill>
        <patternFill>
          <bgColor rgb="FFFFFF99"/>
        </patternFill>
      </fill>
    </dxf>
    <dxf>
      <fill>
        <patternFill>
          <bgColor rgb="FF92D050"/>
        </patternFill>
      </fill>
    </dxf>
    <dxf>
      <fill>
        <patternFill>
          <bgColor rgb="FFFFFFCC"/>
        </patternFill>
      </fill>
    </dxf>
    <dxf>
      <font>
        <color rgb="FF9C0006"/>
      </font>
      <fill>
        <patternFill>
          <bgColor rgb="FFFFC7CE"/>
        </patternFill>
      </fill>
    </dxf>
    <dxf>
      <fill>
        <patternFill>
          <bgColor rgb="FFFF0000"/>
        </patternFill>
      </fill>
    </dxf>
    <dxf>
      <fill>
        <patternFill>
          <bgColor rgb="FFFFFFCC"/>
        </patternFill>
      </fill>
    </dxf>
    <dxf>
      <font>
        <color rgb="FF9C0006"/>
      </font>
      <fill>
        <patternFill>
          <bgColor rgb="FFFFC7CE"/>
        </patternFill>
      </fill>
    </dxf>
    <dxf>
      <fill>
        <patternFill>
          <bgColor rgb="FFFFC000"/>
        </patternFill>
      </fill>
    </dxf>
    <dxf>
      <fill>
        <patternFill>
          <bgColor rgb="FFFFFF99"/>
        </patternFill>
      </fill>
    </dxf>
    <dxf>
      <fill>
        <patternFill>
          <bgColor theme="1"/>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92D050"/>
        </patternFill>
      </fill>
    </dxf>
    <dxf>
      <font>
        <color auto="1"/>
      </font>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00B05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CC"/>
        </patternFill>
      </fill>
    </dxf>
    <dxf>
      <fill>
        <patternFill>
          <bgColor rgb="FF00B050"/>
        </patternFill>
      </fill>
    </dxf>
    <dxf>
      <fill>
        <patternFill>
          <bgColor rgb="FF92D050"/>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FFCC"/>
        </patternFill>
      </fill>
    </dxf>
    <dxf>
      <fill>
        <patternFill>
          <bgColor rgb="FF92D050"/>
        </patternFill>
      </fill>
    </dxf>
    <dxf>
      <fill>
        <patternFill>
          <bgColor rgb="FFFFC000"/>
        </patternFill>
      </fill>
    </dxf>
    <dxf>
      <font>
        <color theme="1"/>
      </font>
      <fill>
        <patternFill>
          <bgColor rgb="FFFFFF99"/>
        </patternFill>
      </fill>
    </dxf>
    <dxf>
      <fill>
        <patternFill>
          <bgColor rgb="FFFFFF99"/>
        </patternFill>
      </fill>
    </dxf>
    <dxf>
      <fill>
        <patternFill>
          <bgColor rgb="FFFFFF99"/>
        </patternFill>
      </fill>
    </dxf>
    <dxf>
      <fill>
        <patternFill>
          <bgColor rgb="FFFF0000"/>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FFC000"/>
        </patternFill>
      </fill>
    </dxf>
    <dxf>
      <fill>
        <patternFill>
          <bgColor rgb="FFFFFF99"/>
        </patternFill>
      </fill>
    </dxf>
    <dxf>
      <font>
        <color auto="1"/>
      </font>
      <fill>
        <patternFill>
          <bgColor rgb="FFFF0000"/>
        </patternFill>
      </fill>
    </dxf>
    <dxf>
      <font>
        <color theme="1"/>
      </font>
      <fill>
        <patternFill>
          <bgColor rgb="FFFFC000"/>
        </patternFill>
      </fill>
    </dxf>
    <dxf>
      <fill>
        <patternFill>
          <bgColor rgb="FFFFC000"/>
        </patternFill>
      </fill>
    </dxf>
    <dxf>
      <fill>
        <patternFill>
          <bgColor theme="1"/>
        </patternFill>
      </fill>
    </dxf>
    <dxf>
      <fill>
        <patternFill>
          <bgColor rgb="FFFF0000"/>
        </patternFill>
      </fill>
    </dxf>
    <dxf>
      <fill>
        <patternFill>
          <bgColor rgb="FFFF0000"/>
        </patternFill>
      </fill>
    </dxf>
    <dxf>
      <fill>
        <patternFill>
          <bgColor rgb="FFFFC000"/>
        </patternFill>
      </fill>
    </dxf>
    <dxf>
      <fill>
        <patternFill>
          <bgColor rgb="FFFF0000"/>
        </patternFill>
      </fill>
    </dxf>
    <dxf>
      <font>
        <color theme="1"/>
      </font>
      <fill>
        <patternFill>
          <bgColor rgb="FFFFC000"/>
        </patternFill>
      </fill>
    </dxf>
    <dxf>
      <fill>
        <patternFill>
          <bgColor rgb="FF00B050"/>
        </patternFill>
      </fill>
    </dxf>
    <dxf>
      <fill>
        <patternFill>
          <bgColor rgb="FF92D050"/>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C000"/>
        </patternFill>
      </fill>
    </dxf>
    <dxf>
      <font>
        <color rgb="FF9C0006"/>
      </font>
      <fill>
        <patternFill>
          <bgColor rgb="FFFFC7CE"/>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ont>
        <color theme="1"/>
      </font>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92D050"/>
        </patternFill>
      </fill>
    </dxf>
    <dxf>
      <fill>
        <patternFill>
          <bgColor rgb="FF00B05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0000"/>
        </patternFill>
      </fill>
    </dxf>
    <dxf>
      <fill>
        <patternFill>
          <bgColor rgb="FFFFFFCC"/>
        </patternFill>
      </fill>
    </dxf>
    <dxf>
      <fill>
        <patternFill>
          <bgColor rgb="FF92D050"/>
        </patternFill>
      </fill>
    </dxf>
    <dxf>
      <fill>
        <patternFill>
          <bgColor rgb="FF00B050"/>
        </patternFill>
      </fill>
    </dxf>
    <dxf>
      <font>
        <color theme="1"/>
      </font>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C000"/>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auto="1"/>
      </font>
      <fill>
        <patternFill>
          <bgColor rgb="FFFF0000"/>
        </patternFill>
      </fill>
    </dxf>
    <dxf>
      <fill>
        <patternFill>
          <bgColor rgb="FF92D050"/>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99"/>
        </patternFill>
      </fill>
    </dxf>
    <dxf>
      <font>
        <color rgb="FF9C0006"/>
      </font>
      <fill>
        <patternFill>
          <bgColor rgb="FFFFC7CE"/>
        </patternFill>
      </fill>
    </dxf>
    <dxf>
      <fill>
        <patternFill>
          <bgColor rgb="FFFFFF99"/>
        </patternFill>
      </fill>
    </dxf>
    <dxf>
      <fill>
        <patternFill>
          <bgColor rgb="FFFFC000"/>
        </patternFill>
      </fill>
    </dxf>
    <dxf>
      <fill>
        <patternFill>
          <bgColor rgb="FFFFFFCC"/>
        </patternFill>
      </fill>
    </dxf>
    <dxf>
      <font>
        <color theme="1"/>
      </font>
      <fill>
        <patternFill>
          <bgColor rgb="FFFFC000"/>
        </patternFill>
      </fill>
    </dxf>
    <dxf>
      <fill>
        <patternFill>
          <bgColor theme="1"/>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rgb="FF92D050"/>
        </patternFill>
      </fill>
    </dxf>
    <dxf>
      <fill>
        <patternFill>
          <bgColor rgb="FFFFFFCC"/>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CC"/>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92D050"/>
        </patternFill>
      </fill>
    </dxf>
    <dxf>
      <fill>
        <patternFill>
          <bgColor rgb="FFFFFFCC"/>
        </patternFill>
      </fill>
    </dxf>
    <dxf>
      <font>
        <color rgb="FF9C0006"/>
      </font>
      <fill>
        <patternFill>
          <bgColor rgb="FFFFC7CE"/>
        </patternFill>
      </fill>
    </dxf>
    <dxf>
      <fill>
        <patternFill>
          <bgColor rgb="FFFFC000"/>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theme="1"/>
        </patternFill>
      </fill>
    </dxf>
    <dxf>
      <fill>
        <patternFill>
          <bgColor rgb="FFFFFF99"/>
        </patternFill>
      </fill>
    </dxf>
    <dxf>
      <fill>
        <patternFill>
          <bgColor rgb="FFFFC000"/>
        </patternFill>
      </fill>
    </dxf>
    <dxf>
      <fill>
        <patternFill>
          <bgColor rgb="FFFF0000"/>
        </patternFill>
      </fill>
    </dxf>
    <dxf>
      <fill>
        <patternFill>
          <bgColor rgb="FFFFFFCC"/>
        </patternFill>
      </fill>
    </dxf>
    <dxf>
      <fill>
        <patternFill>
          <bgColor rgb="FFFFC000"/>
        </patternFill>
      </fill>
    </dxf>
    <dxf>
      <fill>
        <patternFill>
          <bgColor rgb="FFFF0000"/>
        </patternFill>
      </fill>
    </dxf>
    <dxf>
      <font>
        <color rgb="FF9C0006"/>
      </font>
      <fill>
        <patternFill>
          <bgColor rgb="FFFFC7CE"/>
        </patternFill>
      </fill>
    </dxf>
    <dxf>
      <fill>
        <patternFill>
          <bgColor rgb="FFFFC000"/>
        </patternFill>
      </fill>
    </dxf>
    <dxf>
      <fill>
        <patternFill>
          <bgColor rgb="FFFF0000"/>
        </patternFill>
      </fill>
    </dxf>
    <dxf>
      <fill>
        <patternFill>
          <bgColor rgb="FFFFFF99"/>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00B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0000"/>
        </patternFill>
      </fill>
    </dxf>
    <dxf>
      <font>
        <color theme="1"/>
      </font>
      <fill>
        <patternFill>
          <bgColor rgb="FFFFC000"/>
        </patternFill>
      </fill>
    </dxf>
    <dxf>
      <fill>
        <patternFill>
          <bgColor rgb="FFFFFF99"/>
        </patternFill>
      </fill>
    </dxf>
    <dxf>
      <fill>
        <patternFill>
          <bgColor rgb="FFFFC000"/>
        </patternFill>
      </fill>
    </dxf>
    <dxf>
      <fill>
        <patternFill>
          <bgColor rgb="FFFFFFCC"/>
        </patternFill>
      </fill>
    </dxf>
    <dxf>
      <fill>
        <patternFill>
          <bgColor rgb="FF92D050"/>
        </patternFill>
      </fill>
    </dxf>
    <dxf>
      <fill>
        <patternFill>
          <bgColor rgb="FF00B050"/>
        </patternFill>
      </fill>
    </dxf>
    <dxf>
      <font>
        <color rgb="FF9C0006"/>
      </font>
      <fill>
        <patternFill>
          <bgColor rgb="FFFFC7CE"/>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92D050"/>
        </patternFill>
      </fill>
    </dxf>
    <dxf>
      <fill>
        <patternFill>
          <bgColor rgb="FF92D050"/>
        </patternFill>
      </fill>
    </dxf>
    <dxf>
      <fill>
        <patternFill>
          <bgColor rgb="FF00B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FFFF99"/>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FF99"/>
        </patternFill>
      </fill>
    </dxf>
    <dxf>
      <font>
        <color theme="1"/>
      </font>
      <fill>
        <patternFill>
          <bgColor rgb="FFFFC000"/>
        </patternFill>
      </fill>
    </dxf>
    <dxf>
      <fill>
        <patternFill>
          <bgColor rgb="FFFF0000"/>
        </patternFill>
      </fill>
    </dxf>
    <dxf>
      <fill>
        <patternFill>
          <bgColor rgb="FFFFC000"/>
        </patternFill>
      </fill>
    </dxf>
    <dxf>
      <fill>
        <patternFill>
          <bgColor rgb="FFFFFFCC"/>
        </patternFill>
      </fill>
    </dxf>
    <dxf>
      <font>
        <color rgb="FF9C0006"/>
      </font>
      <fill>
        <patternFill>
          <bgColor rgb="FFFFC7CE"/>
        </patternFill>
      </fill>
    </dxf>
    <dxf>
      <fill>
        <patternFill>
          <bgColor rgb="FF92D050"/>
        </patternFill>
      </fill>
    </dxf>
    <dxf>
      <fill>
        <patternFill>
          <bgColor rgb="FF00B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FFCC"/>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00B05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C000"/>
        </patternFill>
      </fill>
    </dxf>
    <dxf>
      <font>
        <color auto="1"/>
      </font>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FFC000"/>
        </patternFill>
      </fill>
    </dxf>
    <dxf>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FFCC"/>
        </patternFill>
      </fill>
    </dxf>
    <dxf>
      <fill>
        <patternFill>
          <bgColor rgb="FF92D050"/>
        </patternFill>
      </fill>
    </dxf>
    <dxf>
      <fill>
        <patternFill>
          <bgColor theme="1"/>
        </patternFill>
      </fill>
    </dxf>
    <dxf>
      <font>
        <color theme="1"/>
      </font>
      <fill>
        <patternFill>
          <bgColor rgb="FFFFFF99"/>
        </patternFill>
      </fill>
    </dxf>
    <dxf>
      <fill>
        <patternFill>
          <bgColor rgb="FFFFFFCC"/>
        </patternFill>
      </fill>
    </dxf>
    <dxf>
      <fill>
        <patternFill>
          <bgColor rgb="FF92D05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C000"/>
        </patternFill>
      </fill>
    </dxf>
    <dxf>
      <font>
        <color theme="1"/>
      </font>
      <fill>
        <patternFill>
          <bgColor rgb="FFFFFF99"/>
        </patternFill>
      </fill>
    </dxf>
    <dxf>
      <fill>
        <patternFill>
          <bgColor rgb="FF92D050"/>
        </patternFill>
      </fill>
    </dxf>
    <dxf>
      <fill>
        <patternFill>
          <bgColor rgb="FF00B050"/>
        </patternFill>
      </fill>
    </dxf>
    <dxf>
      <fill>
        <patternFill>
          <bgColor rgb="FFFFC000"/>
        </patternFill>
      </fill>
    </dxf>
    <dxf>
      <fill>
        <patternFill>
          <bgColor rgb="FFFFFF99"/>
        </patternFill>
      </fill>
    </dxf>
    <dxf>
      <fill>
        <patternFill>
          <bgColor rgb="FFFFFF99"/>
        </patternFill>
      </fill>
    </dxf>
    <dxf>
      <fill>
        <patternFill>
          <bgColor rgb="FFFFFF99"/>
        </patternFill>
      </fill>
    </dxf>
    <dxf>
      <font>
        <color rgb="FF9C0006"/>
      </font>
      <fill>
        <patternFill>
          <bgColor rgb="FFFFC7CE"/>
        </patternFill>
      </fill>
    </dxf>
    <dxf>
      <fill>
        <patternFill>
          <bgColor rgb="FFFFFFCC"/>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92D050"/>
        </patternFill>
      </fill>
    </dxf>
    <dxf>
      <fill>
        <patternFill>
          <bgColor rgb="FFFFC000"/>
        </patternFill>
      </fill>
    </dxf>
    <dxf>
      <fill>
        <patternFill>
          <bgColor theme="1"/>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0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FF99"/>
        </patternFill>
      </fill>
    </dxf>
    <dxf>
      <fill>
        <patternFill>
          <bgColor rgb="FF92D050"/>
        </patternFill>
      </fill>
    </dxf>
    <dxf>
      <fill>
        <patternFill>
          <bgColor theme="1"/>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ont>
        <color theme="1"/>
      </font>
      <fill>
        <patternFill>
          <bgColor rgb="FFFFC000"/>
        </patternFill>
      </fill>
    </dxf>
    <dxf>
      <font>
        <color rgb="FF9C0006"/>
      </font>
      <fill>
        <patternFill>
          <bgColor rgb="FFFFC7CE"/>
        </patternFill>
      </fill>
    </dxf>
    <dxf>
      <fill>
        <patternFill>
          <bgColor rgb="FFFFFF99"/>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ont>
        <color rgb="FF9C0006"/>
      </font>
      <fill>
        <patternFill>
          <bgColor rgb="FFFFC7CE"/>
        </patternFill>
      </fill>
    </dxf>
    <dxf>
      <fill>
        <patternFill>
          <bgColor rgb="FFFFC000"/>
        </patternFill>
      </fill>
    </dxf>
    <dxf>
      <fill>
        <patternFill>
          <bgColor rgb="FF00B05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FF99"/>
        </patternFill>
      </fill>
    </dxf>
    <dxf>
      <font>
        <color rgb="FF9C0006"/>
      </font>
      <fill>
        <patternFill>
          <bgColor rgb="FFFFC7CE"/>
        </patternFill>
      </fill>
    </dxf>
    <dxf>
      <fill>
        <patternFill>
          <bgColor rgb="FFFFC000"/>
        </patternFill>
      </fill>
    </dxf>
    <dxf>
      <fill>
        <patternFill>
          <bgColor rgb="FF00B050"/>
        </patternFill>
      </fill>
    </dxf>
    <dxf>
      <fill>
        <patternFill>
          <bgColor rgb="FFFF0000"/>
        </patternFill>
      </fill>
    </dxf>
    <dxf>
      <fill>
        <patternFill>
          <bgColor rgb="FF92D050"/>
        </patternFill>
      </fill>
    </dxf>
    <dxf>
      <font>
        <color rgb="FF9C0006"/>
      </font>
      <fill>
        <patternFill>
          <bgColor rgb="FFFFC7CE"/>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ont>
        <color rgb="FF9C0006"/>
      </font>
      <fill>
        <patternFill>
          <bgColor rgb="FFFFC7CE"/>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00B05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00B050"/>
        </patternFill>
      </fill>
    </dxf>
    <dxf>
      <fill>
        <patternFill>
          <bgColor rgb="FFFFFF99"/>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FFFFCC"/>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auto="1"/>
      </font>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99"/>
        </patternFill>
      </fill>
    </dxf>
    <dxf>
      <fill>
        <patternFill>
          <bgColor rgb="FF92D050"/>
        </patternFill>
      </fill>
    </dxf>
    <dxf>
      <fill>
        <patternFill>
          <bgColor rgb="FFFFFFCC"/>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ill>
        <patternFill>
          <bgColor rgb="FFFFC000"/>
        </patternFill>
      </fill>
    </dxf>
    <dxf>
      <fill>
        <patternFill>
          <bgColor rgb="FF92D050"/>
        </patternFill>
      </fill>
    </dxf>
    <dxf>
      <fill>
        <patternFill>
          <bgColor rgb="FFFFC000"/>
        </patternFill>
      </fill>
    </dxf>
    <dxf>
      <fill>
        <patternFill>
          <bgColor rgb="FFFFFF99"/>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FF99"/>
        </patternFill>
      </fill>
    </dxf>
    <dxf>
      <font>
        <color auto="1"/>
      </font>
      <fill>
        <patternFill>
          <bgColor rgb="FFFF0000"/>
        </patternFill>
      </fill>
    </dxf>
    <dxf>
      <fill>
        <patternFill>
          <bgColor rgb="FFFFFFCC"/>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92D050"/>
        </patternFill>
      </fill>
    </dxf>
    <dxf>
      <fill>
        <patternFill>
          <bgColor rgb="FFFFC000"/>
        </patternFill>
      </fill>
    </dxf>
    <dxf>
      <fill>
        <patternFill>
          <bgColor rgb="FFFF0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theme="1"/>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92D050"/>
        </patternFill>
      </fill>
    </dxf>
    <dxf>
      <fill>
        <patternFill>
          <bgColor rgb="FFFFC000"/>
        </patternFill>
      </fill>
    </dxf>
    <dxf>
      <fill>
        <patternFill>
          <bgColor rgb="FFFFFF99"/>
        </patternFill>
      </fill>
    </dxf>
    <dxf>
      <fill>
        <patternFill>
          <bgColor rgb="FF00B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FFCC"/>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ont>
        <color theme="1"/>
      </font>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ont>
        <color theme="1"/>
      </font>
      <fill>
        <patternFill>
          <bgColor rgb="FFFFC000"/>
        </patternFill>
      </fill>
    </dxf>
    <dxf>
      <fill>
        <patternFill>
          <bgColor rgb="FFFFC000"/>
        </patternFill>
      </fill>
    </dxf>
    <dxf>
      <fill>
        <patternFill>
          <bgColor rgb="FFFFFF99"/>
        </patternFill>
      </fill>
    </dxf>
    <dxf>
      <fill>
        <patternFill>
          <bgColor theme="1"/>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rgb="FFFFFF99"/>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ont>
        <color theme="1"/>
      </font>
      <fill>
        <patternFill>
          <bgColor rgb="FFFFFF99"/>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C000"/>
        </patternFill>
      </fill>
    </dxf>
    <dxf>
      <font>
        <color auto="1"/>
      </font>
      <fill>
        <patternFill>
          <bgColor rgb="FFFF0000"/>
        </patternFill>
      </fill>
    </dxf>
    <dxf>
      <fill>
        <patternFill>
          <bgColor rgb="FFFF0000"/>
        </patternFill>
      </fill>
    </dxf>
    <dxf>
      <fill>
        <patternFill>
          <bgColor rgb="FFFFFFCC"/>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FF99"/>
        </patternFill>
      </fill>
    </dxf>
    <dxf>
      <fill>
        <patternFill>
          <bgColor rgb="FF92D050"/>
        </patternFill>
      </fill>
    </dxf>
    <dxf>
      <fill>
        <patternFill>
          <bgColor rgb="FFFF0000"/>
        </patternFill>
      </fill>
    </dxf>
    <dxf>
      <fill>
        <patternFill>
          <bgColor rgb="FFFFC000"/>
        </patternFill>
      </fill>
    </dxf>
    <dxf>
      <font>
        <color theme="1"/>
      </font>
      <fill>
        <patternFill>
          <bgColor rgb="FFFFFF99"/>
        </patternFill>
      </fill>
    </dxf>
    <dxf>
      <fill>
        <patternFill>
          <bgColor theme="1"/>
        </patternFill>
      </fill>
    </dxf>
    <dxf>
      <fill>
        <patternFill>
          <bgColor rgb="FFFFFFCC"/>
        </patternFill>
      </fill>
    </dxf>
    <dxf>
      <fill>
        <patternFill>
          <bgColor rgb="FFFF0000"/>
        </patternFill>
      </fill>
    </dxf>
    <dxf>
      <fill>
        <patternFill>
          <bgColor rgb="FFFFC000"/>
        </patternFill>
      </fill>
    </dxf>
    <dxf>
      <fill>
        <patternFill>
          <bgColor rgb="FFFFFF99"/>
        </patternFill>
      </fill>
    </dxf>
    <dxf>
      <fill>
        <patternFill>
          <bgColor rgb="FFFF0000"/>
        </patternFill>
      </fill>
    </dxf>
    <dxf>
      <font>
        <color rgb="FF9C0006"/>
      </font>
      <fill>
        <patternFill>
          <bgColor rgb="FFFFC7CE"/>
        </patternFill>
      </fill>
    </dxf>
    <dxf>
      <fill>
        <patternFill>
          <bgColor rgb="FFFFFFCC"/>
        </patternFill>
      </fill>
    </dxf>
    <dxf>
      <fill>
        <patternFill>
          <bgColor rgb="FF92D050"/>
        </patternFill>
      </fill>
    </dxf>
    <dxf>
      <fill>
        <patternFill>
          <bgColor rgb="FFFFFF99"/>
        </patternFill>
      </fill>
    </dxf>
    <dxf>
      <fill>
        <patternFill>
          <bgColor rgb="FF00B05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CC"/>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ont>
        <color rgb="FF9C0006"/>
      </font>
      <fill>
        <patternFill>
          <bgColor rgb="FFFFC7CE"/>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theme="1"/>
        </patternFill>
      </fill>
    </dxf>
    <dxf>
      <fill>
        <patternFill>
          <bgColor rgb="FFFFC000"/>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FFC000"/>
        </patternFill>
      </fill>
    </dxf>
    <dxf>
      <fill>
        <patternFill>
          <bgColor rgb="FF92D05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00B050"/>
        </patternFill>
      </fill>
    </dxf>
    <dxf>
      <fill>
        <patternFill>
          <bgColor rgb="FFFFFF99"/>
        </patternFill>
      </fill>
    </dxf>
    <dxf>
      <font>
        <color theme="1"/>
      </font>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ont>
        <color rgb="FF9C0006"/>
      </font>
      <fill>
        <patternFill>
          <bgColor rgb="FFFFC7CE"/>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FFFF99"/>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99"/>
        </patternFill>
      </fill>
    </dxf>
    <dxf>
      <fill>
        <patternFill>
          <bgColor rgb="FFFFFF99"/>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00B050"/>
        </patternFill>
      </fill>
    </dxf>
    <dxf>
      <fill>
        <patternFill>
          <bgColor rgb="FF92D050"/>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FFFF99"/>
        </patternFill>
      </fill>
    </dxf>
    <dxf>
      <fill>
        <patternFill>
          <bgColor rgb="FFFF0000"/>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00B050"/>
        </patternFill>
      </fill>
    </dxf>
    <dxf>
      <font>
        <color rgb="FF9C0006"/>
      </font>
      <fill>
        <patternFill>
          <bgColor rgb="FFFFC7CE"/>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ont>
        <color rgb="FF9C0006"/>
      </font>
      <fill>
        <patternFill>
          <bgColor rgb="FFFFC7CE"/>
        </patternFill>
      </fill>
    </dxf>
    <dxf>
      <fill>
        <patternFill>
          <bgColor rgb="FF92D050"/>
        </patternFill>
      </fill>
    </dxf>
    <dxf>
      <fill>
        <patternFill>
          <bgColor rgb="FFFF0000"/>
        </patternFill>
      </fill>
    </dxf>
    <dxf>
      <fill>
        <patternFill>
          <bgColor rgb="FFFFC000"/>
        </patternFill>
      </fill>
    </dxf>
    <dxf>
      <font>
        <color rgb="FF9C0006"/>
      </font>
      <fill>
        <patternFill>
          <bgColor rgb="FFFFC7CE"/>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00B050"/>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FFCC66"/>
      <color rgb="FFFFE599"/>
      <color rgb="FFFFFF00"/>
      <color rgb="FFFFFF99"/>
      <color rgb="FF92D050"/>
      <color rgb="FFFFFFCC"/>
      <color rgb="FFFFFF66"/>
      <color rgb="FFFFCC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76200</xdr:colOff>
      <xdr:row>0</xdr:row>
      <xdr:rowOff>50800</xdr:rowOff>
    </xdr:from>
    <xdr:to>
      <xdr:col>3</xdr:col>
      <xdr:colOff>190500</xdr:colOff>
      <xdr:row>0</xdr:row>
      <xdr:rowOff>1143000</xdr:rowOff>
    </xdr:to>
    <xdr:pic>
      <xdr:nvPicPr>
        <xdr:cNvPr id="3" name="Imagen 2" descr="Logo MinCIT_Mesa de trabajo 1">
          <a:extLst>
            <a:ext uri="{FF2B5EF4-FFF2-40B4-BE49-F238E27FC236}">
              <a16:creationId xmlns:a16="http://schemas.microsoft.com/office/drawing/2014/main" id="{1D7BCCEB-0BF0-4A2C-96D4-A338F77D15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8900" y="50800"/>
          <a:ext cx="2387600" cy="109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556380</xdr:colOff>
      <xdr:row>0</xdr:row>
      <xdr:rowOff>31750</xdr:rowOff>
    </xdr:from>
    <xdr:to>
      <xdr:col>2</xdr:col>
      <xdr:colOff>492238</xdr:colOff>
      <xdr:row>0</xdr:row>
      <xdr:rowOff>804333</xdr:rowOff>
    </xdr:to>
    <xdr:pic>
      <xdr:nvPicPr>
        <xdr:cNvPr id="2" name="Imagen 1" descr="Logo MinCIT_Mesa de trabajo 1">
          <a:extLst>
            <a:ext uri="{FF2B5EF4-FFF2-40B4-BE49-F238E27FC236}">
              <a16:creationId xmlns:a16="http://schemas.microsoft.com/office/drawing/2014/main" id="{268A736E-79A9-4654-92A0-969CC4C386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6380" y="31750"/>
          <a:ext cx="1660941" cy="772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9</xdr:col>
      <xdr:colOff>0</xdr:colOff>
      <xdr:row>79</xdr:row>
      <xdr:rowOff>0</xdr:rowOff>
    </xdr:from>
    <xdr:ext cx="304800" cy="304800"/>
    <xdr:sp macro="" textlink="">
      <xdr:nvSpPr>
        <xdr:cNvPr id="2" name="avatar">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79</xdr:row>
      <xdr:rowOff>0</xdr:rowOff>
    </xdr:from>
    <xdr:ext cx="304800" cy="304800"/>
    <xdr:sp macro="" textlink="">
      <xdr:nvSpPr>
        <xdr:cNvPr id="4" name="avatar">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10</xdr:col>
      <xdr:colOff>0</xdr:colOff>
      <xdr:row>79</xdr:row>
      <xdr:rowOff>0</xdr:rowOff>
    </xdr:from>
    <xdr:to>
      <xdr:col>10</xdr:col>
      <xdr:colOff>0</xdr:colOff>
      <xdr:row>84</xdr:row>
      <xdr:rowOff>239710</xdr:rowOff>
    </xdr:to>
    <xdr:sp macro="" textlink="">
      <xdr:nvSpPr>
        <xdr:cNvPr id="6" name="Text Box 214">
          <a:extLst>
            <a:ext uri="{FF2B5EF4-FFF2-40B4-BE49-F238E27FC236}">
              <a16:creationId xmlns:a16="http://schemas.microsoft.com/office/drawing/2014/main" id="{00000000-0008-0000-0000-000006000000}"/>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10</xdr:col>
      <xdr:colOff>0</xdr:colOff>
      <xdr:row>79</xdr:row>
      <xdr:rowOff>0</xdr:rowOff>
    </xdr:from>
    <xdr:to>
      <xdr:col>10</xdr:col>
      <xdr:colOff>0</xdr:colOff>
      <xdr:row>84</xdr:row>
      <xdr:rowOff>239710</xdr:rowOff>
    </xdr:to>
    <xdr:sp macro="" textlink="">
      <xdr:nvSpPr>
        <xdr:cNvPr id="7" name="Text Box 215">
          <a:extLst>
            <a:ext uri="{FF2B5EF4-FFF2-40B4-BE49-F238E27FC236}">
              <a16:creationId xmlns:a16="http://schemas.microsoft.com/office/drawing/2014/main" id="{00000000-0008-0000-0000-000007000000}"/>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10</xdr:col>
      <xdr:colOff>0</xdr:colOff>
      <xdr:row>79</xdr:row>
      <xdr:rowOff>0</xdr:rowOff>
    </xdr:from>
    <xdr:to>
      <xdr:col>10</xdr:col>
      <xdr:colOff>0</xdr:colOff>
      <xdr:row>82</xdr:row>
      <xdr:rowOff>204787</xdr:rowOff>
    </xdr:to>
    <xdr:sp macro="" textlink="">
      <xdr:nvSpPr>
        <xdr:cNvPr id="8" name="Text Box 214">
          <a:extLst>
            <a:ext uri="{FF2B5EF4-FFF2-40B4-BE49-F238E27FC236}">
              <a16:creationId xmlns:a16="http://schemas.microsoft.com/office/drawing/2014/main" id="{00000000-0008-0000-0000-000008000000}"/>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10</xdr:col>
      <xdr:colOff>0</xdr:colOff>
      <xdr:row>79</xdr:row>
      <xdr:rowOff>0</xdr:rowOff>
    </xdr:from>
    <xdr:to>
      <xdr:col>10</xdr:col>
      <xdr:colOff>0</xdr:colOff>
      <xdr:row>82</xdr:row>
      <xdr:rowOff>204787</xdr:rowOff>
    </xdr:to>
    <xdr:sp macro="" textlink="">
      <xdr:nvSpPr>
        <xdr:cNvPr id="9" name="Text Box 215">
          <a:extLst>
            <a:ext uri="{FF2B5EF4-FFF2-40B4-BE49-F238E27FC236}">
              <a16:creationId xmlns:a16="http://schemas.microsoft.com/office/drawing/2014/main" id="{00000000-0008-0000-0000-000009000000}"/>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1</xdr:col>
      <xdr:colOff>316502</xdr:colOff>
      <xdr:row>1</xdr:row>
      <xdr:rowOff>47625</xdr:rowOff>
    </xdr:from>
    <xdr:to>
      <xdr:col>3</xdr:col>
      <xdr:colOff>920808</xdr:colOff>
      <xdr:row>2</xdr:row>
      <xdr:rowOff>952500</xdr:rowOff>
    </xdr:to>
    <xdr:pic>
      <xdr:nvPicPr>
        <xdr:cNvPr id="3" name="Imagen 2">
          <a:extLst>
            <a:ext uri="{FF2B5EF4-FFF2-40B4-BE49-F238E27FC236}">
              <a16:creationId xmlns:a16="http://schemas.microsoft.com/office/drawing/2014/main" id="{8729268D-F5E9-068E-19AC-F5EDDB0A75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752" y="95250"/>
          <a:ext cx="2985556" cy="13811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404323</xdr:colOff>
      <xdr:row>0</xdr:row>
      <xdr:rowOff>9071</xdr:rowOff>
    </xdr:from>
    <xdr:to>
      <xdr:col>3</xdr:col>
      <xdr:colOff>235543</xdr:colOff>
      <xdr:row>1</xdr:row>
      <xdr:rowOff>-1</xdr:rowOff>
    </xdr:to>
    <xdr:pic>
      <xdr:nvPicPr>
        <xdr:cNvPr id="2" name="Imagen 1">
          <a:extLst>
            <a:ext uri="{FF2B5EF4-FFF2-40B4-BE49-F238E27FC236}">
              <a16:creationId xmlns:a16="http://schemas.microsoft.com/office/drawing/2014/main" id="{7A60C221-5E89-441D-9A25-7678FA0E75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466" y="9071"/>
          <a:ext cx="1237291" cy="74385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ersonal/Desktop/Mincomercio/Seguimiento%20riesgo%20corrupci&#243;n/Matrices%20Primer%20Corte%20Corrupci&#243;n/Matriz%20Riesgos%20Corrupci&#243;n%20y%20Fraude%20Seguimiento%20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hon%20montes/Documents/MINISTERIO%20CIT/RIESGOS/Matrices%20de%20Riesgos/Actualizaci&#243;n%20controles/DE-FM-022%20Matriz%20Riesgos%20Corrupci&#243;n%20y%20Fraude%20V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XITO/Desktop/Informaci&#243;n%20Yamith/Seguimiento%20Riesgos%20de%20Gesti&#243;n%20primer%20corte%20abril%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RC-1"/>
      <sheetName val="RC-2 RC-3"/>
      <sheetName val="RC-4 RC-5 RC-7 RC-8 RC-19"/>
      <sheetName val="RC-9"/>
      <sheetName val="RC-10 RC-11"/>
      <sheetName val="RC-12"/>
      <sheetName val="RC-13 RC-14 RC-15"/>
      <sheetName val="RC-16"/>
      <sheetName val="RC-17"/>
      <sheetName val="RC-20 RC-21"/>
      <sheetName val="RC-22"/>
      <sheetName val="RC-8"/>
      <sheetName val="Datos Validacion"/>
      <sheetName val="Tipos de riesgos"/>
      <sheetName val="Tablas Prob-Imp"/>
      <sheetName val="Eval Controles"/>
      <sheetName val="ZONAS DE RIESGO"/>
      <sheetName val="Plantilla Indicador R"/>
      <sheetName val="Matriz Riesgos  (2)"/>
      <sheetName val="RC-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K6" t="str">
            <v>Prevenir</v>
          </cell>
          <cell r="L6">
            <v>0.25</v>
          </cell>
          <cell r="M6" t="str">
            <v>Automático</v>
          </cell>
          <cell r="N6">
            <v>0.25</v>
          </cell>
        </row>
        <row r="7">
          <cell r="K7" t="str">
            <v>Detectar</v>
          </cell>
          <cell r="L7">
            <v>0.15</v>
          </cell>
          <cell r="M7" t="str">
            <v>Manual</v>
          </cell>
          <cell r="N7">
            <v>0.15</v>
          </cell>
        </row>
        <row r="8">
          <cell r="K8" t="str">
            <v>Corregir</v>
          </cell>
          <cell r="L8">
            <v>0.1</v>
          </cell>
        </row>
      </sheetData>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AP-R1 - R6"/>
      <sheetName val="GR-R1 - R4"/>
      <sheetName val="SG-R1 - R5"/>
      <sheetName val="FP-R1 - R7"/>
      <sheetName val="IC-R1 - R3"/>
      <sheetName val="GTI-R1 - R6"/>
      <sheetName val="PE-R1 - R6"/>
      <sheetName val="BS-R1 - R5"/>
      <sheetName val="TH-R1 - R6"/>
      <sheetName val="GJ-R1 - R4"/>
      <sheetName val="GRF-R1 - R5"/>
      <sheetName val="FC-R1 - R4"/>
      <sheetName val="ES-R1 - R3"/>
      <sheetName val="DE-R1 - R8"/>
      <sheetName val="GD-R1 - GD-R2"/>
      <sheetName val="PI-R1 - R16"/>
      <sheetName val="AP-R1 - R6 (2)"/>
      <sheetName val="GR-R1 - R4 (2)"/>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C6" t="str">
            <v>MUY BAJA</v>
          </cell>
          <cell r="D6">
            <v>0.2</v>
          </cell>
          <cell r="E6" t="str">
            <v>LEVE</v>
          </cell>
          <cell r="F6">
            <v>0.2</v>
          </cell>
        </row>
        <row r="7">
          <cell r="C7" t="str">
            <v>BAJA</v>
          </cell>
          <cell r="D7">
            <v>0.4</v>
          </cell>
          <cell r="E7" t="str">
            <v>MENOR</v>
          </cell>
          <cell r="F7">
            <v>0.4</v>
          </cell>
        </row>
        <row r="8">
          <cell r="C8" t="str">
            <v>MEDIA</v>
          </cell>
          <cell r="D8">
            <v>0.6</v>
          </cell>
          <cell r="E8" t="str">
            <v>MODERADO</v>
          </cell>
          <cell r="F8">
            <v>0.6</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6F9FA-B8C4-43CC-A6BB-17537388D8D4}">
  <sheetPr>
    <tabColor rgb="FFFFFF00"/>
  </sheetPr>
  <dimension ref="A1:BH80"/>
  <sheetViews>
    <sheetView topLeftCell="E56" zoomScale="50" zoomScaleNormal="50" workbookViewId="0">
      <selection activeCell="R56" sqref="R56:R57"/>
    </sheetView>
  </sheetViews>
  <sheetFormatPr baseColWidth="10" defaultColWidth="11.453125" defaultRowHeight="14" x14ac:dyDescent="0.3"/>
  <cols>
    <col min="1" max="1" width="7.7265625" style="10" customWidth="1"/>
    <col min="2" max="2" width="10.54296875" style="10" bestFit="1" customWidth="1"/>
    <col min="3" max="3" width="32.54296875" style="10" customWidth="1"/>
    <col min="4" max="4" width="23.26953125" style="10" customWidth="1"/>
    <col min="5" max="5" width="32.7265625" style="10" customWidth="1"/>
    <col min="6" max="6" width="20.54296875" style="55" customWidth="1"/>
    <col min="7" max="7" width="52.08984375" style="10" customWidth="1"/>
    <col min="8" max="8" width="8.81640625" style="10" customWidth="1"/>
    <col min="9" max="9" width="55.7265625" style="10" customWidth="1"/>
    <col min="10" max="10" width="32.54296875" style="55" customWidth="1"/>
    <col min="11" max="11" width="47.1796875" style="10" customWidth="1"/>
    <col min="12" max="12" width="28.54296875" style="55" customWidth="1"/>
    <col min="13" max="13" width="18.81640625" style="64" customWidth="1"/>
    <col min="14" max="14" width="16.26953125" style="55" customWidth="1"/>
    <col min="15" max="15" width="15.1796875" style="65" customWidth="1"/>
    <col min="16" max="16" width="43.81640625" style="10" customWidth="1"/>
    <col min="17" max="17" width="16.54296875" style="55" customWidth="1"/>
    <col min="18" max="18" width="68.1796875" style="10" customWidth="1"/>
    <col min="19" max="19" width="19.1796875" style="10" customWidth="1"/>
    <col min="20" max="20" width="33.453125" style="10" customWidth="1"/>
    <col min="21" max="21" width="26" style="10" customWidth="1"/>
    <col min="22" max="22" width="8.54296875" style="10" customWidth="1"/>
    <col min="23" max="23" width="5.1796875" style="64" customWidth="1"/>
    <col min="24" max="24" width="10.81640625" style="10" customWidth="1"/>
    <col min="25" max="25" width="5.1796875" style="64" customWidth="1"/>
    <col min="26" max="26" width="17" style="10" customWidth="1"/>
    <col min="27" max="27" width="68.7265625" style="10" customWidth="1"/>
    <col min="28" max="28" width="15.81640625" style="55" customWidth="1"/>
    <col min="29" max="29" width="59.81640625" style="10" customWidth="1"/>
    <col min="30" max="30" width="28" style="10" customWidth="1"/>
    <col min="31" max="31" width="15.26953125" style="55" customWidth="1"/>
    <col min="32" max="32" width="18.81640625" style="10" hidden="1" customWidth="1"/>
    <col min="33" max="33" width="15.54296875" style="10" customWidth="1"/>
    <col min="34" max="34" width="16.1796875" style="10" hidden="1" customWidth="1"/>
    <col min="35" max="35" width="17" style="10" customWidth="1"/>
    <col min="36" max="36" width="29.6328125" style="10" customWidth="1"/>
    <col min="37" max="37" width="17.81640625" style="55" hidden="1" customWidth="1"/>
    <col min="38" max="38" width="49" style="10" hidden="1" customWidth="1"/>
    <col min="39" max="39" width="11.453125" style="10"/>
    <col min="40" max="40" width="19.453125" style="10" customWidth="1"/>
    <col min="41" max="41" width="13.26953125" style="10" customWidth="1"/>
    <col min="42" max="42" width="13.54296875" style="10" customWidth="1"/>
    <col min="43" max="43" width="16.7265625" style="10" customWidth="1"/>
    <col min="44" max="45" width="11.453125" style="10"/>
    <col min="46" max="46" width="21.26953125" style="10" customWidth="1"/>
    <col min="47" max="48" width="11.453125" style="10"/>
    <col min="49" max="49" width="16" style="10" customWidth="1"/>
    <col min="50" max="54" width="11.453125" style="10"/>
    <col min="55" max="55" width="14.90625" style="10" customWidth="1"/>
    <col min="56" max="57" width="11.453125" style="10"/>
    <col min="58" max="58" width="15.54296875" style="10" customWidth="1"/>
    <col min="59" max="59" width="24.453125" style="10" customWidth="1"/>
    <col min="60" max="60" width="34.6328125" style="10" customWidth="1"/>
    <col min="61" max="16384" width="11.453125" style="10"/>
  </cols>
  <sheetData>
    <row r="1" spans="1:60" ht="90.5" customHeight="1" x14ac:dyDescent="0.3">
      <c r="A1" s="373"/>
      <c r="B1" s="373"/>
      <c r="C1" s="373"/>
      <c r="D1" s="373"/>
      <c r="E1" s="393" t="s">
        <v>416</v>
      </c>
      <c r="F1" s="394"/>
      <c r="G1" s="394"/>
      <c r="H1" s="394"/>
      <c r="I1" s="394"/>
      <c r="J1" s="394"/>
      <c r="K1" s="394"/>
      <c r="L1" s="395"/>
      <c r="M1" s="396" t="s">
        <v>417</v>
      </c>
      <c r="N1" s="397"/>
      <c r="O1" s="397"/>
      <c r="P1" s="398"/>
      <c r="Q1" s="256"/>
      <c r="R1" s="255"/>
      <c r="S1" s="255"/>
      <c r="T1" s="255"/>
      <c r="U1" s="255"/>
      <c r="V1" s="255"/>
      <c r="W1" s="257"/>
      <c r="X1" s="255"/>
      <c r="Y1" s="257"/>
      <c r="Z1" s="255"/>
      <c r="AA1" s="255"/>
      <c r="AB1" s="256"/>
      <c r="AC1" s="255"/>
      <c r="AD1" s="255"/>
      <c r="AE1" s="256"/>
      <c r="AF1" s="399"/>
      <c r="AG1" s="399"/>
      <c r="AH1" s="255"/>
      <c r="AI1" s="255"/>
      <c r="AJ1" s="255"/>
      <c r="AK1" s="256"/>
      <c r="AL1" s="255"/>
    </row>
    <row r="2" spans="1:60" ht="14.5" thickBot="1" x14ac:dyDescent="0.35">
      <c r="A2" s="255"/>
      <c r="B2" s="255"/>
      <c r="C2" s="255"/>
      <c r="D2" s="255"/>
      <c r="E2" s="255"/>
      <c r="F2" s="256"/>
      <c r="G2" s="255"/>
      <c r="H2" s="255"/>
      <c r="I2" s="255"/>
      <c r="J2" s="256"/>
      <c r="K2" s="255"/>
      <c r="L2" s="256"/>
      <c r="M2" s="257"/>
      <c r="N2" s="256"/>
      <c r="O2" s="258"/>
      <c r="P2" s="255"/>
      <c r="Q2" s="256"/>
      <c r="R2" s="255"/>
      <c r="S2" s="255"/>
      <c r="T2" s="255"/>
      <c r="U2" s="255"/>
      <c r="V2" s="255"/>
      <c r="W2" s="257"/>
      <c r="X2" s="255"/>
      <c r="Y2" s="257"/>
      <c r="Z2" s="255"/>
      <c r="AA2" s="255"/>
      <c r="AB2" s="256"/>
      <c r="AC2" s="255"/>
      <c r="AD2" s="255"/>
      <c r="AE2" s="256"/>
      <c r="AF2" s="255"/>
      <c r="AG2" s="255"/>
      <c r="AH2" s="255"/>
      <c r="AI2" s="255"/>
      <c r="AJ2" s="255"/>
      <c r="AK2" s="256"/>
      <c r="AL2" s="255"/>
    </row>
    <row r="3" spans="1:60" s="3" customFormat="1" ht="21.5" customHeight="1" thickBot="1" x14ac:dyDescent="0.3">
      <c r="A3" s="259"/>
      <c r="B3" s="259"/>
      <c r="C3" s="406" t="s">
        <v>418</v>
      </c>
      <c r="D3" s="337" t="s">
        <v>419</v>
      </c>
      <c r="E3" s="337"/>
      <c r="F3" s="262"/>
      <c r="G3" s="407" t="s">
        <v>420</v>
      </c>
      <c r="H3" s="408"/>
      <c r="I3" s="409" t="s">
        <v>777</v>
      </c>
      <c r="J3" s="409"/>
      <c r="K3" s="409"/>
      <c r="L3" s="264"/>
      <c r="M3" s="265"/>
      <c r="N3" s="264"/>
      <c r="O3" s="266"/>
      <c r="P3" s="267"/>
      <c r="Q3" s="264"/>
      <c r="R3" s="267"/>
      <c r="S3" s="259"/>
      <c r="T3" s="267"/>
      <c r="U3" s="267"/>
      <c r="V3" s="283"/>
      <c r="W3" s="284"/>
      <c r="X3" s="269"/>
      <c r="Y3" s="285"/>
      <c r="Z3" s="269"/>
      <c r="AA3" s="269"/>
      <c r="AB3" s="274"/>
      <c r="AC3" s="269"/>
      <c r="AD3" s="269"/>
      <c r="AE3" s="270"/>
      <c r="AF3" s="267"/>
      <c r="AG3" s="267"/>
      <c r="AH3" s="267"/>
      <c r="AI3" s="267"/>
      <c r="AJ3" s="269"/>
      <c r="AK3" s="59"/>
      <c r="AL3" s="59"/>
    </row>
    <row r="4" spans="1:60" s="3" customFormat="1" ht="21.5" hidden="1" customHeight="1" x14ac:dyDescent="0.25">
      <c r="A4" s="259"/>
      <c r="B4" s="259"/>
      <c r="C4" s="406"/>
      <c r="D4" s="261"/>
      <c r="E4" s="261"/>
      <c r="F4" s="268"/>
      <c r="G4" s="408" t="s">
        <v>421</v>
      </c>
      <c r="H4" s="408"/>
      <c r="I4" s="410"/>
      <c r="J4" s="410"/>
      <c r="K4" s="410"/>
      <c r="L4" s="410"/>
      <c r="M4" s="410"/>
      <c r="N4" s="410"/>
      <c r="O4" s="410"/>
      <c r="P4" s="410"/>
      <c r="Q4" s="264"/>
      <c r="R4" s="267"/>
      <c r="S4" s="259"/>
      <c r="T4" s="267"/>
      <c r="U4" s="267"/>
      <c r="V4" s="283"/>
      <c r="W4" s="284"/>
      <c r="X4" s="286"/>
      <c r="Y4" s="287"/>
      <c r="Z4" s="286"/>
      <c r="AA4" s="286"/>
      <c r="AB4" s="274"/>
      <c r="AC4" s="286"/>
      <c r="AD4" s="286"/>
      <c r="AE4" s="274"/>
      <c r="AF4" s="286"/>
      <c r="AG4" s="259"/>
      <c r="AH4" s="267"/>
      <c r="AI4" s="267"/>
      <c r="AJ4" s="286"/>
      <c r="AK4" s="59"/>
      <c r="AL4" s="59"/>
    </row>
    <row r="5" spans="1:60" s="3" customFormat="1" ht="21.5" customHeight="1" thickBot="1" x14ac:dyDescent="0.3">
      <c r="A5" s="259"/>
      <c r="B5" s="259"/>
      <c r="C5" s="406"/>
      <c r="D5" s="261"/>
      <c r="E5" s="261"/>
      <c r="F5" s="268"/>
      <c r="G5" s="269"/>
      <c r="H5" s="263"/>
      <c r="I5" s="270"/>
      <c r="J5" s="270"/>
      <c r="K5" s="267"/>
      <c r="L5" s="264"/>
      <c r="M5" s="265"/>
      <c r="N5" s="264"/>
      <c r="O5" s="266"/>
      <c r="P5" s="267"/>
      <c r="Q5" s="264"/>
      <c r="R5" s="267"/>
      <c r="S5" s="259"/>
      <c r="T5" s="267"/>
      <c r="U5" s="267"/>
      <c r="V5" s="283"/>
      <c r="W5" s="284"/>
      <c r="X5" s="286"/>
      <c r="Y5" s="287"/>
      <c r="Z5" s="286"/>
      <c r="AA5" s="286"/>
      <c r="AB5" s="274"/>
      <c r="AC5" s="286"/>
      <c r="AD5" s="286"/>
      <c r="AE5" s="270"/>
      <c r="AF5" s="267"/>
      <c r="AG5" s="267"/>
      <c r="AH5" s="267"/>
      <c r="AI5" s="267"/>
      <c r="AJ5" s="286"/>
      <c r="AK5" s="59"/>
      <c r="AL5" s="59"/>
    </row>
    <row r="6" spans="1:60" s="3" customFormat="1" ht="13.5" thickBot="1" x14ac:dyDescent="0.3">
      <c r="A6" s="259"/>
      <c r="B6" s="259"/>
      <c r="C6" s="406"/>
      <c r="D6" s="337" t="s">
        <v>422</v>
      </c>
      <c r="E6" s="337"/>
      <c r="F6" s="262"/>
      <c r="G6" s="269"/>
      <c r="H6" s="58"/>
      <c r="I6" s="271"/>
      <c r="J6" s="264"/>
      <c r="K6" s="271"/>
      <c r="L6" s="264"/>
      <c r="M6" s="272"/>
      <c r="N6" s="264"/>
      <c r="O6" s="266"/>
      <c r="P6" s="271"/>
      <c r="Q6" s="264"/>
      <c r="R6" s="271"/>
      <c r="S6" s="259"/>
      <c r="T6" s="271"/>
      <c r="U6" s="271"/>
      <c r="V6" s="283"/>
      <c r="W6" s="284"/>
      <c r="X6" s="269"/>
      <c r="Y6" s="285"/>
      <c r="Z6" s="269"/>
      <c r="AA6" s="269"/>
      <c r="AB6" s="274"/>
      <c r="AC6" s="269"/>
      <c r="AD6" s="269"/>
      <c r="AE6" s="274"/>
      <c r="AF6" s="269"/>
      <c r="AG6" s="269"/>
      <c r="AH6" s="269"/>
      <c r="AI6" s="269"/>
      <c r="AJ6" s="269"/>
      <c r="AK6" s="276"/>
      <c r="AL6" s="276"/>
    </row>
    <row r="7" spans="1:60" s="3" customFormat="1" ht="13.5" thickBot="1" x14ac:dyDescent="0.3">
      <c r="A7" s="259"/>
      <c r="B7" s="259"/>
      <c r="C7" s="260"/>
      <c r="D7" s="261"/>
      <c r="E7" s="261"/>
      <c r="F7" s="268"/>
      <c r="G7" s="269"/>
      <c r="H7" s="58"/>
      <c r="I7" s="271"/>
      <c r="J7" s="264"/>
      <c r="K7" s="271"/>
      <c r="L7" s="264"/>
      <c r="M7" s="272"/>
      <c r="N7" s="264"/>
      <c r="O7" s="266"/>
      <c r="P7" s="271"/>
      <c r="Q7" s="264"/>
      <c r="R7" s="271"/>
      <c r="S7" s="259"/>
      <c r="T7" s="271"/>
      <c r="U7" s="271"/>
      <c r="V7" s="283"/>
      <c r="W7" s="284"/>
      <c r="X7" s="269"/>
      <c r="Y7" s="285"/>
      <c r="Z7" s="269"/>
      <c r="AA7" s="269"/>
      <c r="AB7" s="274"/>
      <c r="AC7" s="269"/>
      <c r="AD7" s="269"/>
      <c r="AE7" s="274"/>
      <c r="AF7" s="269"/>
      <c r="AG7" s="269"/>
      <c r="AH7" s="269"/>
      <c r="AI7" s="269"/>
      <c r="AJ7" s="269"/>
      <c r="AK7" s="276"/>
      <c r="AL7" s="276"/>
    </row>
    <row r="8" spans="1:60" s="3" customFormat="1" ht="13.5" thickBot="1" x14ac:dyDescent="0.3">
      <c r="A8" s="259"/>
      <c r="B8" s="259"/>
      <c r="C8" s="260"/>
      <c r="D8" s="337" t="s">
        <v>423</v>
      </c>
      <c r="E8" s="403"/>
      <c r="F8" s="262" t="s">
        <v>424</v>
      </c>
      <c r="G8" s="336" t="s">
        <v>425</v>
      </c>
      <c r="H8" s="337"/>
      <c r="I8" s="304" t="s">
        <v>796</v>
      </c>
      <c r="J8" s="264"/>
      <c r="K8" s="271"/>
      <c r="L8" s="264"/>
      <c r="M8" s="272"/>
      <c r="N8" s="264"/>
      <c r="O8" s="266"/>
      <c r="P8" s="271"/>
      <c r="Q8" s="264"/>
      <c r="R8" s="271"/>
      <c r="S8" s="259"/>
      <c r="T8" s="271"/>
      <c r="U8" s="271"/>
      <c r="V8" s="283"/>
      <c r="W8" s="284"/>
      <c r="X8" s="269"/>
      <c r="Y8" s="285"/>
      <c r="Z8" s="269"/>
      <c r="AA8" s="269"/>
      <c r="AB8" s="274"/>
      <c r="AC8" s="269"/>
      <c r="AD8" s="269"/>
      <c r="AE8" s="274"/>
      <c r="AF8" s="269"/>
      <c r="AG8" s="269"/>
      <c r="AH8" s="269"/>
      <c r="AI8" s="269"/>
      <c r="AJ8" s="269"/>
      <c r="AK8" s="276"/>
      <c r="AL8" s="276"/>
    </row>
    <row r="9" spans="1:60" s="3" customFormat="1" ht="15.75" customHeight="1" x14ac:dyDescent="0.25">
      <c r="A9" s="259"/>
      <c r="B9" s="259"/>
      <c r="C9" s="273"/>
      <c r="D9" s="269"/>
      <c r="E9" s="269"/>
      <c r="F9" s="274"/>
      <c r="G9" s="269"/>
      <c r="H9" s="269"/>
      <c r="I9" s="58"/>
      <c r="J9" s="260"/>
      <c r="K9" s="275"/>
      <c r="L9" s="276"/>
      <c r="M9" s="277"/>
      <c r="N9" s="276"/>
      <c r="O9" s="278"/>
      <c r="P9" s="275"/>
      <c r="Q9" s="276"/>
      <c r="R9" s="275"/>
      <c r="S9" s="275"/>
      <c r="T9" s="275"/>
      <c r="U9" s="275"/>
      <c r="V9" s="276"/>
      <c r="W9" s="278"/>
      <c r="X9" s="269"/>
      <c r="Y9" s="285"/>
      <c r="Z9" s="269"/>
      <c r="AA9" s="269"/>
      <c r="AB9" s="274"/>
      <c r="AC9" s="269"/>
      <c r="AD9" s="269"/>
      <c r="AE9" s="276"/>
      <c r="AF9" s="275"/>
      <c r="AG9" s="275"/>
      <c r="AH9" s="275"/>
      <c r="AI9" s="275"/>
      <c r="AJ9" s="269"/>
      <c r="AK9" s="276"/>
      <c r="AL9" s="276"/>
    </row>
    <row r="10" spans="1:60" s="39" customFormat="1" ht="21.5" customHeight="1" x14ac:dyDescent="0.35">
      <c r="A10" s="57"/>
      <c r="B10" s="57"/>
      <c r="C10" s="279" t="s">
        <v>22</v>
      </c>
      <c r="D10" s="279"/>
      <c r="E10" s="279"/>
      <c r="F10" s="211">
        <v>45838</v>
      </c>
      <c r="G10" s="404" t="s">
        <v>23</v>
      </c>
      <c r="H10" s="404"/>
      <c r="I10" s="254">
        <v>15</v>
      </c>
      <c r="J10" s="59"/>
      <c r="K10" s="280"/>
      <c r="L10" s="276"/>
      <c r="M10" s="281"/>
      <c r="N10" s="276"/>
      <c r="O10" s="278"/>
      <c r="P10" s="280"/>
      <c r="Q10" s="276"/>
      <c r="R10" s="280"/>
      <c r="S10" s="275"/>
      <c r="T10" s="275"/>
      <c r="U10" s="276"/>
      <c r="V10" s="400"/>
      <c r="W10" s="400"/>
      <c r="X10" s="400"/>
      <c r="Y10" s="400"/>
      <c r="Z10" s="400"/>
      <c r="AA10" s="400"/>
      <c r="AB10" s="400"/>
      <c r="AC10" s="400"/>
      <c r="AD10" s="400"/>
      <c r="AE10" s="400"/>
      <c r="AF10" s="400"/>
      <c r="AG10" s="400"/>
      <c r="AH10" s="400"/>
      <c r="AI10" s="400"/>
      <c r="AJ10" s="276"/>
      <c r="AK10" s="276"/>
      <c r="AL10" s="276"/>
    </row>
    <row r="11" spans="1:60" s="3" customFormat="1" ht="13" x14ac:dyDescent="0.25">
      <c r="A11" s="259"/>
      <c r="B11" s="259"/>
      <c r="C11" s="279"/>
      <c r="D11" s="282"/>
      <c r="E11" s="276"/>
      <c r="F11" s="276"/>
      <c r="G11" s="276"/>
      <c r="H11" s="276"/>
      <c r="I11" s="276"/>
      <c r="J11" s="276"/>
      <c r="K11" s="276"/>
      <c r="L11" s="276"/>
      <c r="M11" s="278"/>
      <c r="N11" s="276"/>
      <c r="O11" s="278"/>
      <c r="P11" s="276"/>
      <c r="Q11" s="276"/>
      <c r="R11" s="276"/>
      <c r="S11" s="276"/>
      <c r="T11" s="276"/>
      <c r="U11" s="276"/>
      <c r="V11" s="276"/>
      <c r="W11" s="278"/>
      <c r="X11" s="276"/>
      <c r="Y11" s="278"/>
      <c r="Z11" s="276"/>
      <c r="AA11" s="276"/>
      <c r="AB11" s="276"/>
      <c r="AC11" s="276"/>
      <c r="AD11" s="276"/>
      <c r="AE11" s="276"/>
      <c r="AF11" s="276"/>
      <c r="AG11" s="276"/>
      <c r="AH11" s="276"/>
      <c r="AI11" s="276"/>
      <c r="AJ11" s="276"/>
      <c r="AK11" s="276"/>
      <c r="AL11" s="276"/>
    </row>
    <row r="12" spans="1:60" ht="43" customHeight="1" x14ac:dyDescent="0.3">
      <c r="A12" s="405" t="s">
        <v>24</v>
      </c>
      <c r="B12" s="405"/>
      <c r="C12" s="405"/>
      <c r="D12" s="405"/>
      <c r="E12" s="405"/>
      <c r="F12" s="405"/>
      <c r="G12" s="405"/>
      <c r="H12" s="405"/>
      <c r="I12" s="405"/>
      <c r="J12" s="405"/>
      <c r="K12" s="405"/>
      <c r="L12" s="381" t="s">
        <v>176</v>
      </c>
      <c r="M12" s="381"/>
      <c r="N12" s="381"/>
      <c r="O12" s="381"/>
      <c r="P12" s="381"/>
      <c r="Q12" s="381"/>
      <c r="R12" s="382" t="s">
        <v>426</v>
      </c>
      <c r="S12" s="382"/>
      <c r="T12" s="382"/>
      <c r="U12" s="382"/>
      <c r="V12" s="382"/>
      <c r="W12" s="382"/>
      <c r="X12" s="382"/>
      <c r="Y12" s="382"/>
      <c r="Z12" s="382"/>
      <c r="AA12" s="382"/>
      <c r="AB12" s="382"/>
      <c r="AC12" s="382"/>
      <c r="AD12" s="382"/>
      <c r="AE12" s="383" t="s">
        <v>175</v>
      </c>
      <c r="AF12" s="383"/>
      <c r="AG12" s="383"/>
      <c r="AH12" s="383"/>
      <c r="AI12" s="383"/>
      <c r="AJ12" s="383"/>
      <c r="AK12" s="401" t="s">
        <v>427</v>
      </c>
      <c r="AL12" s="402" t="s">
        <v>428</v>
      </c>
      <c r="AM12" s="323" t="s">
        <v>778</v>
      </c>
      <c r="AN12" s="324"/>
      <c r="AO12" s="324"/>
      <c r="AP12" s="324"/>
      <c r="AQ12" s="324"/>
      <c r="AR12" s="324"/>
      <c r="AS12" s="324"/>
      <c r="AT12" s="324"/>
      <c r="AU12" s="324"/>
      <c r="AV12" s="324"/>
      <c r="AW12" s="324"/>
      <c r="AX12" s="324"/>
      <c r="AY12" s="324"/>
      <c r="AZ12" s="324"/>
      <c r="BA12" s="324"/>
      <c r="BB12" s="324"/>
      <c r="BC12" s="324"/>
      <c r="BD12" s="324"/>
      <c r="BE12" s="324"/>
      <c r="BF12" s="324"/>
      <c r="BG12" s="324"/>
      <c r="BH12" s="325" t="s">
        <v>779</v>
      </c>
    </row>
    <row r="13" spans="1:60" ht="29.25" customHeight="1" x14ac:dyDescent="0.3">
      <c r="A13" s="411" t="s">
        <v>429</v>
      </c>
      <c r="B13" s="411"/>
      <c r="C13" s="412" t="s">
        <v>430</v>
      </c>
      <c r="D13" s="390" t="s">
        <v>202</v>
      </c>
      <c r="E13" s="390" t="s">
        <v>201</v>
      </c>
      <c r="F13" s="390" t="s">
        <v>431</v>
      </c>
      <c r="G13" s="390" t="s">
        <v>432</v>
      </c>
      <c r="H13" s="391" t="s">
        <v>433</v>
      </c>
      <c r="I13" s="390" t="s">
        <v>434</v>
      </c>
      <c r="J13" s="390" t="s">
        <v>435</v>
      </c>
      <c r="K13" s="390" t="s">
        <v>436</v>
      </c>
      <c r="L13" s="389" t="s">
        <v>27</v>
      </c>
      <c r="M13" s="392" t="s">
        <v>182</v>
      </c>
      <c r="N13" s="389" t="s">
        <v>26</v>
      </c>
      <c r="O13" s="392" t="s">
        <v>157</v>
      </c>
      <c r="P13" s="389" t="s">
        <v>437</v>
      </c>
      <c r="Q13" s="378" t="s">
        <v>211</v>
      </c>
      <c r="R13" s="379" t="s">
        <v>438</v>
      </c>
      <c r="S13" s="380" t="s">
        <v>398</v>
      </c>
      <c r="T13" s="380"/>
      <c r="U13" s="379" t="s">
        <v>439</v>
      </c>
      <c r="V13" s="379" t="s">
        <v>440</v>
      </c>
      <c r="W13" s="379"/>
      <c r="X13" s="379" t="s">
        <v>441</v>
      </c>
      <c r="Y13" s="379"/>
      <c r="Z13" s="379" t="s">
        <v>442</v>
      </c>
      <c r="AA13" s="379"/>
      <c r="AB13" s="379" t="s">
        <v>173</v>
      </c>
      <c r="AC13" s="379"/>
      <c r="AD13" s="379" t="s">
        <v>443</v>
      </c>
      <c r="AE13" s="386" t="s">
        <v>27</v>
      </c>
      <c r="AF13" s="385" t="s">
        <v>182</v>
      </c>
      <c r="AG13" s="386" t="s">
        <v>26</v>
      </c>
      <c r="AH13" s="385" t="s">
        <v>157</v>
      </c>
      <c r="AI13" s="387" t="s">
        <v>319</v>
      </c>
      <c r="AJ13" s="388" t="s">
        <v>212</v>
      </c>
      <c r="AK13" s="401"/>
      <c r="AL13" s="402"/>
      <c r="AM13" s="326" t="s">
        <v>183</v>
      </c>
      <c r="AN13" s="324" t="s">
        <v>780</v>
      </c>
      <c r="AO13" s="324" t="s">
        <v>781</v>
      </c>
      <c r="AP13" s="324"/>
      <c r="AQ13" s="324"/>
      <c r="AR13" s="327" t="s">
        <v>782</v>
      </c>
      <c r="AS13" s="324"/>
      <c r="AT13" s="324"/>
      <c r="AU13" s="324" t="s">
        <v>783</v>
      </c>
      <c r="AV13" s="324"/>
      <c r="AW13" s="324"/>
      <c r="AX13" s="324" t="s">
        <v>784</v>
      </c>
      <c r="AY13" s="324"/>
      <c r="AZ13" s="324"/>
      <c r="BA13" s="324" t="s">
        <v>785</v>
      </c>
      <c r="BB13" s="324"/>
      <c r="BC13" s="324"/>
      <c r="BD13" s="324" t="s">
        <v>786</v>
      </c>
      <c r="BE13" s="324"/>
      <c r="BF13" s="324"/>
      <c r="BG13" s="324" t="s">
        <v>321</v>
      </c>
      <c r="BH13" s="325"/>
    </row>
    <row r="14" spans="1:60" s="36" customFormat="1" ht="60" x14ac:dyDescent="0.35">
      <c r="A14" s="288" t="s">
        <v>444</v>
      </c>
      <c r="B14" s="288" t="s">
        <v>445</v>
      </c>
      <c r="C14" s="412"/>
      <c r="D14" s="390"/>
      <c r="E14" s="390"/>
      <c r="F14" s="390"/>
      <c r="G14" s="390"/>
      <c r="H14" s="391"/>
      <c r="I14" s="390"/>
      <c r="J14" s="390"/>
      <c r="K14" s="390"/>
      <c r="L14" s="389"/>
      <c r="M14" s="392"/>
      <c r="N14" s="389"/>
      <c r="O14" s="392"/>
      <c r="P14" s="389"/>
      <c r="Q14" s="378"/>
      <c r="R14" s="379"/>
      <c r="S14" s="289" t="s">
        <v>29</v>
      </c>
      <c r="T14" s="289" t="s">
        <v>446</v>
      </c>
      <c r="U14" s="379"/>
      <c r="V14" s="384" t="s">
        <v>30</v>
      </c>
      <c r="W14" s="384"/>
      <c r="X14" s="384" t="s">
        <v>31</v>
      </c>
      <c r="Y14" s="384"/>
      <c r="Z14" s="289" t="s">
        <v>170</v>
      </c>
      <c r="AA14" s="289" t="s">
        <v>447</v>
      </c>
      <c r="AB14" s="289" t="s">
        <v>448</v>
      </c>
      <c r="AC14" s="289" t="s">
        <v>449</v>
      </c>
      <c r="AD14" s="379"/>
      <c r="AE14" s="386"/>
      <c r="AF14" s="385"/>
      <c r="AG14" s="386"/>
      <c r="AH14" s="385"/>
      <c r="AI14" s="387"/>
      <c r="AJ14" s="388"/>
      <c r="AK14" s="401"/>
      <c r="AL14" s="402"/>
      <c r="AM14" s="326" t="s">
        <v>183</v>
      </c>
      <c r="AN14" s="324"/>
      <c r="AO14" s="301" t="s">
        <v>1</v>
      </c>
      <c r="AP14" s="301" t="s">
        <v>2</v>
      </c>
      <c r="AQ14" s="301" t="s">
        <v>322</v>
      </c>
      <c r="AR14" s="301" t="s">
        <v>1</v>
      </c>
      <c r="AS14" s="301" t="s">
        <v>2</v>
      </c>
      <c r="AT14" s="301" t="s">
        <v>322</v>
      </c>
      <c r="AU14" s="301" t="s">
        <v>1</v>
      </c>
      <c r="AV14" s="301" t="s">
        <v>2</v>
      </c>
      <c r="AW14" s="301" t="s">
        <v>322</v>
      </c>
      <c r="AX14" s="301" t="s">
        <v>1</v>
      </c>
      <c r="AY14" s="301" t="s">
        <v>2</v>
      </c>
      <c r="AZ14" s="301" t="s">
        <v>322</v>
      </c>
      <c r="BA14" s="301" t="s">
        <v>1</v>
      </c>
      <c r="BB14" s="301" t="s">
        <v>2</v>
      </c>
      <c r="BC14" s="301" t="s">
        <v>322</v>
      </c>
      <c r="BD14" s="301" t="s">
        <v>1</v>
      </c>
      <c r="BE14" s="301" t="s">
        <v>2</v>
      </c>
      <c r="BF14" s="301" t="s">
        <v>322</v>
      </c>
      <c r="BG14" s="324"/>
      <c r="BH14" s="325"/>
    </row>
    <row r="15" spans="1:60" ht="77.25" customHeight="1" x14ac:dyDescent="0.3">
      <c r="A15" s="350" t="s">
        <v>424</v>
      </c>
      <c r="B15" s="351"/>
      <c r="C15" s="370" t="s">
        <v>450</v>
      </c>
      <c r="D15" s="328" t="s">
        <v>451</v>
      </c>
      <c r="E15" s="328" t="s">
        <v>452</v>
      </c>
      <c r="F15" s="35" t="s">
        <v>3</v>
      </c>
      <c r="G15" s="305" t="s">
        <v>453</v>
      </c>
      <c r="H15" s="328" t="s">
        <v>454</v>
      </c>
      <c r="I15" s="363" t="s">
        <v>455</v>
      </c>
      <c r="J15" s="328" t="s">
        <v>25</v>
      </c>
      <c r="K15" s="347" t="s">
        <v>456</v>
      </c>
      <c r="L15" s="328" t="s">
        <v>243</v>
      </c>
      <c r="M15" s="330">
        <f>VLOOKUP(L15,'[2]Datos Validacion'!$C$6:$D$10,2,0)</f>
        <v>0.4</v>
      </c>
      <c r="N15" s="331" t="s">
        <v>249</v>
      </c>
      <c r="O15" s="332">
        <f>VLOOKUP(N15,'[2]Datos Validacion'!$E$6:$F$15,2,0)</f>
        <v>0.8</v>
      </c>
      <c r="P15" s="347" t="s">
        <v>151</v>
      </c>
      <c r="Q15" s="348" t="s">
        <v>214</v>
      </c>
      <c r="R15" s="242" t="s">
        <v>457</v>
      </c>
      <c r="S15" s="34" t="s">
        <v>257</v>
      </c>
      <c r="T15" s="118" t="s">
        <v>452</v>
      </c>
      <c r="U15" s="34" t="s">
        <v>259</v>
      </c>
      <c r="V15" s="34" t="s">
        <v>261</v>
      </c>
      <c r="W15" s="131">
        <f>VLOOKUP(V15,'[2]Datos Validacion'!$K$6:$L$8,2,0)</f>
        <v>0.25</v>
      </c>
      <c r="X15" s="213" t="s">
        <v>265</v>
      </c>
      <c r="Y15" s="131">
        <f>VLOOKUP(X15,'[2]Datos Validacion'!$M$6:$N$7,2,0)</f>
        <v>0.15</v>
      </c>
      <c r="Z15" s="34" t="s">
        <v>266</v>
      </c>
      <c r="AA15" s="123" t="s">
        <v>458</v>
      </c>
      <c r="AB15" s="34" t="s">
        <v>268</v>
      </c>
      <c r="AC15" s="118" t="s">
        <v>459</v>
      </c>
      <c r="AD15" s="214">
        <f t="shared" ref="AD15:AD60" si="0">+W15+Y15</f>
        <v>0.4</v>
      </c>
      <c r="AE15" s="43" t="str">
        <f t="shared" ref="AE15:AE60" si="1">IF(AF15&lt;=20%,"MUY BAJA",IF(AF15&lt;=40%,"BAJA",IF(AF15&lt;=60%,"MEDIA",IF(AF15&lt;=80%,"ALTA","MUY ALTA"))))</f>
        <v>BAJA</v>
      </c>
      <c r="AF15" s="43">
        <f>IF(OR(V15="prevenir",V15="detectar"),(M15-(M15*AD15)), M15)</f>
        <v>0.24</v>
      </c>
      <c r="AG15" s="349" t="str">
        <f>IF(AH15&lt;=20%,"LEVE",IF(AH15&lt;=40%,"MENOR",IF(AH15&lt;=60%,"MODERADO",IF(AH15&lt;=80%,"MAYOR","CATASTROFICO"))))</f>
        <v>MAYOR</v>
      </c>
      <c r="AH15" s="349">
        <f>IF(V15="corregir",(O15-(O15*AD15)), O15)</f>
        <v>0.8</v>
      </c>
      <c r="AI15" s="348" t="s">
        <v>252</v>
      </c>
      <c r="AJ15" s="328" t="s">
        <v>178</v>
      </c>
      <c r="AK15" s="359" t="s">
        <v>460</v>
      </c>
      <c r="AL15" s="346"/>
      <c r="AM15" s="317"/>
      <c r="AN15" s="317"/>
      <c r="AO15" s="317"/>
      <c r="AP15" s="317"/>
      <c r="AQ15" s="317"/>
      <c r="AR15" s="317"/>
      <c r="AS15" s="317"/>
      <c r="AT15" s="317"/>
      <c r="AU15" s="317"/>
      <c r="AV15" s="317"/>
      <c r="AW15" s="317"/>
      <c r="AX15" s="317"/>
      <c r="AY15" s="317"/>
      <c r="AZ15" s="317"/>
      <c r="BA15" s="317"/>
      <c r="BB15" s="317"/>
      <c r="BC15" s="317"/>
      <c r="BD15" s="317"/>
      <c r="BE15" s="317"/>
      <c r="BF15" s="317"/>
      <c r="BG15" s="317"/>
      <c r="BH15" s="317"/>
    </row>
    <row r="16" spans="1:60" ht="40.5" customHeight="1" x14ac:dyDescent="0.3">
      <c r="A16" s="350"/>
      <c r="B16" s="351"/>
      <c r="C16" s="370"/>
      <c r="D16" s="328"/>
      <c r="E16" s="328"/>
      <c r="F16" s="35" t="s">
        <v>7</v>
      </c>
      <c r="G16" s="305" t="s">
        <v>461</v>
      </c>
      <c r="H16" s="328"/>
      <c r="I16" s="363"/>
      <c r="J16" s="328"/>
      <c r="K16" s="347"/>
      <c r="L16" s="328"/>
      <c r="M16" s="330"/>
      <c r="N16" s="331"/>
      <c r="O16" s="332"/>
      <c r="P16" s="347"/>
      <c r="Q16" s="348"/>
      <c r="R16" s="376" t="s">
        <v>462</v>
      </c>
      <c r="S16" s="351" t="s">
        <v>257</v>
      </c>
      <c r="T16" s="347" t="s">
        <v>452</v>
      </c>
      <c r="U16" s="351" t="s">
        <v>259</v>
      </c>
      <c r="V16" s="351" t="s">
        <v>261</v>
      </c>
      <c r="W16" s="330">
        <f>VLOOKUP(V16,'[2]Datos Validacion'!$K$6:$L$8,2,0)</f>
        <v>0.25</v>
      </c>
      <c r="X16" s="329" t="s">
        <v>265</v>
      </c>
      <c r="Y16" s="330">
        <f>VLOOKUP(X16,'[2]Datos Validacion'!$M$6:$N$7,2,0)</f>
        <v>0.15</v>
      </c>
      <c r="Z16" s="351" t="s">
        <v>266</v>
      </c>
      <c r="AA16" s="363" t="s">
        <v>463</v>
      </c>
      <c r="AB16" s="351" t="s">
        <v>268</v>
      </c>
      <c r="AC16" s="347" t="s">
        <v>464</v>
      </c>
      <c r="AD16" s="354">
        <f t="shared" si="0"/>
        <v>0.4</v>
      </c>
      <c r="AE16" s="349" t="str">
        <f t="shared" si="1"/>
        <v>MUY BAJA</v>
      </c>
      <c r="AF16" s="377">
        <f>+AF15-(AF15*AD16)</f>
        <v>0.14399999999999999</v>
      </c>
      <c r="AG16" s="349"/>
      <c r="AH16" s="349"/>
      <c r="AI16" s="348"/>
      <c r="AJ16" s="328"/>
      <c r="AK16" s="359"/>
      <c r="AL16" s="346"/>
      <c r="AM16" s="318"/>
      <c r="AN16" s="318"/>
      <c r="AO16" s="318"/>
      <c r="AP16" s="318"/>
      <c r="AQ16" s="318"/>
      <c r="AR16" s="318"/>
      <c r="AS16" s="318"/>
      <c r="AT16" s="318"/>
      <c r="AU16" s="318"/>
      <c r="AV16" s="318"/>
      <c r="AW16" s="318"/>
      <c r="AX16" s="318"/>
      <c r="AY16" s="318"/>
      <c r="AZ16" s="318"/>
      <c r="BA16" s="318"/>
      <c r="BB16" s="318"/>
      <c r="BC16" s="318"/>
      <c r="BD16" s="318"/>
      <c r="BE16" s="318"/>
      <c r="BF16" s="318"/>
      <c r="BG16" s="318"/>
      <c r="BH16" s="318"/>
    </row>
    <row r="17" spans="1:60" ht="51" customHeight="1" x14ac:dyDescent="0.3">
      <c r="A17" s="350"/>
      <c r="B17" s="351"/>
      <c r="C17" s="370"/>
      <c r="D17" s="328"/>
      <c r="E17" s="328"/>
      <c r="F17" s="35" t="s">
        <v>3</v>
      </c>
      <c r="G17" s="305" t="s">
        <v>465</v>
      </c>
      <c r="H17" s="328"/>
      <c r="I17" s="363"/>
      <c r="J17" s="328"/>
      <c r="K17" s="347"/>
      <c r="L17" s="328"/>
      <c r="M17" s="330"/>
      <c r="N17" s="331"/>
      <c r="O17" s="332"/>
      <c r="P17" s="347"/>
      <c r="Q17" s="348"/>
      <c r="R17" s="376"/>
      <c r="S17" s="351"/>
      <c r="T17" s="347"/>
      <c r="U17" s="351"/>
      <c r="V17" s="351"/>
      <c r="W17" s="330"/>
      <c r="X17" s="329"/>
      <c r="Y17" s="330"/>
      <c r="Z17" s="351"/>
      <c r="AA17" s="363"/>
      <c r="AB17" s="351"/>
      <c r="AC17" s="347"/>
      <c r="AD17" s="354"/>
      <c r="AE17" s="349"/>
      <c r="AF17" s="377"/>
      <c r="AG17" s="349"/>
      <c r="AH17" s="349"/>
      <c r="AI17" s="348"/>
      <c r="AJ17" s="328"/>
      <c r="AK17" s="359"/>
      <c r="AL17" s="346"/>
      <c r="AM17" s="319"/>
      <c r="AN17" s="319"/>
      <c r="AO17" s="319"/>
      <c r="AP17" s="319"/>
      <c r="AQ17" s="319"/>
      <c r="AR17" s="319"/>
      <c r="AS17" s="319"/>
      <c r="AT17" s="319"/>
      <c r="AU17" s="319"/>
      <c r="AV17" s="319"/>
      <c r="AW17" s="319"/>
      <c r="AX17" s="319"/>
      <c r="AY17" s="319"/>
      <c r="AZ17" s="319"/>
      <c r="BA17" s="319"/>
      <c r="BB17" s="319"/>
      <c r="BC17" s="319"/>
      <c r="BD17" s="319"/>
      <c r="BE17" s="319"/>
      <c r="BF17" s="319"/>
      <c r="BG17" s="319"/>
      <c r="BH17" s="319"/>
    </row>
    <row r="18" spans="1:60" ht="136.5" customHeight="1" x14ac:dyDescent="0.3">
      <c r="A18" s="350" t="s">
        <v>424</v>
      </c>
      <c r="B18" s="351"/>
      <c r="C18" s="352" t="s">
        <v>466</v>
      </c>
      <c r="D18" s="329" t="s">
        <v>467</v>
      </c>
      <c r="E18" s="329" t="s">
        <v>468</v>
      </c>
      <c r="F18" s="35" t="s">
        <v>3</v>
      </c>
      <c r="G18" s="217" t="s">
        <v>469</v>
      </c>
      <c r="H18" s="328" t="s">
        <v>470</v>
      </c>
      <c r="I18" s="376" t="s">
        <v>471</v>
      </c>
      <c r="J18" s="328" t="s">
        <v>25</v>
      </c>
      <c r="K18" s="328" t="s">
        <v>472</v>
      </c>
      <c r="L18" s="328" t="s">
        <v>244</v>
      </c>
      <c r="M18" s="330">
        <f>VLOOKUP(L18,'[2]Datos Validacion'!$C$6:$D$10,2,0)</f>
        <v>0.6</v>
      </c>
      <c r="N18" s="331" t="s">
        <v>249</v>
      </c>
      <c r="O18" s="332">
        <f>VLOOKUP(N18,'[2]Datos Validacion'!$E$6:$F$15,2,0)</f>
        <v>0.8</v>
      </c>
      <c r="P18" s="347" t="s">
        <v>151</v>
      </c>
      <c r="Q18" s="348" t="s">
        <v>214</v>
      </c>
      <c r="R18" s="216" t="s">
        <v>473</v>
      </c>
      <c r="S18" s="34" t="s">
        <v>257</v>
      </c>
      <c r="T18" s="213" t="s">
        <v>474</v>
      </c>
      <c r="U18" s="34" t="s">
        <v>259</v>
      </c>
      <c r="V18" s="34" t="s">
        <v>261</v>
      </c>
      <c r="W18" s="131">
        <f>VLOOKUP(V18,'[2]Datos Validacion'!$K$6:$L$8,2,0)</f>
        <v>0.25</v>
      </c>
      <c r="X18" s="213" t="s">
        <v>265</v>
      </c>
      <c r="Y18" s="131">
        <f>VLOOKUP(X18,'[2]Datos Validacion'!$M$6:$N$7,2,0)</f>
        <v>0.15</v>
      </c>
      <c r="Z18" s="34" t="s">
        <v>266</v>
      </c>
      <c r="AA18" s="355" t="s">
        <v>475</v>
      </c>
      <c r="AB18" s="34" t="s">
        <v>268</v>
      </c>
      <c r="AC18" s="218" t="s">
        <v>476</v>
      </c>
      <c r="AD18" s="214">
        <f t="shared" si="0"/>
        <v>0.4</v>
      </c>
      <c r="AE18" s="43" t="str">
        <f t="shared" si="1"/>
        <v>BAJA</v>
      </c>
      <c r="AF18" s="43">
        <f>IF(OR(V18="prevenir",V18="detectar"),(M18-(M18*AD18)), M18)</f>
        <v>0.36</v>
      </c>
      <c r="AG18" s="349" t="str">
        <f>IF(AH18&lt;=20%,"LEVE",IF(AH18&lt;=40%,"MENOR",IF(AH18&lt;=60%,"MODERADO",IF(AH18&lt;=80%,"MAYOR","CATASTROFICO"))))</f>
        <v>MAYOR</v>
      </c>
      <c r="AH18" s="349">
        <f>IF(V18="corregir",(O18-(O18*AD18)), O18)</f>
        <v>0.8</v>
      </c>
      <c r="AI18" s="348" t="s">
        <v>252</v>
      </c>
      <c r="AJ18" s="328" t="s">
        <v>178</v>
      </c>
      <c r="AK18" s="359" t="s">
        <v>477</v>
      </c>
      <c r="AL18" s="346"/>
      <c r="AM18" s="317"/>
      <c r="AN18" s="317"/>
      <c r="AO18" s="317"/>
      <c r="AP18" s="317"/>
      <c r="AQ18" s="317"/>
      <c r="AR18" s="317"/>
      <c r="AS18" s="317"/>
      <c r="AT18" s="317"/>
      <c r="AU18" s="317"/>
      <c r="AV18" s="317"/>
      <c r="AW18" s="317"/>
      <c r="AX18" s="317"/>
      <c r="AY18" s="317"/>
      <c r="AZ18" s="317"/>
      <c r="BA18" s="317"/>
      <c r="BB18" s="317"/>
      <c r="BC18" s="317"/>
      <c r="BD18" s="317"/>
      <c r="BE18" s="317"/>
      <c r="BF18" s="317"/>
      <c r="BG18" s="317"/>
      <c r="BH18" s="317"/>
    </row>
    <row r="19" spans="1:60" ht="108.75" customHeight="1" x14ac:dyDescent="0.3">
      <c r="A19" s="350"/>
      <c r="B19" s="351"/>
      <c r="C19" s="352"/>
      <c r="D19" s="329"/>
      <c r="E19" s="329"/>
      <c r="F19" s="35" t="s">
        <v>3</v>
      </c>
      <c r="G19" s="217" t="s">
        <v>478</v>
      </c>
      <c r="H19" s="328"/>
      <c r="I19" s="376"/>
      <c r="J19" s="328"/>
      <c r="K19" s="328"/>
      <c r="L19" s="328"/>
      <c r="M19" s="330"/>
      <c r="N19" s="331"/>
      <c r="O19" s="332"/>
      <c r="P19" s="347"/>
      <c r="Q19" s="348"/>
      <c r="R19" s="216" t="s">
        <v>479</v>
      </c>
      <c r="S19" s="34" t="s">
        <v>257</v>
      </c>
      <c r="T19" s="213" t="s">
        <v>480</v>
      </c>
      <c r="U19" s="34" t="s">
        <v>259</v>
      </c>
      <c r="V19" s="34" t="s">
        <v>261</v>
      </c>
      <c r="W19" s="131">
        <f>VLOOKUP(V19,'[2]Datos Validacion'!$K$6:$L$8,2,0)</f>
        <v>0.25</v>
      </c>
      <c r="X19" s="213" t="s">
        <v>265</v>
      </c>
      <c r="Y19" s="131">
        <f>VLOOKUP(X19,'[2]Datos Validacion'!$M$6:$N$7,2,0)</f>
        <v>0.15</v>
      </c>
      <c r="Z19" s="34" t="s">
        <v>266</v>
      </c>
      <c r="AA19" s="355"/>
      <c r="AB19" s="34" t="s">
        <v>268</v>
      </c>
      <c r="AC19" s="218" t="s">
        <v>476</v>
      </c>
      <c r="AD19" s="214">
        <f t="shared" si="0"/>
        <v>0.4</v>
      </c>
      <c r="AE19" s="43" t="str">
        <f t="shared" si="1"/>
        <v>BAJA</v>
      </c>
      <c r="AF19" s="43">
        <f>+AF18-(AF18*AD19)</f>
        <v>0.216</v>
      </c>
      <c r="AG19" s="349"/>
      <c r="AH19" s="349"/>
      <c r="AI19" s="348"/>
      <c r="AJ19" s="328"/>
      <c r="AK19" s="359"/>
      <c r="AL19" s="346"/>
      <c r="AM19" s="318"/>
      <c r="AN19" s="318"/>
      <c r="AO19" s="318"/>
      <c r="AP19" s="318"/>
      <c r="AQ19" s="318"/>
      <c r="AR19" s="318"/>
      <c r="AS19" s="318"/>
      <c r="AT19" s="318"/>
      <c r="AU19" s="318"/>
      <c r="AV19" s="318"/>
      <c r="AW19" s="318"/>
      <c r="AX19" s="318"/>
      <c r="AY19" s="318"/>
      <c r="AZ19" s="318"/>
      <c r="BA19" s="318"/>
      <c r="BB19" s="318"/>
      <c r="BC19" s="318"/>
      <c r="BD19" s="318"/>
      <c r="BE19" s="318"/>
      <c r="BF19" s="318"/>
      <c r="BG19" s="318"/>
      <c r="BH19" s="318"/>
    </row>
    <row r="20" spans="1:60" ht="169.5" customHeight="1" x14ac:dyDescent="0.3">
      <c r="A20" s="350"/>
      <c r="B20" s="351"/>
      <c r="C20" s="352"/>
      <c r="D20" s="329"/>
      <c r="E20" s="329"/>
      <c r="F20" s="35" t="s">
        <v>3</v>
      </c>
      <c r="G20" s="123" t="s">
        <v>481</v>
      </c>
      <c r="H20" s="328"/>
      <c r="I20" s="376"/>
      <c r="J20" s="328"/>
      <c r="K20" s="328"/>
      <c r="L20" s="328"/>
      <c r="M20" s="330"/>
      <c r="N20" s="331"/>
      <c r="O20" s="332"/>
      <c r="P20" s="347"/>
      <c r="Q20" s="348"/>
      <c r="R20" s="216" t="s">
        <v>482</v>
      </c>
      <c r="S20" s="34" t="s">
        <v>257</v>
      </c>
      <c r="T20" s="213" t="s">
        <v>480</v>
      </c>
      <c r="U20" s="34" t="s">
        <v>259</v>
      </c>
      <c r="V20" s="34" t="s">
        <v>261</v>
      </c>
      <c r="W20" s="131">
        <f>VLOOKUP(V20,'[2]Datos Validacion'!$K$6:$L$8,2,0)</f>
        <v>0.25</v>
      </c>
      <c r="X20" s="213" t="s">
        <v>265</v>
      </c>
      <c r="Y20" s="131">
        <f>VLOOKUP(X20,'[2]Datos Validacion'!$M$6:$N$7,2,0)</f>
        <v>0.15</v>
      </c>
      <c r="Z20" s="34" t="s">
        <v>266</v>
      </c>
      <c r="AA20" s="217" t="s">
        <v>483</v>
      </c>
      <c r="AB20" s="34" t="s">
        <v>268</v>
      </c>
      <c r="AC20" s="218" t="s">
        <v>484</v>
      </c>
      <c r="AD20" s="214">
        <f t="shared" si="0"/>
        <v>0.4</v>
      </c>
      <c r="AE20" s="43" t="str">
        <f t="shared" si="1"/>
        <v>MUY BAJA</v>
      </c>
      <c r="AF20" s="220">
        <f>+AF19-(AF19*AD20)</f>
        <v>0.12959999999999999</v>
      </c>
      <c r="AG20" s="349"/>
      <c r="AH20" s="349"/>
      <c r="AI20" s="348"/>
      <c r="AJ20" s="328"/>
      <c r="AK20" s="359"/>
      <c r="AL20" s="346"/>
      <c r="AM20" s="319"/>
      <c r="AN20" s="319"/>
      <c r="AO20" s="319"/>
      <c r="AP20" s="319"/>
      <c r="AQ20" s="319"/>
      <c r="AR20" s="319"/>
      <c r="AS20" s="319"/>
      <c r="AT20" s="319"/>
      <c r="AU20" s="319"/>
      <c r="AV20" s="319"/>
      <c r="AW20" s="319"/>
      <c r="AX20" s="319"/>
      <c r="AY20" s="319"/>
      <c r="AZ20" s="319"/>
      <c r="BA20" s="319"/>
      <c r="BB20" s="319"/>
      <c r="BC20" s="319"/>
      <c r="BD20" s="319"/>
      <c r="BE20" s="319"/>
      <c r="BF20" s="319"/>
      <c r="BG20" s="319"/>
      <c r="BH20" s="319"/>
    </row>
    <row r="21" spans="1:60" ht="52.5" hidden="1" customHeight="1" x14ac:dyDescent="0.3">
      <c r="A21" s="350" t="s">
        <v>424</v>
      </c>
      <c r="B21" s="351"/>
      <c r="C21" s="358" t="s">
        <v>466</v>
      </c>
      <c r="D21" s="328" t="s">
        <v>485</v>
      </c>
      <c r="E21" s="328" t="s">
        <v>486</v>
      </c>
      <c r="F21" s="35" t="s">
        <v>3</v>
      </c>
      <c r="G21" s="123" t="s">
        <v>487</v>
      </c>
      <c r="H21" s="328" t="s">
        <v>488</v>
      </c>
      <c r="I21" s="353" t="s">
        <v>489</v>
      </c>
      <c r="J21" s="328" t="s">
        <v>490</v>
      </c>
      <c r="K21" s="328" t="s">
        <v>491</v>
      </c>
      <c r="L21" s="328" t="s">
        <v>245</v>
      </c>
      <c r="M21" s="330">
        <f>VLOOKUP(L21,'[2]Datos Validacion'!$C$6:$D$10,2,0)</f>
        <v>0.8</v>
      </c>
      <c r="N21" s="331" t="s">
        <v>248</v>
      </c>
      <c r="O21" s="332">
        <f>VLOOKUP(N21,'[2]Datos Validacion'!$E$6:$F$15,2,0)</f>
        <v>0.6</v>
      </c>
      <c r="P21" s="347" t="s">
        <v>153</v>
      </c>
      <c r="Q21" s="348" t="s">
        <v>252</v>
      </c>
      <c r="R21" s="123" t="s">
        <v>492</v>
      </c>
      <c r="S21" s="34" t="s">
        <v>257</v>
      </c>
      <c r="T21" s="213" t="s">
        <v>493</v>
      </c>
      <c r="U21" s="34" t="s">
        <v>259</v>
      </c>
      <c r="V21" s="34" t="s">
        <v>261</v>
      </c>
      <c r="W21" s="131">
        <f>VLOOKUP(V21,'[2]Datos Validacion'!$K$6:$L$8,2,0)</f>
        <v>0.25</v>
      </c>
      <c r="X21" s="213" t="s">
        <v>265</v>
      </c>
      <c r="Y21" s="131">
        <f>VLOOKUP(X21,'[2]Datos Validacion'!$M$6:$N$7,2,0)</f>
        <v>0.15</v>
      </c>
      <c r="Z21" s="34" t="s">
        <v>266</v>
      </c>
      <c r="AA21" s="217" t="s">
        <v>494</v>
      </c>
      <c r="AB21" s="34" t="s">
        <v>268</v>
      </c>
      <c r="AC21" s="213" t="s">
        <v>495</v>
      </c>
      <c r="AD21" s="214">
        <f t="shared" si="0"/>
        <v>0.4</v>
      </c>
      <c r="AE21" s="43" t="str">
        <f t="shared" si="1"/>
        <v>MEDIA</v>
      </c>
      <c r="AF21" s="43">
        <f>IF(OR(V21="prevenir",V21="detectar"),(M21-(M21*AD21)), M21)</f>
        <v>0.48</v>
      </c>
      <c r="AG21" s="349" t="str">
        <f>IF(AH21&lt;=20%,"LEVE",IF(AH21&lt;=40%,"MENOR",IF(AH21&lt;=60%,"MODERADO",IF(AH21&lt;=80%,"MAYOR","CATASTROFICO"))))</f>
        <v>MODERADO</v>
      </c>
      <c r="AH21" s="349">
        <f>IF(V21="corregir",(O21-(O21*AD21)), O21)</f>
        <v>0.6</v>
      </c>
      <c r="AI21" s="348" t="s">
        <v>254</v>
      </c>
      <c r="AJ21" s="328" t="s">
        <v>178</v>
      </c>
      <c r="AK21" s="346"/>
      <c r="AL21" s="346"/>
      <c r="AM21" s="317"/>
      <c r="AN21" s="317"/>
      <c r="AO21" s="317"/>
      <c r="AP21" s="317"/>
      <c r="AQ21" s="317"/>
      <c r="AR21" s="317"/>
      <c r="AS21" s="317"/>
      <c r="AT21" s="317"/>
      <c r="AU21" s="317"/>
      <c r="AV21" s="317"/>
      <c r="AW21" s="317"/>
      <c r="AX21" s="317"/>
      <c r="AY21" s="317"/>
      <c r="AZ21" s="317"/>
      <c r="BA21" s="317"/>
      <c r="BB21" s="317"/>
      <c r="BC21" s="317"/>
      <c r="BD21" s="317"/>
      <c r="BE21" s="317"/>
      <c r="BF21" s="317"/>
      <c r="BG21" s="317"/>
      <c r="BH21" s="317"/>
    </row>
    <row r="22" spans="1:60" ht="51.75" hidden="1" customHeight="1" x14ac:dyDescent="0.3">
      <c r="A22" s="350"/>
      <c r="B22" s="351"/>
      <c r="C22" s="358"/>
      <c r="D22" s="328"/>
      <c r="E22" s="328"/>
      <c r="F22" s="35" t="s">
        <v>3</v>
      </c>
      <c r="G22" s="123" t="s">
        <v>496</v>
      </c>
      <c r="H22" s="328"/>
      <c r="I22" s="353"/>
      <c r="J22" s="328"/>
      <c r="K22" s="328"/>
      <c r="L22" s="328"/>
      <c r="M22" s="330"/>
      <c r="N22" s="331"/>
      <c r="O22" s="332"/>
      <c r="P22" s="347"/>
      <c r="Q22" s="348"/>
      <c r="R22" s="123" t="s">
        <v>497</v>
      </c>
      <c r="S22" s="34" t="s">
        <v>257</v>
      </c>
      <c r="T22" s="213" t="s">
        <v>493</v>
      </c>
      <c r="U22" s="34" t="s">
        <v>259</v>
      </c>
      <c r="V22" s="34" t="s">
        <v>262</v>
      </c>
      <c r="W22" s="131">
        <f>VLOOKUP(V22,'[2]Datos Validacion'!$K$6:$L$8,2,0)</f>
        <v>0.15</v>
      </c>
      <c r="X22" s="213" t="s">
        <v>265</v>
      </c>
      <c r="Y22" s="131">
        <f>VLOOKUP(X22,'[2]Datos Validacion'!$M$6:$N$7,2,0)</f>
        <v>0.15</v>
      </c>
      <c r="Z22" s="34" t="s">
        <v>266</v>
      </c>
      <c r="AA22" s="217" t="s">
        <v>494</v>
      </c>
      <c r="AB22" s="34" t="s">
        <v>268</v>
      </c>
      <c r="AC22" s="213" t="s">
        <v>498</v>
      </c>
      <c r="AD22" s="214">
        <f t="shared" si="0"/>
        <v>0.3</v>
      </c>
      <c r="AE22" s="43" t="str">
        <f t="shared" si="1"/>
        <v>BAJA</v>
      </c>
      <c r="AF22" s="43">
        <f>+AF21-(AF21*AD22)</f>
        <v>0.33599999999999997</v>
      </c>
      <c r="AG22" s="349"/>
      <c r="AH22" s="349"/>
      <c r="AI22" s="348"/>
      <c r="AJ22" s="328"/>
      <c r="AK22" s="346"/>
      <c r="AL22" s="346"/>
      <c r="AM22" s="318"/>
      <c r="AN22" s="318"/>
      <c r="AO22" s="318"/>
      <c r="AP22" s="318"/>
      <c r="AQ22" s="318"/>
      <c r="AR22" s="318"/>
      <c r="AS22" s="318"/>
      <c r="AT22" s="318"/>
      <c r="AU22" s="318"/>
      <c r="AV22" s="318"/>
      <c r="AW22" s="318"/>
      <c r="AX22" s="318"/>
      <c r="AY22" s="318"/>
      <c r="AZ22" s="318"/>
      <c r="BA22" s="318"/>
      <c r="BB22" s="318"/>
      <c r="BC22" s="318"/>
      <c r="BD22" s="318"/>
      <c r="BE22" s="318"/>
      <c r="BF22" s="318"/>
      <c r="BG22" s="318"/>
      <c r="BH22" s="318"/>
    </row>
    <row r="23" spans="1:60" ht="54.75" hidden="1" customHeight="1" x14ac:dyDescent="0.3">
      <c r="A23" s="350"/>
      <c r="B23" s="351"/>
      <c r="C23" s="358"/>
      <c r="D23" s="328"/>
      <c r="E23" s="328"/>
      <c r="F23" s="35" t="s">
        <v>6</v>
      </c>
      <c r="G23" s="123" t="s">
        <v>499</v>
      </c>
      <c r="H23" s="328"/>
      <c r="I23" s="353"/>
      <c r="J23" s="328"/>
      <c r="K23" s="328"/>
      <c r="L23" s="328"/>
      <c r="M23" s="330"/>
      <c r="N23" s="331"/>
      <c r="O23" s="332"/>
      <c r="P23" s="347"/>
      <c r="Q23" s="348"/>
      <c r="R23" s="123" t="s">
        <v>500</v>
      </c>
      <c r="S23" s="34" t="s">
        <v>257</v>
      </c>
      <c r="T23" s="213" t="s">
        <v>493</v>
      </c>
      <c r="U23" s="34" t="s">
        <v>259</v>
      </c>
      <c r="V23" s="34" t="s">
        <v>262</v>
      </c>
      <c r="W23" s="131">
        <f>VLOOKUP(V23,'[2]Datos Validacion'!$K$6:$L$8,2,0)</f>
        <v>0.15</v>
      </c>
      <c r="X23" s="213" t="s">
        <v>265</v>
      </c>
      <c r="Y23" s="131">
        <f>VLOOKUP(X23,'[2]Datos Validacion'!$M$6:$N$7,2,0)</f>
        <v>0.15</v>
      </c>
      <c r="Z23" s="34" t="s">
        <v>266</v>
      </c>
      <c r="AA23" s="217" t="s">
        <v>494</v>
      </c>
      <c r="AB23" s="34" t="s">
        <v>268</v>
      </c>
      <c r="AC23" s="213" t="s">
        <v>501</v>
      </c>
      <c r="AD23" s="214">
        <f t="shared" si="0"/>
        <v>0.3</v>
      </c>
      <c r="AE23" s="43" t="str">
        <f t="shared" si="1"/>
        <v>BAJA</v>
      </c>
      <c r="AF23" s="220">
        <f>+AF22-(AF22*AD23)</f>
        <v>0.23519999999999996</v>
      </c>
      <c r="AG23" s="349"/>
      <c r="AH23" s="349"/>
      <c r="AI23" s="348"/>
      <c r="AJ23" s="328"/>
      <c r="AK23" s="346"/>
      <c r="AL23" s="346"/>
      <c r="AM23" s="319"/>
      <c r="AN23" s="319"/>
      <c r="AO23" s="319"/>
      <c r="AP23" s="319"/>
      <c r="AQ23" s="319"/>
      <c r="AR23" s="319"/>
      <c r="AS23" s="319"/>
      <c r="AT23" s="319"/>
      <c r="AU23" s="319"/>
      <c r="AV23" s="319"/>
      <c r="AW23" s="319"/>
      <c r="AX23" s="319"/>
      <c r="AY23" s="319"/>
      <c r="AZ23" s="319"/>
      <c r="BA23" s="319"/>
      <c r="BB23" s="319"/>
      <c r="BC23" s="319"/>
      <c r="BD23" s="319"/>
      <c r="BE23" s="319"/>
      <c r="BF23" s="319"/>
      <c r="BG23" s="319"/>
      <c r="BH23" s="319"/>
    </row>
    <row r="24" spans="1:60" ht="46" customHeight="1" x14ac:dyDescent="0.3">
      <c r="A24" s="350" t="s">
        <v>424</v>
      </c>
      <c r="B24" s="351"/>
      <c r="C24" s="352" t="s">
        <v>502</v>
      </c>
      <c r="D24" s="328" t="s">
        <v>503</v>
      </c>
      <c r="E24" s="328" t="s">
        <v>504</v>
      </c>
      <c r="F24" s="328" t="s">
        <v>3</v>
      </c>
      <c r="G24" s="355" t="s">
        <v>505</v>
      </c>
      <c r="H24" s="328" t="s">
        <v>506</v>
      </c>
      <c r="I24" s="353" t="s">
        <v>507</v>
      </c>
      <c r="J24" s="328" t="s">
        <v>25</v>
      </c>
      <c r="K24" s="328" t="s">
        <v>508</v>
      </c>
      <c r="L24" s="328" t="s">
        <v>243</v>
      </c>
      <c r="M24" s="330">
        <f>VLOOKUP(L24,'[2]Datos Validacion'!$C$6:$D$10,2,0)</f>
        <v>0.4</v>
      </c>
      <c r="N24" s="331" t="s">
        <v>249</v>
      </c>
      <c r="O24" s="332">
        <f>VLOOKUP(N24,'[2]Datos Validacion'!$E$6:$F$15,2,0)</f>
        <v>0.8</v>
      </c>
      <c r="P24" s="347" t="s">
        <v>151</v>
      </c>
      <c r="Q24" s="348" t="s">
        <v>252</v>
      </c>
      <c r="R24" s="216" t="s">
        <v>509</v>
      </c>
      <c r="S24" s="34" t="s">
        <v>257</v>
      </c>
      <c r="T24" s="213" t="s">
        <v>510</v>
      </c>
      <c r="U24" s="34" t="s">
        <v>259</v>
      </c>
      <c r="V24" s="34" t="s">
        <v>261</v>
      </c>
      <c r="W24" s="131">
        <f>VLOOKUP(V24,'[2]Datos Validacion'!$K$6:$L$8,2,0)</f>
        <v>0.25</v>
      </c>
      <c r="X24" s="213" t="s">
        <v>265</v>
      </c>
      <c r="Y24" s="131">
        <f>VLOOKUP(X24,'[2]Datos Validacion'!$M$6:$N$7,2,0)</f>
        <v>0.15</v>
      </c>
      <c r="Z24" s="34" t="s">
        <v>266</v>
      </c>
      <c r="AA24" s="217" t="s">
        <v>511</v>
      </c>
      <c r="AB24" s="34" t="s">
        <v>268</v>
      </c>
      <c r="AC24" s="215" t="s">
        <v>512</v>
      </c>
      <c r="AD24" s="214">
        <f t="shared" si="0"/>
        <v>0.4</v>
      </c>
      <c r="AE24" s="43" t="str">
        <f t="shared" si="1"/>
        <v>BAJA</v>
      </c>
      <c r="AF24" s="43">
        <f>IF(OR(V24="prevenir",V24="detectar"),(M24-(M24*AD24)), M24)</f>
        <v>0.24</v>
      </c>
      <c r="AG24" s="349" t="str">
        <f>IF(AH24&lt;=20%,"LEVE",IF(AH24&lt;=40%,"MENOR",IF(AH24&lt;=60%,"MODERADO",IF(AH24&lt;=80%,"MAYOR","CATASTROFICO"))))</f>
        <v>MAYOR</v>
      </c>
      <c r="AH24" s="349">
        <f>IF(V24="corregir",(O24-(O24*AD24)), O24)</f>
        <v>0.8</v>
      </c>
      <c r="AI24" s="348" t="s">
        <v>252</v>
      </c>
      <c r="AJ24" s="328" t="s">
        <v>178</v>
      </c>
      <c r="AK24" s="359" t="s">
        <v>513</v>
      </c>
      <c r="AL24" s="346"/>
      <c r="AM24" s="317"/>
      <c r="AN24" s="317"/>
      <c r="AO24" s="317"/>
      <c r="AP24" s="317"/>
      <c r="AQ24" s="317"/>
      <c r="AR24" s="317"/>
      <c r="AS24" s="317"/>
      <c r="AT24" s="317"/>
      <c r="AU24" s="317"/>
      <c r="AV24" s="317"/>
      <c r="AW24" s="317"/>
      <c r="AX24" s="317"/>
      <c r="AY24" s="317"/>
      <c r="AZ24" s="317"/>
      <c r="BA24" s="317"/>
      <c r="BB24" s="317"/>
      <c r="BC24" s="317"/>
      <c r="BD24" s="317"/>
      <c r="BE24" s="317"/>
      <c r="BF24" s="317"/>
      <c r="BG24" s="317"/>
      <c r="BH24" s="317"/>
    </row>
    <row r="25" spans="1:60" ht="46" customHeight="1" x14ac:dyDescent="0.3">
      <c r="A25" s="350"/>
      <c r="B25" s="351"/>
      <c r="C25" s="352"/>
      <c r="D25" s="328"/>
      <c r="E25" s="328"/>
      <c r="F25" s="328"/>
      <c r="G25" s="355"/>
      <c r="H25" s="328"/>
      <c r="I25" s="353"/>
      <c r="J25" s="328"/>
      <c r="K25" s="328"/>
      <c r="L25" s="328"/>
      <c r="M25" s="330"/>
      <c r="N25" s="331"/>
      <c r="O25" s="332"/>
      <c r="P25" s="347"/>
      <c r="Q25" s="348"/>
      <c r="R25" s="216" t="s">
        <v>514</v>
      </c>
      <c r="S25" s="34" t="s">
        <v>257</v>
      </c>
      <c r="T25" s="213" t="s">
        <v>515</v>
      </c>
      <c r="U25" s="34" t="s">
        <v>259</v>
      </c>
      <c r="V25" s="34" t="s">
        <v>261</v>
      </c>
      <c r="W25" s="131">
        <f>VLOOKUP(V25,'[2]Datos Validacion'!$K$6:$L$8,2,0)</f>
        <v>0.25</v>
      </c>
      <c r="X25" s="213" t="s">
        <v>265</v>
      </c>
      <c r="Y25" s="131">
        <f>VLOOKUP(X25,'[2]Datos Validacion'!$M$6:$N$7,2,0)</f>
        <v>0.15</v>
      </c>
      <c r="Z25" s="34" t="s">
        <v>266</v>
      </c>
      <c r="AA25" s="217" t="s">
        <v>511</v>
      </c>
      <c r="AB25" s="34" t="s">
        <v>268</v>
      </c>
      <c r="AC25" s="219" t="s">
        <v>516</v>
      </c>
      <c r="AD25" s="214">
        <f t="shared" si="0"/>
        <v>0.4</v>
      </c>
      <c r="AE25" s="43" t="str">
        <f t="shared" si="1"/>
        <v>MUY BAJA</v>
      </c>
      <c r="AF25" s="43">
        <f>+AF24-(AF24*AD25)</f>
        <v>0.14399999999999999</v>
      </c>
      <c r="AG25" s="349"/>
      <c r="AH25" s="349"/>
      <c r="AI25" s="348"/>
      <c r="AJ25" s="328"/>
      <c r="AK25" s="375"/>
      <c r="AL25" s="346"/>
      <c r="AM25" s="318"/>
      <c r="AN25" s="318"/>
      <c r="AO25" s="318"/>
      <c r="AP25" s="318"/>
      <c r="AQ25" s="318"/>
      <c r="AR25" s="318"/>
      <c r="AS25" s="318"/>
      <c r="AT25" s="318"/>
      <c r="AU25" s="318"/>
      <c r="AV25" s="318"/>
      <c r="AW25" s="318"/>
      <c r="AX25" s="318"/>
      <c r="AY25" s="318"/>
      <c r="AZ25" s="318"/>
      <c r="BA25" s="318"/>
      <c r="BB25" s="318"/>
      <c r="BC25" s="318"/>
      <c r="BD25" s="318"/>
      <c r="BE25" s="318"/>
      <c r="BF25" s="318"/>
      <c r="BG25" s="318"/>
      <c r="BH25" s="318"/>
    </row>
    <row r="26" spans="1:60" ht="46" customHeight="1" x14ac:dyDescent="0.3">
      <c r="A26" s="350"/>
      <c r="B26" s="351"/>
      <c r="C26" s="352"/>
      <c r="D26" s="328"/>
      <c r="E26" s="328"/>
      <c r="F26" s="328"/>
      <c r="G26" s="355"/>
      <c r="H26" s="328"/>
      <c r="I26" s="353"/>
      <c r="J26" s="328"/>
      <c r="K26" s="328"/>
      <c r="L26" s="328"/>
      <c r="M26" s="330"/>
      <c r="N26" s="331"/>
      <c r="O26" s="332"/>
      <c r="P26" s="347"/>
      <c r="Q26" s="348"/>
      <c r="R26" s="216" t="s">
        <v>517</v>
      </c>
      <c r="S26" s="34" t="s">
        <v>257</v>
      </c>
      <c r="T26" s="213" t="s">
        <v>518</v>
      </c>
      <c r="U26" s="34" t="s">
        <v>259</v>
      </c>
      <c r="V26" s="34" t="s">
        <v>261</v>
      </c>
      <c r="W26" s="131">
        <f>VLOOKUP(V26,'[2]Datos Validacion'!$K$6:$L$8,2,0)</f>
        <v>0.25</v>
      </c>
      <c r="X26" s="213" t="s">
        <v>265</v>
      </c>
      <c r="Y26" s="131">
        <f>VLOOKUP(X26,'[2]Datos Validacion'!$M$6:$N$7,2,0)</f>
        <v>0.15</v>
      </c>
      <c r="Z26" s="34" t="s">
        <v>266</v>
      </c>
      <c r="AA26" s="217" t="s">
        <v>519</v>
      </c>
      <c r="AB26" s="34" t="s">
        <v>268</v>
      </c>
      <c r="AC26" s="215" t="s">
        <v>520</v>
      </c>
      <c r="AD26" s="214">
        <f t="shared" si="0"/>
        <v>0.4</v>
      </c>
      <c r="AE26" s="43" t="str">
        <f t="shared" si="1"/>
        <v>MUY BAJA</v>
      </c>
      <c r="AF26" s="43">
        <f>+AF25-(AF25*AD26)</f>
        <v>8.6399999999999991E-2</v>
      </c>
      <c r="AG26" s="349"/>
      <c r="AH26" s="349"/>
      <c r="AI26" s="348"/>
      <c r="AJ26" s="328"/>
      <c r="AK26" s="375"/>
      <c r="AL26" s="346"/>
      <c r="AM26" s="318"/>
      <c r="AN26" s="318"/>
      <c r="AO26" s="318"/>
      <c r="AP26" s="318"/>
      <c r="AQ26" s="318"/>
      <c r="AR26" s="318"/>
      <c r="AS26" s="318"/>
      <c r="AT26" s="318"/>
      <c r="AU26" s="318"/>
      <c r="AV26" s="318"/>
      <c r="AW26" s="318"/>
      <c r="AX26" s="318"/>
      <c r="AY26" s="318"/>
      <c r="AZ26" s="318"/>
      <c r="BA26" s="318"/>
      <c r="BB26" s="318"/>
      <c r="BC26" s="318"/>
      <c r="BD26" s="318"/>
      <c r="BE26" s="318"/>
      <c r="BF26" s="318"/>
      <c r="BG26" s="318"/>
      <c r="BH26" s="318"/>
    </row>
    <row r="27" spans="1:60" ht="46" customHeight="1" x14ac:dyDescent="0.3">
      <c r="A27" s="350"/>
      <c r="B27" s="351"/>
      <c r="C27" s="352"/>
      <c r="D27" s="328"/>
      <c r="E27" s="328"/>
      <c r="F27" s="328" t="s">
        <v>3</v>
      </c>
      <c r="G27" s="355" t="s">
        <v>521</v>
      </c>
      <c r="H27" s="328"/>
      <c r="I27" s="353"/>
      <c r="J27" s="328"/>
      <c r="K27" s="328"/>
      <c r="L27" s="328"/>
      <c r="M27" s="330"/>
      <c r="N27" s="331"/>
      <c r="O27" s="332"/>
      <c r="P27" s="347"/>
      <c r="Q27" s="348"/>
      <c r="R27" s="216" t="s">
        <v>522</v>
      </c>
      <c r="S27" s="34" t="s">
        <v>257</v>
      </c>
      <c r="T27" s="213" t="s">
        <v>523</v>
      </c>
      <c r="U27" s="34" t="s">
        <v>259</v>
      </c>
      <c r="V27" s="34" t="s">
        <v>261</v>
      </c>
      <c r="W27" s="131">
        <f>VLOOKUP(V27,'[2]Datos Validacion'!$K$6:$L$8,2,0)</f>
        <v>0.25</v>
      </c>
      <c r="X27" s="213" t="s">
        <v>265</v>
      </c>
      <c r="Y27" s="131">
        <f>VLOOKUP(X27,'[2]Datos Validacion'!$M$6:$N$7,2,0)</f>
        <v>0.15</v>
      </c>
      <c r="Z27" s="34" t="s">
        <v>266</v>
      </c>
      <c r="AA27" s="217" t="s">
        <v>511</v>
      </c>
      <c r="AB27" s="34" t="s">
        <v>268</v>
      </c>
      <c r="AC27" s="219" t="s">
        <v>524</v>
      </c>
      <c r="AD27" s="214">
        <f t="shared" si="0"/>
        <v>0.4</v>
      </c>
      <c r="AE27" s="43" t="str">
        <f t="shared" si="1"/>
        <v>MUY BAJA</v>
      </c>
      <c r="AF27" s="43">
        <f>+AF26-(AF26*AD27)</f>
        <v>5.183999999999999E-2</v>
      </c>
      <c r="AG27" s="349"/>
      <c r="AH27" s="349"/>
      <c r="AI27" s="348"/>
      <c r="AJ27" s="328"/>
      <c r="AK27" s="375"/>
      <c r="AL27" s="346"/>
      <c r="AM27" s="318"/>
      <c r="AN27" s="318"/>
      <c r="AO27" s="318"/>
      <c r="AP27" s="318"/>
      <c r="AQ27" s="318"/>
      <c r="AR27" s="318"/>
      <c r="AS27" s="318"/>
      <c r="AT27" s="318"/>
      <c r="AU27" s="318"/>
      <c r="AV27" s="318"/>
      <c r="AW27" s="318"/>
      <c r="AX27" s="318"/>
      <c r="AY27" s="318"/>
      <c r="AZ27" s="318"/>
      <c r="BA27" s="318"/>
      <c r="BB27" s="318"/>
      <c r="BC27" s="318"/>
      <c r="BD27" s="318"/>
      <c r="BE27" s="318"/>
      <c r="BF27" s="318"/>
      <c r="BG27" s="318"/>
      <c r="BH27" s="318"/>
    </row>
    <row r="28" spans="1:60" ht="46" customHeight="1" x14ac:dyDescent="0.3">
      <c r="A28" s="350"/>
      <c r="B28" s="351"/>
      <c r="C28" s="352"/>
      <c r="D28" s="328"/>
      <c r="E28" s="328"/>
      <c r="F28" s="328"/>
      <c r="G28" s="355"/>
      <c r="H28" s="328"/>
      <c r="I28" s="353"/>
      <c r="J28" s="328"/>
      <c r="K28" s="328"/>
      <c r="L28" s="328"/>
      <c r="M28" s="330"/>
      <c r="N28" s="331"/>
      <c r="O28" s="332"/>
      <c r="P28" s="347"/>
      <c r="Q28" s="348"/>
      <c r="R28" s="216" t="s">
        <v>525</v>
      </c>
      <c r="S28" s="34" t="s">
        <v>257</v>
      </c>
      <c r="T28" s="213" t="s">
        <v>518</v>
      </c>
      <c r="U28" s="34" t="s">
        <v>259</v>
      </c>
      <c r="V28" s="34" t="s">
        <v>261</v>
      </c>
      <c r="W28" s="131">
        <f>VLOOKUP(V28,'[2]Datos Validacion'!$K$6:$L$8,2,0)</f>
        <v>0.25</v>
      </c>
      <c r="X28" s="213" t="s">
        <v>265</v>
      </c>
      <c r="Y28" s="131">
        <f>VLOOKUP(X28,'[2]Datos Validacion'!$M$6:$N$7,2,0)</f>
        <v>0.15</v>
      </c>
      <c r="Z28" s="34" t="s">
        <v>266</v>
      </c>
      <c r="AA28" s="217" t="s">
        <v>511</v>
      </c>
      <c r="AB28" s="34" t="s">
        <v>268</v>
      </c>
      <c r="AC28" s="219" t="s">
        <v>526</v>
      </c>
      <c r="AD28" s="214">
        <f t="shared" si="0"/>
        <v>0.4</v>
      </c>
      <c r="AE28" s="43" t="str">
        <f t="shared" si="1"/>
        <v>MUY BAJA</v>
      </c>
      <c r="AF28" s="43">
        <f>+AF27-(AF27*AD28)</f>
        <v>3.1103999999999993E-2</v>
      </c>
      <c r="AG28" s="349"/>
      <c r="AH28" s="349"/>
      <c r="AI28" s="348"/>
      <c r="AJ28" s="328"/>
      <c r="AK28" s="375"/>
      <c r="AL28" s="346"/>
      <c r="AM28" s="318"/>
      <c r="AN28" s="318"/>
      <c r="AO28" s="318"/>
      <c r="AP28" s="318"/>
      <c r="AQ28" s="318"/>
      <c r="AR28" s="318"/>
      <c r="AS28" s="318"/>
      <c r="AT28" s="318"/>
      <c r="AU28" s="318"/>
      <c r="AV28" s="318"/>
      <c r="AW28" s="318"/>
      <c r="AX28" s="318"/>
      <c r="AY28" s="318"/>
      <c r="AZ28" s="318"/>
      <c r="BA28" s="318"/>
      <c r="BB28" s="318"/>
      <c r="BC28" s="318"/>
      <c r="BD28" s="318"/>
      <c r="BE28" s="318"/>
      <c r="BF28" s="318"/>
      <c r="BG28" s="318"/>
      <c r="BH28" s="318"/>
    </row>
    <row r="29" spans="1:60" ht="46" customHeight="1" x14ac:dyDescent="0.3">
      <c r="A29" s="350"/>
      <c r="B29" s="351"/>
      <c r="C29" s="352"/>
      <c r="D29" s="328"/>
      <c r="E29" s="328"/>
      <c r="F29" s="328"/>
      <c r="G29" s="355"/>
      <c r="H29" s="328"/>
      <c r="I29" s="353"/>
      <c r="J29" s="328"/>
      <c r="K29" s="328"/>
      <c r="L29" s="328"/>
      <c r="M29" s="330"/>
      <c r="N29" s="331"/>
      <c r="O29" s="332"/>
      <c r="P29" s="347"/>
      <c r="Q29" s="348"/>
      <c r="R29" s="216" t="s">
        <v>527</v>
      </c>
      <c r="S29" s="34" t="s">
        <v>257</v>
      </c>
      <c r="T29" s="213" t="s">
        <v>518</v>
      </c>
      <c r="U29" s="34" t="s">
        <v>259</v>
      </c>
      <c r="V29" s="34" t="s">
        <v>261</v>
      </c>
      <c r="W29" s="131">
        <f>VLOOKUP(V29,'[2]Datos Validacion'!$K$6:$L$8,2,0)</f>
        <v>0.25</v>
      </c>
      <c r="X29" s="213" t="s">
        <v>265</v>
      </c>
      <c r="Y29" s="131">
        <f>VLOOKUP(X29,'[2]Datos Validacion'!$M$6:$N$7,2,0)</f>
        <v>0.15</v>
      </c>
      <c r="Z29" s="34" t="s">
        <v>266</v>
      </c>
      <c r="AA29" s="217" t="s">
        <v>511</v>
      </c>
      <c r="AB29" s="34" t="s">
        <v>268</v>
      </c>
      <c r="AC29" s="219" t="s">
        <v>526</v>
      </c>
      <c r="AD29" s="214">
        <f t="shared" si="0"/>
        <v>0.4</v>
      </c>
      <c r="AE29" s="43" t="str">
        <f t="shared" si="1"/>
        <v>MUY BAJA</v>
      </c>
      <c r="AF29" s="220">
        <f>+AF28-(AF28*AD29)</f>
        <v>1.8662399999999996E-2</v>
      </c>
      <c r="AG29" s="349"/>
      <c r="AH29" s="349"/>
      <c r="AI29" s="348"/>
      <c r="AJ29" s="328"/>
      <c r="AK29" s="375"/>
      <c r="AL29" s="346"/>
      <c r="AM29" s="319"/>
      <c r="AN29" s="319"/>
      <c r="AO29" s="319"/>
      <c r="AP29" s="319"/>
      <c r="AQ29" s="319"/>
      <c r="AR29" s="319"/>
      <c r="AS29" s="319"/>
      <c r="AT29" s="319"/>
      <c r="AU29" s="319"/>
      <c r="AV29" s="319"/>
      <c r="AW29" s="319"/>
      <c r="AX29" s="319"/>
      <c r="AY29" s="319"/>
      <c r="AZ29" s="319"/>
      <c r="BA29" s="319"/>
      <c r="BB29" s="319"/>
      <c r="BC29" s="319"/>
      <c r="BD29" s="319"/>
      <c r="BE29" s="319"/>
      <c r="BF29" s="319"/>
      <c r="BG29" s="319"/>
      <c r="BH29" s="319"/>
    </row>
    <row r="30" spans="1:60" ht="62" customHeight="1" x14ac:dyDescent="0.3">
      <c r="A30" s="350" t="s">
        <v>424</v>
      </c>
      <c r="B30" s="351"/>
      <c r="C30" s="352" t="s">
        <v>502</v>
      </c>
      <c r="D30" s="328" t="s">
        <v>503</v>
      </c>
      <c r="E30" s="328" t="s">
        <v>504</v>
      </c>
      <c r="F30" s="328" t="s">
        <v>3</v>
      </c>
      <c r="G30" s="355" t="s">
        <v>528</v>
      </c>
      <c r="H30" s="328" t="s">
        <v>529</v>
      </c>
      <c r="I30" s="353" t="s">
        <v>530</v>
      </c>
      <c r="J30" s="328" t="s">
        <v>25</v>
      </c>
      <c r="K30" s="328" t="s">
        <v>531</v>
      </c>
      <c r="L30" s="328" t="s">
        <v>242</v>
      </c>
      <c r="M30" s="330">
        <f>VLOOKUP(L30,'[2]Datos Validacion'!$C$6:$D$10,2,0)</f>
        <v>0.2</v>
      </c>
      <c r="N30" s="331" t="s">
        <v>249</v>
      </c>
      <c r="O30" s="332">
        <f>VLOOKUP(N30,'[2]Datos Validacion'!$E$6:$F$15,2,0)</f>
        <v>0.8</v>
      </c>
      <c r="P30" s="347" t="s">
        <v>151</v>
      </c>
      <c r="Q30" s="348" t="s">
        <v>252</v>
      </c>
      <c r="R30" s="216" t="s">
        <v>532</v>
      </c>
      <c r="S30" s="34" t="s">
        <v>257</v>
      </c>
      <c r="T30" s="34" t="s">
        <v>533</v>
      </c>
      <c r="U30" s="34" t="s">
        <v>259</v>
      </c>
      <c r="V30" s="34" t="s">
        <v>261</v>
      </c>
      <c r="W30" s="131">
        <f>VLOOKUP(V30,'[2]Datos Validacion'!$K$6:$L$8,2,0)</f>
        <v>0.25</v>
      </c>
      <c r="X30" s="213" t="s">
        <v>265</v>
      </c>
      <c r="Y30" s="131">
        <f>VLOOKUP(X30,'[2]Datos Validacion'!$M$6:$N$7,2,0)</f>
        <v>0.15</v>
      </c>
      <c r="Z30" s="34" t="s">
        <v>266</v>
      </c>
      <c r="AA30" s="217" t="s">
        <v>534</v>
      </c>
      <c r="AB30" s="34" t="s">
        <v>268</v>
      </c>
      <c r="AC30" s="215" t="s">
        <v>535</v>
      </c>
      <c r="AD30" s="214">
        <f t="shared" si="0"/>
        <v>0.4</v>
      </c>
      <c r="AE30" s="43" t="str">
        <f t="shared" si="1"/>
        <v>MUY BAJA</v>
      </c>
      <c r="AF30" s="43">
        <f>IF(OR(V30="prevenir",V30="detectar"),(M30-(M30*AD30)), M30)</f>
        <v>0.12</v>
      </c>
      <c r="AG30" s="349" t="str">
        <f>IF(AH30&lt;=20%,"LEVE",IF(AH30&lt;=40%,"MENOR",IF(AH30&lt;=60%,"MODERADO",IF(AH30&lt;=80%,"MAYOR","CATASTROFICO"))))</f>
        <v>MAYOR</v>
      </c>
      <c r="AH30" s="349">
        <f>IF(V30="corregir",(O30-(O30*AD30)), O30)</f>
        <v>0.8</v>
      </c>
      <c r="AI30" s="348" t="s">
        <v>252</v>
      </c>
      <c r="AJ30" s="328" t="s">
        <v>178</v>
      </c>
      <c r="AK30" s="328" t="s">
        <v>536</v>
      </c>
      <c r="AL30" s="346"/>
      <c r="AM30" s="317"/>
      <c r="AN30" s="317"/>
      <c r="AO30" s="317"/>
      <c r="AP30" s="317"/>
      <c r="AQ30" s="317"/>
      <c r="AR30" s="317"/>
      <c r="AS30" s="317"/>
      <c r="AT30" s="317"/>
      <c r="AU30" s="317"/>
      <c r="AV30" s="317"/>
      <c r="AW30" s="317"/>
      <c r="AX30" s="317"/>
      <c r="AY30" s="317"/>
      <c r="AZ30" s="317"/>
      <c r="BA30" s="317"/>
      <c r="BB30" s="317"/>
      <c r="BC30" s="317"/>
      <c r="BD30" s="317"/>
      <c r="BE30" s="317"/>
      <c r="BF30" s="317"/>
      <c r="BG30" s="317"/>
      <c r="BH30" s="317"/>
    </row>
    <row r="31" spans="1:60" ht="49" customHeight="1" x14ac:dyDescent="0.3">
      <c r="A31" s="350"/>
      <c r="B31" s="351"/>
      <c r="C31" s="352"/>
      <c r="D31" s="328"/>
      <c r="E31" s="328"/>
      <c r="F31" s="328"/>
      <c r="G31" s="355"/>
      <c r="H31" s="328"/>
      <c r="I31" s="353"/>
      <c r="J31" s="328"/>
      <c r="K31" s="328"/>
      <c r="L31" s="328"/>
      <c r="M31" s="330"/>
      <c r="N31" s="331"/>
      <c r="O31" s="332"/>
      <c r="P31" s="347"/>
      <c r="Q31" s="348"/>
      <c r="R31" s="356" t="s">
        <v>537</v>
      </c>
      <c r="S31" s="351" t="s">
        <v>257</v>
      </c>
      <c r="T31" s="351" t="s">
        <v>533</v>
      </c>
      <c r="U31" s="351" t="s">
        <v>259</v>
      </c>
      <c r="V31" s="351" t="s">
        <v>261</v>
      </c>
      <c r="W31" s="330">
        <f>VLOOKUP(V31,'[2]Datos Validacion'!$K$6:$L$8,2,0)</f>
        <v>0.25</v>
      </c>
      <c r="X31" s="329" t="s">
        <v>265</v>
      </c>
      <c r="Y31" s="330">
        <f>VLOOKUP(X31,'[2]Datos Validacion'!$M$6:$N$7,2,0)</f>
        <v>0.15</v>
      </c>
      <c r="Z31" s="351" t="s">
        <v>266</v>
      </c>
      <c r="AA31" s="355" t="s">
        <v>538</v>
      </c>
      <c r="AB31" s="351" t="s">
        <v>268</v>
      </c>
      <c r="AC31" s="329" t="s">
        <v>535</v>
      </c>
      <c r="AD31" s="214">
        <f t="shared" si="0"/>
        <v>0.4</v>
      </c>
      <c r="AE31" s="43" t="str">
        <f t="shared" si="1"/>
        <v>MUY BAJA</v>
      </c>
      <c r="AF31" s="374">
        <f>+AF30-(AF30*AD31)</f>
        <v>7.1999999999999995E-2</v>
      </c>
      <c r="AG31" s="349"/>
      <c r="AH31" s="349"/>
      <c r="AI31" s="348"/>
      <c r="AJ31" s="328"/>
      <c r="AK31" s="328"/>
      <c r="AL31" s="346"/>
      <c r="AM31" s="318"/>
      <c r="AN31" s="318"/>
      <c r="AO31" s="318"/>
      <c r="AP31" s="318"/>
      <c r="AQ31" s="318"/>
      <c r="AR31" s="318"/>
      <c r="AS31" s="318"/>
      <c r="AT31" s="318"/>
      <c r="AU31" s="318"/>
      <c r="AV31" s="318"/>
      <c r="AW31" s="318"/>
      <c r="AX31" s="318"/>
      <c r="AY31" s="318"/>
      <c r="AZ31" s="318"/>
      <c r="BA31" s="318"/>
      <c r="BB31" s="318"/>
      <c r="BC31" s="318"/>
      <c r="BD31" s="318"/>
      <c r="BE31" s="318"/>
      <c r="BF31" s="318"/>
      <c r="BG31" s="318"/>
      <c r="BH31" s="318"/>
    </row>
    <row r="32" spans="1:60" ht="49" customHeight="1" x14ac:dyDescent="0.3">
      <c r="A32" s="350"/>
      <c r="B32" s="351"/>
      <c r="C32" s="352"/>
      <c r="D32" s="328"/>
      <c r="E32" s="328"/>
      <c r="F32" s="328"/>
      <c r="G32" s="355"/>
      <c r="H32" s="328"/>
      <c r="I32" s="353"/>
      <c r="J32" s="328"/>
      <c r="K32" s="328"/>
      <c r="L32" s="328"/>
      <c r="M32" s="330"/>
      <c r="N32" s="331"/>
      <c r="O32" s="332"/>
      <c r="P32" s="347"/>
      <c r="Q32" s="348"/>
      <c r="R32" s="356"/>
      <c r="S32" s="351"/>
      <c r="T32" s="351"/>
      <c r="U32" s="351"/>
      <c r="V32" s="351"/>
      <c r="W32" s="330"/>
      <c r="X32" s="329"/>
      <c r="Y32" s="330"/>
      <c r="Z32" s="351"/>
      <c r="AA32" s="355"/>
      <c r="AB32" s="351"/>
      <c r="AC32" s="329"/>
      <c r="AD32" s="214">
        <f t="shared" si="0"/>
        <v>0</v>
      </c>
      <c r="AE32" s="43" t="str">
        <f t="shared" si="1"/>
        <v>MUY BAJA</v>
      </c>
      <c r="AF32" s="374"/>
      <c r="AG32" s="349"/>
      <c r="AH32" s="349"/>
      <c r="AI32" s="348"/>
      <c r="AJ32" s="328"/>
      <c r="AK32" s="328"/>
      <c r="AL32" s="346"/>
      <c r="AM32" s="319"/>
      <c r="AN32" s="319"/>
      <c r="AO32" s="319"/>
      <c r="AP32" s="319"/>
      <c r="AQ32" s="319"/>
      <c r="AR32" s="319"/>
      <c r="AS32" s="319"/>
      <c r="AT32" s="319"/>
      <c r="AU32" s="319"/>
      <c r="AV32" s="319"/>
      <c r="AW32" s="319"/>
      <c r="AX32" s="319"/>
      <c r="AY32" s="319"/>
      <c r="AZ32" s="319"/>
      <c r="BA32" s="319"/>
      <c r="BB32" s="319"/>
      <c r="BC32" s="319"/>
      <c r="BD32" s="319"/>
      <c r="BE32" s="319"/>
      <c r="BF32" s="319"/>
      <c r="BG32" s="319"/>
      <c r="BH32" s="319"/>
    </row>
    <row r="33" spans="1:60" ht="48" customHeight="1" x14ac:dyDescent="0.3">
      <c r="A33" s="350" t="s">
        <v>424</v>
      </c>
      <c r="B33" s="351"/>
      <c r="C33" s="352" t="s">
        <v>502</v>
      </c>
      <c r="D33" s="328" t="s">
        <v>541</v>
      </c>
      <c r="E33" s="328" t="s">
        <v>542</v>
      </c>
      <c r="F33" s="35" t="s">
        <v>3</v>
      </c>
      <c r="G33" s="217" t="s">
        <v>543</v>
      </c>
      <c r="H33" s="328" t="s">
        <v>544</v>
      </c>
      <c r="I33" s="353" t="s">
        <v>545</v>
      </c>
      <c r="J33" s="328" t="s">
        <v>25</v>
      </c>
      <c r="K33" s="328" t="s">
        <v>546</v>
      </c>
      <c r="L33" s="328" t="s">
        <v>242</v>
      </c>
      <c r="M33" s="330">
        <f>VLOOKUP(L33,'[2]Datos Validacion'!$C$6:$D$10,2,0)</f>
        <v>0.2</v>
      </c>
      <c r="N33" s="331" t="s">
        <v>248</v>
      </c>
      <c r="O33" s="332">
        <f>VLOOKUP(N33,'[2]Datos Validacion'!$E$6:$F$15,2,0)</f>
        <v>0.6</v>
      </c>
      <c r="P33" s="347" t="s">
        <v>153</v>
      </c>
      <c r="Q33" s="348" t="s">
        <v>254</v>
      </c>
      <c r="R33" s="363" t="s">
        <v>547</v>
      </c>
      <c r="S33" s="351" t="s">
        <v>257</v>
      </c>
      <c r="T33" s="329" t="s">
        <v>548</v>
      </c>
      <c r="U33" s="351" t="s">
        <v>259</v>
      </c>
      <c r="V33" s="351" t="s">
        <v>261</v>
      </c>
      <c r="W33" s="330">
        <f>VLOOKUP(V33,'[2]Datos Validacion'!$K$6:$L$8,2,0)</f>
        <v>0.25</v>
      </c>
      <c r="X33" s="329" t="s">
        <v>265</v>
      </c>
      <c r="Y33" s="330">
        <f>VLOOKUP(X33,'[2]Datos Validacion'!$M$6:$N$7,2,0)</f>
        <v>0.15</v>
      </c>
      <c r="Z33" s="351" t="s">
        <v>266</v>
      </c>
      <c r="AA33" s="355" t="s">
        <v>549</v>
      </c>
      <c r="AB33" s="351" t="s">
        <v>268</v>
      </c>
      <c r="AC33" s="329" t="s">
        <v>550</v>
      </c>
      <c r="AD33" s="354">
        <f t="shared" si="0"/>
        <v>0.4</v>
      </c>
      <c r="AE33" s="349" t="str">
        <f t="shared" si="1"/>
        <v>MUY BAJA</v>
      </c>
      <c r="AF33" s="349">
        <f>IF(OR(V33="prevenir",V33="detectar"),(M33-(M33*AD33)), M33)</f>
        <v>0.12</v>
      </c>
      <c r="AG33" s="349" t="str">
        <f>IF(AH33&lt;=20%,"LEVE",IF(AH33&lt;=40%,"MENOR",IF(AH33&lt;=60%,"MODERADO",IF(AH33&lt;=80%,"MAYOR","CATASTROFICO"))))</f>
        <v>MODERADO</v>
      </c>
      <c r="AH33" s="349">
        <f>IF(V33="corregir",(O33-(O33*AD33)), O33)</f>
        <v>0.6</v>
      </c>
      <c r="AI33" s="348" t="s">
        <v>254</v>
      </c>
      <c r="AJ33" s="328" t="s">
        <v>178</v>
      </c>
      <c r="AK33" s="346"/>
      <c r="AL33" s="373"/>
      <c r="AM33" s="317"/>
      <c r="AN33" s="317"/>
      <c r="AO33" s="317"/>
      <c r="AP33" s="317"/>
      <c r="AQ33" s="317"/>
      <c r="AR33" s="317"/>
      <c r="AS33" s="317"/>
      <c r="AT33" s="317"/>
      <c r="AU33" s="317"/>
      <c r="AV33" s="317"/>
      <c r="AW33" s="317"/>
      <c r="AX33" s="317"/>
      <c r="AY33" s="317"/>
      <c r="AZ33" s="317"/>
      <c r="BA33" s="317"/>
      <c r="BB33" s="317"/>
      <c r="BC33" s="317"/>
      <c r="BD33" s="317"/>
      <c r="BE33" s="317"/>
      <c r="BF33" s="317"/>
      <c r="BG33" s="317"/>
      <c r="BH33" s="317"/>
    </row>
    <row r="34" spans="1:60" ht="33.75" customHeight="1" x14ac:dyDescent="0.3">
      <c r="A34" s="350"/>
      <c r="B34" s="351"/>
      <c r="C34" s="352"/>
      <c r="D34" s="328"/>
      <c r="E34" s="328"/>
      <c r="F34" s="35" t="s">
        <v>3</v>
      </c>
      <c r="G34" s="217" t="s">
        <v>551</v>
      </c>
      <c r="H34" s="328"/>
      <c r="I34" s="353"/>
      <c r="J34" s="328"/>
      <c r="K34" s="328"/>
      <c r="L34" s="328"/>
      <c r="M34" s="330"/>
      <c r="N34" s="331"/>
      <c r="O34" s="332"/>
      <c r="P34" s="347"/>
      <c r="Q34" s="348"/>
      <c r="R34" s="363"/>
      <c r="S34" s="351"/>
      <c r="T34" s="329"/>
      <c r="U34" s="351"/>
      <c r="V34" s="351"/>
      <c r="W34" s="330"/>
      <c r="X34" s="329"/>
      <c r="Y34" s="330"/>
      <c r="Z34" s="351"/>
      <c r="AA34" s="355"/>
      <c r="AB34" s="351"/>
      <c r="AC34" s="329"/>
      <c r="AD34" s="354"/>
      <c r="AE34" s="349"/>
      <c r="AF34" s="349"/>
      <c r="AG34" s="349"/>
      <c r="AH34" s="349"/>
      <c r="AI34" s="348"/>
      <c r="AJ34" s="328"/>
      <c r="AK34" s="346"/>
      <c r="AL34" s="373"/>
      <c r="AM34" s="318"/>
      <c r="AN34" s="318"/>
      <c r="AO34" s="318"/>
      <c r="AP34" s="318"/>
      <c r="AQ34" s="318"/>
      <c r="AR34" s="318"/>
      <c r="AS34" s="318"/>
      <c r="AT34" s="318"/>
      <c r="AU34" s="318"/>
      <c r="AV34" s="318"/>
      <c r="AW34" s="318"/>
      <c r="AX34" s="318"/>
      <c r="AY34" s="318"/>
      <c r="AZ34" s="318"/>
      <c r="BA34" s="318"/>
      <c r="BB34" s="318"/>
      <c r="BC34" s="318"/>
      <c r="BD34" s="318"/>
      <c r="BE34" s="318"/>
      <c r="BF34" s="318"/>
      <c r="BG34" s="318"/>
      <c r="BH34" s="318"/>
    </row>
    <row r="35" spans="1:60" ht="47.25" customHeight="1" x14ac:dyDescent="0.3">
      <c r="A35" s="350"/>
      <c r="B35" s="351"/>
      <c r="C35" s="352"/>
      <c r="D35" s="328"/>
      <c r="E35" s="328"/>
      <c r="F35" s="35" t="s">
        <v>3</v>
      </c>
      <c r="G35" s="217" t="s">
        <v>552</v>
      </c>
      <c r="H35" s="328"/>
      <c r="I35" s="353"/>
      <c r="J35" s="328"/>
      <c r="K35" s="328"/>
      <c r="L35" s="328"/>
      <c r="M35" s="330"/>
      <c r="N35" s="331"/>
      <c r="O35" s="332"/>
      <c r="P35" s="347"/>
      <c r="Q35" s="348"/>
      <c r="R35" s="217" t="s">
        <v>553</v>
      </c>
      <c r="S35" s="34" t="s">
        <v>257</v>
      </c>
      <c r="T35" s="213" t="s">
        <v>554</v>
      </c>
      <c r="U35" s="34" t="s">
        <v>259</v>
      </c>
      <c r="V35" s="34" t="s">
        <v>261</v>
      </c>
      <c r="W35" s="131">
        <f>VLOOKUP(V35,'[2]Datos Validacion'!$K$6:$L$8,2,0)</f>
        <v>0.25</v>
      </c>
      <c r="X35" s="213" t="s">
        <v>265</v>
      </c>
      <c r="Y35" s="131">
        <f>VLOOKUP(X35,'[2]Datos Validacion'!$M$6:$N$7,2,0)</f>
        <v>0.15</v>
      </c>
      <c r="Z35" s="34" t="s">
        <v>266</v>
      </c>
      <c r="AA35" s="217" t="s">
        <v>555</v>
      </c>
      <c r="AB35" s="34" t="s">
        <v>268</v>
      </c>
      <c r="AC35" s="213" t="s">
        <v>556</v>
      </c>
      <c r="AD35" s="214">
        <f t="shared" si="0"/>
        <v>0.4</v>
      </c>
      <c r="AE35" s="43" t="str">
        <f t="shared" si="1"/>
        <v>MUY BAJA</v>
      </c>
      <c r="AF35" s="220">
        <f>+AF33-(AF33*AD35)</f>
        <v>7.1999999999999995E-2</v>
      </c>
      <c r="AG35" s="349"/>
      <c r="AH35" s="349"/>
      <c r="AI35" s="348"/>
      <c r="AJ35" s="328"/>
      <c r="AK35" s="346"/>
      <c r="AL35" s="373"/>
      <c r="AM35" s="319"/>
      <c r="AN35" s="319"/>
      <c r="AO35" s="319"/>
      <c r="AP35" s="319"/>
      <c r="AQ35" s="319"/>
      <c r="AR35" s="319"/>
      <c r="AS35" s="319"/>
      <c r="AT35" s="319"/>
      <c r="AU35" s="319"/>
      <c r="AV35" s="319"/>
      <c r="AW35" s="319"/>
      <c r="AX35" s="319"/>
      <c r="AY35" s="319"/>
      <c r="AZ35" s="319"/>
      <c r="BA35" s="319"/>
      <c r="BB35" s="319"/>
      <c r="BC35" s="319"/>
      <c r="BD35" s="319"/>
      <c r="BE35" s="319"/>
      <c r="BF35" s="319"/>
      <c r="BG35" s="319"/>
      <c r="BH35" s="319"/>
    </row>
    <row r="36" spans="1:60" ht="131.25" customHeight="1" x14ac:dyDescent="0.3">
      <c r="A36" s="350" t="s">
        <v>424</v>
      </c>
      <c r="B36" s="351"/>
      <c r="C36" s="370" t="s">
        <v>558</v>
      </c>
      <c r="D36" s="328" t="s">
        <v>559</v>
      </c>
      <c r="E36" s="328" t="s">
        <v>560</v>
      </c>
      <c r="F36" s="328" t="s">
        <v>3</v>
      </c>
      <c r="G36" s="371" t="s">
        <v>561</v>
      </c>
      <c r="H36" s="328" t="s">
        <v>562</v>
      </c>
      <c r="I36" s="371" t="s">
        <v>563</v>
      </c>
      <c r="J36" s="328" t="s">
        <v>25</v>
      </c>
      <c r="K36" s="372" t="s">
        <v>564</v>
      </c>
      <c r="L36" s="328" t="s">
        <v>243</v>
      </c>
      <c r="M36" s="330">
        <f>VLOOKUP(L36,'[2]Datos Validacion'!$C$6:$D$10,2,0)</f>
        <v>0.4</v>
      </c>
      <c r="N36" s="331" t="s">
        <v>248</v>
      </c>
      <c r="O36" s="332">
        <f>VLOOKUP(N36,'[2]Datos Validacion'!$E$6:$F$15,2,0)</f>
        <v>0.6</v>
      </c>
      <c r="P36" s="347" t="s">
        <v>153</v>
      </c>
      <c r="Q36" s="348" t="s">
        <v>254</v>
      </c>
      <c r="R36" s="291" t="s">
        <v>565</v>
      </c>
      <c r="S36" s="34" t="s">
        <v>257</v>
      </c>
      <c r="T36" s="213" t="s">
        <v>566</v>
      </c>
      <c r="U36" s="34" t="s">
        <v>259</v>
      </c>
      <c r="V36" s="34" t="s">
        <v>261</v>
      </c>
      <c r="W36" s="131">
        <f>VLOOKUP(V36,'[2]Datos Validacion'!$K$6:$L$8,2,0)</f>
        <v>0.25</v>
      </c>
      <c r="X36" s="213" t="s">
        <v>265</v>
      </c>
      <c r="Y36" s="131">
        <f>VLOOKUP(X36,'[2]Datos Validacion'!$M$6:$N$7,2,0)</f>
        <v>0.15</v>
      </c>
      <c r="Z36" s="34" t="s">
        <v>266</v>
      </c>
      <c r="AA36" s="217" t="s">
        <v>567</v>
      </c>
      <c r="AB36" s="34" t="s">
        <v>268</v>
      </c>
      <c r="AC36" s="217" t="s">
        <v>568</v>
      </c>
      <c r="AD36" s="214">
        <f t="shared" si="0"/>
        <v>0.4</v>
      </c>
      <c r="AE36" s="43" t="str">
        <f t="shared" si="1"/>
        <v>BAJA</v>
      </c>
      <c r="AF36" s="43">
        <f>IF(OR(V36="prevenir",V36="detectar"),(M36-(M36*AD36)), M36)</f>
        <v>0.24</v>
      </c>
      <c r="AG36" s="349" t="str">
        <f>IF(AH36&lt;=20%,"LEVE",IF(AH36&lt;=40%,"MENOR",IF(AH36&lt;=60%,"MODERADO",IF(AH36&lt;=80%,"MAYOR","CATASTROFICO"))))</f>
        <v>MODERADO</v>
      </c>
      <c r="AH36" s="349">
        <f>IF(V36="corregir",(O36-(O36*AD36)), O36)</f>
        <v>0.6</v>
      </c>
      <c r="AI36" s="348" t="s">
        <v>254</v>
      </c>
      <c r="AJ36" s="328" t="s">
        <v>178</v>
      </c>
      <c r="AK36" s="346"/>
      <c r="AL36" s="328" t="s">
        <v>569</v>
      </c>
      <c r="AM36" s="317"/>
      <c r="AN36" s="317"/>
      <c r="AO36" s="317"/>
      <c r="AP36" s="317"/>
      <c r="AQ36" s="317"/>
      <c r="AR36" s="317"/>
      <c r="AS36" s="317"/>
      <c r="AT36" s="317"/>
      <c r="AU36" s="317"/>
      <c r="AV36" s="317"/>
      <c r="AW36" s="317"/>
      <c r="AX36" s="317"/>
      <c r="AY36" s="317"/>
      <c r="AZ36" s="317"/>
      <c r="BA36" s="317"/>
      <c r="BB36" s="317"/>
      <c r="BC36" s="317"/>
      <c r="BD36" s="317"/>
      <c r="BE36" s="317"/>
      <c r="BF36" s="317"/>
      <c r="BG36" s="317"/>
      <c r="BH36" s="317"/>
    </row>
    <row r="37" spans="1:60" ht="129.75" customHeight="1" x14ac:dyDescent="0.3">
      <c r="A37" s="350"/>
      <c r="B37" s="351"/>
      <c r="C37" s="370"/>
      <c r="D37" s="328"/>
      <c r="E37" s="328"/>
      <c r="F37" s="328"/>
      <c r="G37" s="371"/>
      <c r="H37" s="328"/>
      <c r="I37" s="371"/>
      <c r="J37" s="328"/>
      <c r="K37" s="372"/>
      <c r="L37" s="328"/>
      <c r="M37" s="330"/>
      <c r="N37" s="331"/>
      <c r="O37" s="332"/>
      <c r="P37" s="347"/>
      <c r="Q37" s="348"/>
      <c r="R37" s="292" t="s">
        <v>570</v>
      </c>
      <c r="S37" s="70" t="s">
        <v>257</v>
      </c>
      <c r="T37" s="69" t="s">
        <v>571</v>
      </c>
      <c r="U37" s="70" t="s">
        <v>259</v>
      </c>
      <c r="V37" s="70" t="s">
        <v>262</v>
      </c>
      <c r="W37" s="293">
        <f>VLOOKUP(V37,'[3]Datos Validacion'!$K$6:$L$8,2,0)</f>
        <v>0.15</v>
      </c>
      <c r="X37" s="69" t="s">
        <v>265</v>
      </c>
      <c r="Y37" s="293">
        <f>VLOOKUP(X37,'[3]Datos Validacion'!$M$6:$N$7,2,0)</f>
        <v>0.15</v>
      </c>
      <c r="Z37" s="70" t="s">
        <v>266</v>
      </c>
      <c r="AA37" s="294" t="s">
        <v>572</v>
      </c>
      <c r="AB37" s="70" t="s">
        <v>268</v>
      </c>
      <c r="AC37" s="69" t="s">
        <v>573</v>
      </c>
      <c r="AD37" s="295">
        <f t="shared" si="0"/>
        <v>0.3</v>
      </c>
      <c r="AE37" s="43" t="str">
        <f t="shared" si="1"/>
        <v>MUY BAJA</v>
      </c>
      <c r="AF37" s="296">
        <f>+AF36-(AF36*AD37)</f>
        <v>0.16799999999999998</v>
      </c>
      <c r="AG37" s="349"/>
      <c r="AH37" s="349"/>
      <c r="AI37" s="348"/>
      <c r="AJ37" s="328"/>
      <c r="AK37" s="346"/>
      <c r="AL37" s="328"/>
      <c r="AM37" s="319"/>
      <c r="AN37" s="319"/>
      <c r="AO37" s="319"/>
      <c r="AP37" s="319"/>
      <c r="AQ37" s="319"/>
      <c r="AR37" s="319"/>
      <c r="AS37" s="319"/>
      <c r="AT37" s="319"/>
      <c r="AU37" s="319"/>
      <c r="AV37" s="319"/>
      <c r="AW37" s="319"/>
      <c r="AX37" s="319"/>
      <c r="AY37" s="319"/>
      <c r="AZ37" s="319"/>
      <c r="BA37" s="319"/>
      <c r="BB37" s="319"/>
      <c r="BC37" s="319"/>
      <c r="BD37" s="319"/>
      <c r="BE37" s="319"/>
      <c r="BF37" s="319"/>
      <c r="BG37" s="319"/>
      <c r="BH37" s="319"/>
    </row>
    <row r="38" spans="1:60" ht="91.5" customHeight="1" x14ac:dyDescent="0.3">
      <c r="A38" s="350" t="s">
        <v>424</v>
      </c>
      <c r="B38" s="351"/>
      <c r="C38" s="370" t="s">
        <v>558</v>
      </c>
      <c r="D38" s="328" t="s">
        <v>574</v>
      </c>
      <c r="E38" s="328" t="s">
        <v>575</v>
      </c>
      <c r="F38" s="35" t="s">
        <v>7</v>
      </c>
      <c r="G38" s="292" t="s">
        <v>576</v>
      </c>
      <c r="H38" s="328" t="s">
        <v>577</v>
      </c>
      <c r="I38" s="369" t="s">
        <v>578</v>
      </c>
      <c r="J38" s="328" t="s">
        <v>25</v>
      </c>
      <c r="K38" s="370" t="s">
        <v>579</v>
      </c>
      <c r="L38" s="328" t="s">
        <v>244</v>
      </c>
      <c r="M38" s="330">
        <f>VLOOKUP(L38,'[2]Datos Validacion'!$C$6:$D$10,2,0)</f>
        <v>0.6</v>
      </c>
      <c r="N38" s="331" t="s">
        <v>248</v>
      </c>
      <c r="O38" s="332">
        <f>VLOOKUP(N38,'[2]Datos Validacion'!$E$6:$F$15,2,0)</f>
        <v>0.6</v>
      </c>
      <c r="P38" s="347" t="s">
        <v>580</v>
      </c>
      <c r="Q38" s="348" t="s">
        <v>254</v>
      </c>
      <c r="R38" s="216" t="s">
        <v>581</v>
      </c>
      <c r="S38" s="34" t="s">
        <v>257</v>
      </c>
      <c r="T38" s="213" t="s">
        <v>582</v>
      </c>
      <c r="U38" s="34" t="s">
        <v>259</v>
      </c>
      <c r="V38" s="34" t="s">
        <v>261</v>
      </c>
      <c r="W38" s="131">
        <f>VLOOKUP(V38,'[2]Datos Validacion'!$K$6:$L$8,2,0)</f>
        <v>0.25</v>
      </c>
      <c r="X38" s="213" t="s">
        <v>264</v>
      </c>
      <c r="Y38" s="131">
        <f>VLOOKUP(X38,'[2]Datos Validacion'!$M$6:$N$7,2,0)</f>
        <v>0.25</v>
      </c>
      <c r="Z38" s="34" t="s">
        <v>266</v>
      </c>
      <c r="AA38" s="217" t="s">
        <v>583</v>
      </c>
      <c r="AB38" s="34" t="s">
        <v>268</v>
      </c>
      <c r="AC38" s="217" t="s">
        <v>584</v>
      </c>
      <c r="AD38" s="214">
        <f t="shared" si="0"/>
        <v>0.5</v>
      </c>
      <c r="AE38" s="43" t="str">
        <f t="shared" si="1"/>
        <v>BAJA</v>
      </c>
      <c r="AF38" s="43">
        <f>IF(OR(V38="prevenir",V38="detectar"),(M38-(M38*AD38)), M38)</f>
        <v>0.3</v>
      </c>
      <c r="AG38" s="349" t="str">
        <f>IF(AH38&lt;=20%,"LEVE",IF(AH38&lt;=40%,"MENOR",IF(AH38&lt;=60%,"MODERADO",IF(AH38&lt;=80%,"MAYOR","CATASTROFICO"))))</f>
        <v>MODERADO</v>
      </c>
      <c r="AH38" s="349">
        <f>IF(V38="corregir",(O38-(O38*AD38)), O38)</f>
        <v>0.6</v>
      </c>
      <c r="AI38" s="348" t="s">
        <v>254</v>
      </c>
      <c r="AJ38" s="328" t="s">
        <v>178</v>
      </c>
      <c r="AK38" s="346"/>
      <c r="AL38" s="346"/>
      <c r="AM38" s="317"/>
      <c r="AN38" s="317"/>
      <c r="AO38" s="317"/>
      <c r="AP38" s="317"/>
      <c r="AQ38" s="317"/>
      <c r="AR38" s="317"/>
      <c r="AS38" s="317"/>
      <c r="AT38" s="317"/>
      <c r="AU38" s="317"/>
      <c r="AV38" s="317"/>
      <c r="AW38" s="317"/>
      <c r="AX38" s="317"/>
      <c r="AY38" s="317"/>
      <c r="AZ38" s="317"/>
      <c r="BA38" s="317"/>
      <c r="BB38" s="317"/>
      <c r="BC38" s="317"/>
      <c r="BD38" s="317"/>
      <c r="BE38" s="317"/>
      <c r="BF38" s="317"/>
      <c r="BG38" s="317"/>
      <c r="BH38" s="317"/>
    </row>
    <row r="39" spans="1:60" ht="78.75" customHeight="1" x14ac:dyDescent="0.3">
      <c r="A39" s="350"/>
      <c r="B39" s="351"/>
      <c r="C39" s="370"/>
      <c r="D39" s="328"/>
      <c r="E39" s="328"/>
      <c r="F39" s="35" t="s">
        <v>7</v>
      </c>
      <c r="G39" s="217" t="s">
        <v>585</v>
      </c>
      <c r="H39" s="328"/>
      <c r="I39" s="369"/>
      <c r="J39" s="328"/>
      <c r="K39" s="370"/>
      <c r="L39" s="328"/>
      <c r="M39" s="330"/>
      <c r="N39" s="331"/>
      <c r="O39" s="332"/>
      <c r="P39" s="347"/>
      <c r="Q39" s="348"/>
      <c r="R39" s="216" t="s">
        <v>586</v>
      </c>
      <c r="S39" s="34" t="s">
        <v>257</v>
      </c>
      <c r="T39" s="213" t="s">
        <v>587</v>
      </c>
      <c r="U39" s="34" t="s">
        <v>259</v>
      </c>
      <c r="V39" s="34" t="s">
        <v>261</v>
      </c>
      <c r="W39" s="131">
        <f>VLOOKUP(V39,'[2]Datos Validacion'!$K$6:$L$8,2,0)</f>
        <v>0.25</v>
      </c>
      <c r="X39" s="213" t="s">
        <v>265</v>
      </c>
      <c r="Y39" s="131">
        <f>VLOOKUP(X39,'[2]Datos Validacion'!$M$6:$N$7,2,0)</f>
        <v>0.15</v>
      </c>
      <c r="Z39" s="34" t="s">
        <v>266</v>
      </c>
      <c r="AA39" s="217" t="s">
        <v>583</v>
      </c>
      <c r="AB39" s="34" t="s">
        <v>268</v>
      </c>
      <c r="AC39" s="217" t="s">
        <v>588</v>
      </c>
      <c r="AD39" s="214">
        <f t="shared" si="0"/>
        <v>0.4</v>
      </c>
      <c r="AE39" s="43" t="str">
        <f t="shared" si="1"/>
        <v>MUY BAJA</v>
      </c>
      <c r="AF39" s="296">
        <f>+AF38-(AF38*AD39)</f>
        <v>0.18</v>
      </c>
      <c r="AG39" s="349"/>
      <c r="AH39" s="349"/>
      <c r="AI39" s="348"/>
      <c r="AJ39" s="328"/>
      <c r="AK39" s="346"/>
      <c r="AL39" s="346"/>
      <c r="AM39" s="319"/>
      <c r="AN39" s="319"/>
      <c r="AO39" s="319"/>
      <c r="AP39" s="319"/>
      <c r="AQ39" s="319"/>
      <c r="AR39" s="319"/>
      <c r="AS39" s="319"/>
      <c r="AT39" s="319"/>
      <c r="AU39" s="319"/>
      <c r="AV39" s="319"/>
      <c r="AW39" s="319"/>
      <c r="AX39" s="319"/>
      <c r="AY39" s="319"/>
      <c r="AZ39" s="319"/>
      <c r="BA39" s="319"/>
      <c r="BB39" s="319"/>
      <c r="BC39" s="319"/>
      <c r="BD39" s="319"/>
      <c r="BE39" s="319"/>
      <c r="BF39" s="319"/>
      <c r="BG39" s="319"/>
      <c r="BH39" s="319"/>
    </row>
    <row r="40" spans="1:60" ht="49" customHeight="1" x14ac:dyDescent="0.3">
      <c r="A40" s="350" t="s">
        <v>424</v>
      </c>
      <c r="B40" s="351"/>
      <c r="C40" s="352" t="s">
        <v>589</v>
      </c>
      <c r="D40" s="328" t="s">
        <v>590</v>
      </c>
      <c r="E40" s="328" t="s">
        <v>591</v>
      </c>
      <c r="F40" s="35" t="s">
        <v>3</v>
      </c>
      <c r="G40" s="217" t="s">
        <v>592</v>
      </c>
      <c r="H40" s="328" t="s">
        <v>593</v>
      </c>
      <c r="I40" s="367" t="s">
        <v>594</v>
      </c>
      <c r="J40" s="328" t="s">
        <v>25</v>
      </c>
      <c r="K40" s="347" t="s">
        <v>595</v>
      </c>
      <c r="L40" s="328" t="s">
        <v>246</v>
      </c>
      <c r="M40" s="330">
        <f>VLOOKUP(L40,'[2]Datos Validacion'!$C$6:$D$10,2,0)</f>
        <v>1</v>
      </c>
      <c r="N40" s="331" t="s">
        <v>249</v>
      </c>
      <c r="O40" s="332">
        <f>VLOOKUP(N40,'[2]Datos Validacion'!$E$6:$F$15,2,0)</f>
        <v>0.8</v>
      </c>
      <c r="P40" s="347" t="s">
        <v>151</v>
      </c>
      <c r="Q40" s="348" t="s">
        <v>252</v>
      </c>
      <c r="R40" s="123" t="s">
        <v>596</v>
      </c>
      <c r="S40" s="34" t="s">
        <v>257</v>
      </c>
      <c r="T40" s="213" t="s">
        <v>597</v>
      </c>
      <c r="U40" s="34" t="s">
        <v>259</v>
      </c>
      <c r="V40" s="34" t="s">
        <v>262</v>
      </c>
      <c r="W40" s="221">
        <f>VLOOKUP(V40,'[2]Datos Validacion'!$K$6:$L$8,2,0)</f>
        <v>0.15</v>
      </c>
      <c r="X40" s="213" t="s">
        <v>264</v>
      </c>
      <c r="Y40" s="221">
        <f>VLOOKUP(X40,'[2]Datos Validacion'!$M$6:$N$7,2,0)</f>
        <v>0.25</v>
      </c>
      <c r="Z40" s="34" t="s">
        <v>266</v>
      </c>
      <c r="AA40" s="33" t="s">
        <v>598</v>
      </c>
      <c r="AB40" s="34" t="s">
        <v>268</v>
      </c>
      <c r="AC40" s="33" t="s">
        <v>599</v>
      </c>
      <c r="AD40" s="214">
        <f t="shared" si="0"/>
        <v>0.4</v>
      </c>
      <c r="AE40" s="43" t="str">
        <f t="shared" si="1"/>
        <v>MEDIA</v>
      </c>
      <c r="AF40" s="43">
        <f>IF(OR(V40="prevenir",V40="detectar"),(M40-(M40*AD40)), M40)</f>
        <v>0.6</v>
      </c>
      <c r="AG40" s="349" t="str">
        <f>IF(AH40&lt;=20%,"LEVE",IF(AH40&lt;=40%,"MENOR",IF(AH40&lt;=60%,"MODERADO",IF(AH40&lt;=80%,"MAYOR","CATASTROFICO"))))</f>
        <v>MAYOR</v>
      </c>
      <c r="AH40" s="349">
        <f>IF(V40="corregir",(O40-(O40*AD40)), O40)</f>
        <v>0.8</v>
      </c>
      <c r="AI40" s="348" t="s">
        <v>252</v>
      </c>
      <c r="AJ40" s="328" t="s">
        <v>178</v>
      </c>
      <c r="AK40" s="359" t="s">
        <v>600</v>
      </c>
      <c r="AL40" s="346"/>
      <c r="AM40" s="320"/>
      <c r="AN40" s="320"/>
      <c r="AO40" s="320"/>
      <c r="AP40" s="320"/>
      <c r="AQ40" s="320"/>
      <c r="AR40" s="320"/>
      <c r="AS40" s="320"/>
      <c r="AT40" s="320"/>
      <c r="AU40" s="320"/>
      <c r="AV40" s="320"/>
      <c r="AW40" s="320"/>
      <c r="AX40" s="320"/>
      <c r="AY40" s="320"/>
      <c r="AZ40" s="320"/>
      <c r="BA40" s="320"/>
      <c r="BB40" s="320"/>
      <c r="BC40" s="320"/>
      <c r="BD40" s="320"/>
      <c r="BE40" s="320"/>
      <c r="BF40" s="320"/>
      <c r="BG40" s="320"/>
      <c r="BH40" s="320"/>
    </row>
    <row r="41" spans="1:60" ht="49" customHeight="1" x14ac:dyDescent="0.3">
      <c r="A41" s="350"/>
      <c r="B41" s="351"/>
      <c r="C41" s="352"/>
      <c r="D41" s="328"/>
      <c r="E41" s="328"/>
      <c r="F41" s="35" t="s">
        <v>3</v>
      </c>
      <c r="G41" s="217" t="s">
        <v>601</v>
      </c>
      <c r="H41" s="328"/>
      <c r="I41" s="367"/>
      <c r="J41" s="328"/>
      <c r="K41" s="347"/>
      <c r="L41" s="328"/>
      <c r="M41" s="330"/>
      <c r="N41" s="331"/>
      <c r="O41" s="332"/>
      <c r="P41" s="347"/>
      <c r="Q41" s="348"/>
      <c r="R41" s="123" t="s">
        <v>602</v>
      </c>
      <c r="S41" s="34" t="s">
        <v>257</v>
      </c>
      <c r="T41" s="33" t="s">
        <v>597</v>
      </c>
      <c r="U41" s="34" t="s">
        <v>259</v>
      </c>
      <c r="V41" s="34" t="s">
        <v>262</v>
      </c>
      <c r="W41" s="221">
        <v>0.15</v>
      </c>
      <c r="X41" s="213" t="s">
        <v>264</v>
      </c>
      <c r="Y41" s="221">
        <v>0.25</v>
      </c>
      <c r="Z41" s="34" t="s">
        <v>266</v>
      </c>
      <c r="AA41" s="33" t="s">
        <v>598</v>
      </c>
      <c r="AB41" s="34" t="s">
        <v>268</v>
      </c>
      <c r="AC41" s="33" t="s">
        <v>599</v>
      </c>
      <c r="AD41" s="214">
        <f t="shared" si="0"/>
        <v>0.4</v>
      </c>
      <c r="AE41" s="43" t="str">
        <f t="shared" si="1"/>
        <v>BAJA</v>
      </c>
      <c r="AF41" s="43">
        <f>+AF40-(AF40*AD41)</f>
        <v>0.36</v>
      </c>
      <c r="AG41" s="349"/>
      <c r="AH41" s="349"/>
      <c r="AI41" s="348"/>
      <c r="AJ41" s="328"/>
      <c r="AK41" s="359"/>
      <c r="AL41" s="346"/>
      <c r="AM41" s="321"/>
      <c r="AN41" s="321"/>
      <c r="AO41" s="321"/>
      <c r="AP41" s="321"/>
      <c r="AQ41" s="321"/>
      <c r="AR41" s="321"/>
      <c r="AS41" s="321"/>
      <c r="AT41" s="321"/>
      <c r="AU41" s="321"/>
      <c r="AV41" s="321"/>
      <c r="AW41" s="321"/>
      <c r="AX41" s="321"/>
      <c r="AY41" s="321"/>
      <c r="AZ41" s="321"/>
      <c r="BA41" s="321"/>
      <c r="BB41" s="321"/>
      <c r="BC41" s="321"/>
      <c r="BD41" s="321"/>
      <c r="BE41" s="321"/>
      <c r="BF41" s="321"/>
      <c r="BG41" s="321"/>
      <c r="BH41" s="321"/>
    </row>
    <row r="42" spans="1:60" ht="49" customHeight="1" x14ac:dyDescent="0.3">
      <c r="A42" s="350"/>
      <c r="B42" s="351"/>
      <c r="C42" s="352"/>
      <c r="D42" s="328"/>
      <c r="E42" s="328"/>
      <c r="F42" s="35" t="s">
        <v>3</v>
      </c>
      <c r="G42" s="217" t="s">
        <v>603</v>
      </c>
      <c r="H42" s="328"/>
      <c r="I42" s="367"/>
      <c r="J42" s="328"/>
      <c r="K42" s="347"/>
      <c r="L42" s="328"/>
      <c r="M42" s="330"/>
      <c r="N42" s="331"/>
      <c r="O42" s="332"/>
      <c r="P42" s="347"/>
      <c r="Q42" s="348"/>
      <c r="R42" s="363" t="s">
        <v>604</v>
      </c>
      <c r="S42" s="351" t="s">
        <v>257</v>
      </c>
      <c r="T42" s="347" t="s">
        <v>605</v>
      </c>
      <c r="U42" s="351" t="s">
        <v>259</v>
      </c>
      <c r="V42" s="351" t="s">
        <v>261</v>
      </c>
      <c r="W42" s="330">
        <f>VLOOKUP(V42,'[2]Datos Validacion'!$K$6:$L$8,2,0)</f>
        <v>0.25</v>
      </c>
      <c r="X42" s="329" t="s">
        <v>264</v>
      </c>
      <c r="Y42" s="330">
        <f>VLOOKUP(X42,'[2]Datos Validacion'!$M$6:$N$7,2,0)</f>
        <v>0.25</v>
      </c>
      <c r="Z42" s="351" t="s">
        <v>266</v>
      </c>
      <c r="AA42" s="368" t="s">
        <v>606</v>
      </c>
      <c r="AB42" s="351" t="s">
        <v>268</v>
      </c>
      <c r="AC42" s="368" t="s">
        <v>607</v>
      </c>
      <c r="AD42" s="354">
        <f t="shared" si="0"/>
        <v>0.5</v>
      </c>
      <c r="AE42" s="349" t="str">
        <f t="shared" si="1"/>
        <v>MUY BAJA</v>
      </c>
      <c r="AF42" s="349">
        <f>+AF41-(AF41*AD42)</f>
        <v>0.18</v>
      </c>
      <c r="AG42" s="349"/>
      <c r="AH42" s="349"/>
      <c r="AI42" s="348"/>
      <c r="AJ42" s="328"/>
      <c r="AK42" s="359"/>
      <c r="AL42" s="346"/>
      <c r="AM42" s="321"/>
      <c r="AN42" s="321"/>
      <c r="AO42" s="321"/>
      <c r="AP42" s="321"/>
      <c r="AQ42" s="321"/>
      <c r="AR42" s="321"/>
      <c r="AS42" s="321"/>
      <c r="AT42" s="321"/>
      <c r="AU42" s="321"/>
      <c r="AV42" s="321"/>
      <c r="AW42" s="321"/>
      <c r="AX42" s="321"/>
      <c r="AY42" s="321"/>
      <c r="AZ42" s="321"/>
      <c r="BA42" s="321"/>
      <c r="BB42" s="321"/>
      <c r="BC42" s="321"/>
      <c r="BD42" s="321"/>
      <c r="BE42" s="321"/>
      <c r="BF42" s="321"/>
      <c r="BG42" s="321"/>
      <c r="BH42" s="321"/>
    </row>
    <row r="43" spans="1:60" ht="49" customHeight="1" x14ac:dyDescent="0.3">
      <c r="A43" s="350"/>
      <c r="B43" s="351"/>
      <c r="C43" s="352"/>
      <c r="D43" s="328"/>
      <c r="E43" s="328"/>
      <c r="F43" s="35" t="s">
        <v>3</v>
      </c>
      <c r="G43" s="217" t="s">
        <v>608</v>
      </c>
      <c r="H43" s="328"/>
      <c r="I43" s="367"/>
      <c r="J43" s="328"/>
      <c r="K43" s="347"/>
      <c r="L43" s="328"/>
      <c r="M43" s="330"/>
      <c r="N43" s="331"/>
      <c r="O43" s="332"/>
      <c r="P43" s="347"/>
      <c r="Q43" s="348"/>
      <c r="R43" s="363"/>
      <c r="S43" s="351"/>
      <c r="T43" s="347"/>
      <c r="U43" s="351"/>
      <c r="V43" s="351"/>
      <c r="W43" s="330"/>
      <c r="X43" s="329"/>
      <c r="Y43" s="330"/>
      <c r="Z43" s="351"/>
      <c r="AA43" s="368"/>
      <c r="AB43" s="351"/>
      <c r="AC43" s="368"/>
      <c r="AD43" s="354"/>
      <c r="AE43" s="349"/>
      <c r="AF43" s="349"/>
      <c r="AG43" s="349"/>
      <c r="AH43" s="349"/>
      <c r="AI43" s="348"/>
      <c r="AJ43" s="328"/>
      <c r="AK43" s="359"/>
      <c r="AL43" s="346"/>
      <c r="AM43" s="321"/>
      <c r="AN43" s="321"/>
      <c r="AO43" s="321"/>
      <c r="AP43" s="321"/>
      <c r="AQ43" s="321"/>
      <c r="AR43" s="321"/>
      <c r="AS43" s="321"/>
      <c r="AT43" s="321"/>
      <c r="AU43" s="321"/>
      <c r="AV43" s="321"/>
      <c r="AW43" s="321"/>
      <c r="AX43" s="321"/>
      <c r="AY43" s="321"/>
      <c r="AZ43" s="321"/>
      <c r="BA43" s="321"/>
      <c r="BB43" s="321"/>
      <c r="BC43" s="321"/>
      <c r="BD43" s="321"/>
      <c r="BE43" s="321"/>
      <c r="BF43" s="321"/>
      <c r="BG43" s="321"/>
      <c r="BH43" s="321"/>
    </row>
    <row r="44" spans="1:60" ht="49" customHeight="1" x14ac:dyDescent="0.3">
      <c r="A44" s="350"/>
      <c r="B44" s="351"/>
      <c r="C44" s="352"/>
      <c r="D44" s="328"/>
      <c r="E44" s="328"/>
      <c r="F44" s="35" t="s">
        <v>3</v>
      </c>
      <c r="G44" s="217" t="s">
        <v>609</v>
      </c>
      <c r="H44" s="328"/>
      <c r="I44" s="367"/>
      <c r="J44" s="328"/>
      <c r="K44" s="347"/>
      <c r="L44" s="328"/>
      <c r="M44" s="330"/>
      <c r="N44" s="331"/>
      <c r="O44" s="332"/>
      <c r="P44" s="347"/>
      <c r="Q44" s="348"/>
      <c r="R44" s="363"/>
      <c r="S44" s="351"/>
      <c r="T44" s="347"/>
      <c r="U44" s="351"/>
      <c r="V44" s="351"/>
      <c r="W44" s="330"/>
      <c r="X44" s="329"/>
      <c r="Y44" s="330"/>
      <c r="Z44" s="351"/>
      <c r="AA44" s="368"/>
      <c r="AB44" s="351"/>
      <c r="AC44" s="368"/>
      <c r="AD44" s="354"/>
      <c r="AE44" s="349"/>
      <c r="AF44" s="349"/>
      <c r="AG44" s="349"/>
      <c r="AH44" s="349"/>
      <c r="AI44" s="348"/>
      <c r="AJ44" s="328"/>
      <c r="AK44" s="359"/>
      <c r="AL44" s="346"/>
      <c r="AM44" s="321"/>
      <c r="AN44" s="321"/>
      <c r="AO44" s="321"/>
      <c r="AP44" s="321"/>
      <c r="AQ44" s="321"/>
      <c r="AR44" s="321"/>
      <c r="AS44" s="321"/>
      <c r="AT44" s="321"/>
      <c r="AU44" s="321"/>
      <c r="AV44" s="321"/>
      <c r="AW44" s="321"/>
      <c r="AX44" s="321"/>
      <c r="AY44" s="321"/>
      <c r="AZ44" s="321"/>
      <c r="BA44" s="321"/>
      <c r="BB44" s="321"/>
      <c r="BC44" s="321"/>
      <c r="BD44" s="321"/>
      <c r="BE44" s="321"/>
      <c r="BF44" s="321"/>
      <c r="BG44" s="321"/>
      <c r="BH44" s="321"/>
    </row>
    <row r="45" spans="1:60" ht="49" customHeight="1" x14ac:dyDescent="0.3">
      <c r="A45" s="350"/>
      <c r="B45" s="351"/>
      <c r="C45" s="352"/>
      <c r="D45" s="328"/>
      <c r="E45" s="328"/>
      <c r="F45" s="35" t="s">
        <v>3</v>
      </c>
      <c r="G45" s="217" t="s">
        <v>610</v>
      </c>
      <c r="H45" s="328"/>
      <c r="I45" s="367"/>
      <c r="J45" s="328"/>
      <c r="K45" s="347"/>
      <c r="L45" s="328"/>
      <c r="M45" s="330"/>
      <c r="N45" s="331"/>
      <c r="O45" s="332"/>
      <c r="P45" s="347"/>
      <c r="Q45" s="348"/>
      <c r="R45" s="123" t="s">
        <v>611</v>
      </c>
      <c r="S45" s="34" t="s">
        <v>257</v>
      </c>
      <c r="T45" s="118" t="s">
        <v>605</v>
      </c>
      <c r="U45" s="34" t="s">
        <v>259</v>
      </c>
      <c r="V45" s="34" t="s">
        <v>261</v>
      </c>
      <c r="W45" s="131">
        <f>VLOOKUP(V45,'[2]Datos Validacion'!$K$6:$L$8,2,0)</f>
        <v>0.25</v>
      </c>
      <c r="X45" s="213" t="s">
        <v>264</v>
      </c>
      <c r="Y45" s="131">
        <f>VLOOKUP(X45,'[2]Datos Validacion'!$M$6:$N$7,2,0)</f>
        <v>0.25</v>
      </c>
      <c r="Z45" s="34" t="s">
        <v>266</v>
      </c>
      <c r="AA45" s="123" t="s">
        <v>612</v>
      </c>
      <c r="AB45" s="34" t="s">
        <v>268</v>
      </c>
      <c r="AC45" s="297" t="s">
        <v>613</v>
      </c>
      <c r="AD45" s="214">
        <f t="shared" si="0"/>
        <v>0.5</v>
      </c>
      <c r="AE45" s="43" t="str">
        <f t="shared" si="1"/>
        <v>MUY BAJA</v>
      </c>
      <c r="AF45" s="296">
        <f>AF42-(AF42*AD45)</f>
        <v>0.09</v>
      </c>
      <c r="AG45" s="349"/>
      <c r="AH45" s="349"/>
      <c r="AI45" s="348"/>
      <c r="AJ45" s="328"/>
      <c r="AK45" s="359"/>
      <c r="AL45" s="346"/>
      <c r="AM45" s="322"/>
      <c r="AN45" s="322"/>
      <c r="AO45" s="322"/>
      <c r="AP45" s="322"/>
      <c r="AQ45" s="322"/>
      <c r="AR45" s="322"/>
      <c r="AS45" s="322"/>
      <c r="AT45" s="322"/>
      <c r="AU45" s="322"/>
      <c r="AV45" s="322"/>
      <c r="AW45" s="322"/>
      <c r="AX45" s="322"/>
      <c r="AY45" s="322"/>
      <c r="AZ45" s="322"/>
      <c r="BA45" s="322"/>
      <c r="BB45" s="322"/>
      <c r="BC45" s="322"/>
      <c r="BD45" s="322"/>
      <c r="BE45" s="322"/>
      <c r="BF45" s="322"/>
      <c r="BG45" s="322"/>
      <c r="BH45" s="322"/>
    </row>
    <row r="46" spans="1:60" ht="77.25" customHeight="1" x14ac:dyDescent="0.3">
      <c r="A46" s="350" t="s">
        <v>424</v>
      </c>
      <c r="B46" s="361"/>
      <c r="C46" s="366" t="s">
        <v>614</v>
      </c>
      <c r="D46" s="365" t="s">
        <v>615</v>
      </c>
      <c r="E46" s="365" t="s">
        <v>616</v>
      </c>
      <c r="F46" s="328" t="s">
        <v>3</v>
      </c>
      <c r="G46" s="355" t="s">
        <v>617</v>
      </c>
      <c r="H46" s="365" t="s">
        <v>618</v>
      </c>
      <c r="I46" s="353" t="s">
        <v>619</v>
      </c>
      <c r="J46" s="328" t="s">
        <v>25</v>
      </c>
      <c r="K46" s="365" t="s">
        <v>620</v>
      </c>
      <c r="L46" s="328" t="s">
        <v>244</v>
      </c>
      <c r="M46" s="330">
        <f>VLOOKUP(L46,'[2]Datos Validacion'!$C$6:$D$10,2,0)</f>
        <v>0.6</v>
      </c>
      <c r="N46" s="331" t="s">
        <v>250</v>
      </c>
      <c r="O46" s="332">
        <f>VLOOKUP(N46,'[2]Datos Validacion'!$E$6:$F$15,2,0)</f>
        <v>1</v>
      </c>
      <c r="P46" s="347" t="s">
        <v>621</v>
      </c>
      <c r="Q46" s="348" t="s">
        <v>253</v>
      </c>
      <c r="R46" s="353" t="s">
        <v>622</v>
      </c>
      <c r="S46" s="328" t="s">
        <v>257</v>
      </c>
      <c r="T46" s="328" t="s">
        <v>623</v>
      </c>
      <c r="U46" s="328" t="s">
        <v>259</v>
      </c>
      <c r="V46" s="328" t="s">
        <v>261</v>
      </c>
      <c r="W46" s="328">
        <f>VLOOKUP(V46,'[2]Datos Validacion'!$K$6:$L$8,2,0)</f>
        <v>0.25</v>
      </c>
      <c r="X46" s="328" t="s">
        <v>265</v>
      </c>
      <c r="Y46" s="328">
        <f>VLOOKUP(X46,'[2]Datos Validacion'!$M$6:$N$7,2,0)</f>
        <v>0.15</v>
      </c>
      <c r="Z46" s="328" t="s">
        <v>266</v>
      </c>
      <c r="AA46" s="328" t="s">
        <v>624</v>
      </c>
      <c r="AB46" s="328" t="s">
        <v>268</v>
      </c>
      <c r="AC46" s="328" t="s">
        <v>625</v>
      </c>
      <c r="AD46" s="354">
        <f t="shared" si="0"/>
        <v>0.4</v>
      </c>
      <c r="AE46" s="349" t="str">
        <f t="shared" si="1"/>
        <v>BAJA</v>
      </c>
      <c r="AF46" s="349">
        <f>IF(OR(V46="prevenir",V46="detectar"),(M46-(M46*AD46)), M46)</f>
        <v>0.36</v>
      </c>
      <c r="AG46" s="349" t="str">
        <f>IF(AH46&lt;=20%,"LEVE",IF(AH46&lt;=40%,"MENOR",IF(AH46&lt;=60%,"MODERADO",IF(AH46&lt;=80%,"MAYOR","CATASTROFICO"))))</f>
        <v>CATASTROFICO</v>
      </c>
      <c r="AH46" s="349">
        <f>IF(V46="corregir",(O46-(O46*AD46)), O46)</f>
        <v>1</v>
      </c>
      <c r="AI46" s="348" t="s">
        <v>253</v>
      </c>
      <c r="AJ46" s="328" t="s">
        <v>178</v>
      </c>
      <c r="AK46" s="359" t="s">
        <v>626</v>
      </c>
      <c r="AL46" s="328"/>
      <c r="AM46" s="317"/>
      <c r="AN46" s="317"/>
      <c r="AO46" s="317"/>
      <c r="AP46" s="317"/>
      <c r="AQ46" s="317"/>
      <c r="AR46" s="317"/>
      <c r="AS46" s="317"/>
      <c r="AT46" s="317"/>
      <c r="AU46" s="317"/>
      <c r="AV46" s="317"/>
      <c r="AW46" s="317"/>
      <c r="AX46" s="317"/>
      <c r="AY46" s="317"/>
      <c r="AZ46" s="317"/>
      <c r="BA46" s="317"/>
      <c r="BB46" s="317"/>
      <c r="BC46" s="317"/>
      <c r="BD46" s="317"/>
      <c r="BE46" s="317"/>
      <c r="BF46" s="317"/>
      <c r="BG46" s="317"/>
      <c r="BH46" s="317"/>
    </row>
    <row r="47" spans="1:60" ht="48.75" customHeight="1" x14ac:dyDescent="0.3">
      <c r="A47" s="350"/>
      <c r="B47" s="361"/>
      <c r="C47" s="366"/>
      <c r="D47" s="365"/>
      <c r="E47" s="365"/>
      <c r="F47" s="328"/>
      <c r="G47" s="355"/>
      <c r="H47" s="365"/>
      <c r="I47" s="353"/>
      <c r="J47" s="328"/>
      <c r="K47" s="365"/>
      <c r="L47" s="328"/>
      <c r="M47" s="330"/>
      <c r="N47" s="331"/>
      <c r="O47" s="332"/>
      <c r="P47" s="347"/>
      <c r="Q47" s="348"/>
      <c r="R47" s="353"/>
      <c r="S47" s="328"/>
      <c r="T47" s="328"/>
      <c r="U47" s="328"/>
      <c r="V47" s="328"/>
      <c r="W47" s="328"/>
      <c r="X47" s="328"/>
      <c r="Y47" s="328"/>
      <c r="Z47" s="328"/>
      <c r="AA47" s="328"/>
      <c r="AB47" s="328"/>
      <c r="AC47" s="328"/>
      <c r="AD47" s="354"/>
      <c r="AE47" s="349"/>
      <c r="AF47" s="349"/>
      <c r="AG47" s="349"/>
      <c r="AH47" s="349"/>
      <c r="AI47" s="348"/>
      <c r="AJ47" s="328"/>
      <c r="AK47" s="359"/>
      <c r="AL47" s="328"/>
      <c r="AM47" s="319"/>
      <c r="AN47" s="319"/>
      <c r="AO47" s="319"/>
      <c r="AP47" s="319"/>
      <c r="AQ47" s="319"/>
      <c r="AR47" s="319"/>
      <c r="AS47" s="319"/>
      <c r="AT47" s="319"/>
      <c r="AU47" s="319"/>
      <c r="AV47" s="319"/>
      <c r="AW47" s="319"/>
      <c r="AX47" s="319"/>
      <c r="AY47" s="319"/>
      <c r="AZ47" s="319"/>
      <c r="BA47" s="319"/>
      <c r="BB47" s="319"/>
      <c r="BC47" s="319"/>
      <c r="BD47" s="319"/>
      <c r="BE47" s="319"/>
      <c r="BF47" s="319"/>
      <c r="BG47" s="319"/>
      <c r="BH47" s="319"/>
    </row>
    <row r="48" spans="1:60" ht="115.5" customHeight="1" x14ac:dyDescent="0.3">
      <c r="A48" s="350" t="s">
        <v>424</v>
      </c>
      <c r="B48" s="361"/>
      <c r="C48" s="366" t="s">
        <v>614</v>
      </c>
      <c r="D48" s="365" t="s">
        <v>615</v>
      </c>
      <c r="E48" s="365" t="s">
        <v>616</v>
      </c>
      <c r="F48" s="328" t="s">
        <v>7</v>
      </c>
      <c r="G48" s="355" t="s">
        <v>627</v>
      </c>
      <c r="H48" s="365" t="s">
        <v>628</v>
      </c>
      <c r="I48" s="353" t="s">
        <v>629</v>
      </c>
      <c r="J48" s="328" t="s">
        <v>25</v>
      </c>
      <c r="K48" s="365" t="s">
        <v>630</v>
      </c>
      <c r="L48" s="328" t="s">
        <v>244</v>
      </c>
      <c r="M48" s="330">
        <f>VLOOKUP(L48,'[2]Datos Validacion'!$C$6:$D$10,2,0)</f>
        <v>0.6</v>
      </c>
      <c r="N48" s="331" t="s">
        <v>250</v>
      </c>
      <c r="O48" s="332">
        <f>VLOOKUP(N48,'[2]Datos Validacion'!$E$6:$F$15,2,0)</f>
        <v>1</v>
      </c>
      <c r="P48" s="360" t="s">
        <v>631</v>
      </c>
      <c r="Q48" s="348" t="s">
        <v>253</v>
      </c>
      <c r="R48" s="353" t="s">
        <v>632</v>
      </c>
      <c r="S48" s="328" t="s">
        <v>257</v>
      </c>
      <c r="T48" s="328" t="s">
        <v>633</v>
      </c>
      <c r="U48" s="328" t="s">
        <v>259</v>
      </c>
      <c r="V48" s="328" t="s">
        <v>261</v>
      </c>
      <c r="W48" s="328">
        <f>VLOOKUP(V48,'[2]Datos Validacion'!$K$6:$L$8,2,0)</f>
        <v>0.25</v>
      </c>
      <c r="X48" s="328" t="s">
        <v>265</v>
      </c>
      <c r="Y48" s="328">
        <f>VLOOKUP(X48,'[2]Datos Validacion'!$M$6:$N$7,2,0)</f>
        <v>0.15</v>
      </c>
      <c r="Z48" s="328" t="s">
        <v>266</v>
      </c>
      <c r="AA48" s="328" t="s">
        <v>634</v>
      </c>
      <c r="AB48" s="328" t="s">
        <v>268</v>
      </c>
      <c r="AC48" s="328" t="s">
        <v>635</v>
      </c>
      <c r="AD48" s="328">
        <f t="shared" si="0"/>
        <v>0.4</v>
      </c>
      <c r="AE48" s="349" t="str">
        <f t="shared" si="1"/>
        <v>BAJA</v>
      </c>
      <c r="AF48" s="349">
        <f>IF(OR(V48="prevenir",V48="detectar"),(M48-(M48*AD48)), M48)</f>
        <v>0.36</v>
      </c>
      <c r="AG48" s="349" t="str">
        <f>IF(AH48&lt;=20%,"LEVE",IF(AH48&lt;=40%,"MENOR",IF(AH48&lt;=60%,"MODERADO",IF(AH48&lt;=80%,"MAYOR","CATASTROFICO"))))</f>
        <v>CATASTROFICO</v>
      </c>
      <c r="AH48" s="349">
        <f>IF(V48="corregir",(O48-(O48*AD48)), O48)</f>
        <v>1</v>
      </c>
      <c r="AI48" s="348" t="s">
        <v>253</v>
      </c>
      <c r="AJ48" s="364" t="s">
        <v>178</v>
      </c>
      <c r="AK48" s="359" t="s">
        <v>626</v>
      </c>
      <c r="AL48" s="364"/>
      <c r="AM48" s="317"/>
      <c r="AN48" s="317"/>
      <c r="AO48" s="317"/>
      <c r="AP48" s="317"/>
      <c r="AQ48" s="317"/>
      <c r="AR48" s="317"/>
      <c r="AS48" s="317"/>
      <c r="AT48" s="317"/>
      <c r="AU48" s="317"/>
      <c r="AV48" s="317"/>
      <c r="AW48" s="317"/>
      <c r="AX48" s="317"/>
      <c r="AY48" s="317"/>
      <c r="AZ48" s="317"/>
      <c r="BA48" s="317"/>
      <c r="BB48" s="317"/>
      <c r="BC48" s="317"/>
      <c r="BD48" s="317"/>
      <c r="BE48" s="317"/>
      <c r="BF48" s="317"/>
      <c r="BG48" s="317"/>
      <c r="BH48" s="317"/>
    </row>
    <row r="49" spans="1:60" ht="42" customHeight="1" x14ac:dyDescent="0.3">
      <c r="A49" s="350"/>
      <c r="B49" s="361"/>
      <c r="C49" s="366"/>
      <c r="D49" s="365"/>
      <c r="E49" s="365"/>
      <c r="F49" s="328"/>
      <c r="G49" s="355"/>
      <c r="H49" s="365"/>
      <c r="I49" s="353"/>
      <c r="J49" s="328"/>
      <c r="K49" s="365"/>
      <c r="L49" s="328"/>
      <c r="M49" s="330"/>
      <c r="N49" s="331"/>
      <c r="O49" s="332"/>
      <c r="P49" s="360"/>
      <c r="Q49" s="348"/>
      <c r="R49" s="353"/>
      <c r="S49" s="328"/>
      <c r="T49" s="328"/>
      <c r="U49" s="328"/>
      <c r="V49" s="328"/>
      <c r="W49" s="328"/>
      <c r="X49" s="328"/>
      <c r="Y49" s="328"/>
      <c r="Z49" s="328"/>
      <c r="AA49" s="328"/>
      <c r="AB49" s="328"/>
      <c r="AC49" s="328"/>
      <c r="AD49" s="328"/>
      <c r="AE49" s="349"/>
      <c r="AF49" s="349"/>
      <c r="AG49" s="349"/>
      <c r="AH49" s="349"/>
      <c r="AI49" s="348"/>
      <c r="AJ49" s="364"/>
      <c r="AK49" s="359"/>
      <c r="AL49" s="364"/>
      <c r="AM49" s="319"/>
      <c r="AN49" s="319"/>
      <c r="AO49" s="319"/>
      <c r="AP49" s="319"/>
      <c r="AQ49" s="319"/>
      <c r="AR49" s="319"/>
      <c r="AS49" s="319"/>
      <c r="AT49" s="319"/>
      <c r="AU49" s="319"/>
      <c r="AV49" s="319"/>
      <c r="AW49" s="319"/>
      <c r="AX49" s="319"/>
      <c r="AY49" s="319"/>
      <c r="AZ49" s="319"/>
      <c r="BA49" s="319"/>
      <c r="BB49" s="319"/>
      <c r="BC49" s="319"/>
      <c r="BD49" s="319"/>
      <c r="BE49" s="319"/>
      <c r="BF49" s="319"/>
      <c r="BG49" s="319"/>
      <c r="BH49" s="319"/>
    </row>
    <row r="50" spans="1:60" ht="121.5" customHeight="1" x14ac:dyDescent="0.3">
      <c r="A50" s="350" t="s">
        <v>424</v>
      </c>
      <c r="B50" s="361"/>
      <c r="C50" s="362" t="s">
        <v>614</v>
      </c>
      <c r="D50" s="328" t="s">
        <v>615</v>
      </c>
      <c r="E50" s="328" t="s">
        <v>616</v>
      </c>
      <c r="F50" s="328" t="s">
        <v>7</v>
      </c>
      <c r="G50" s="363" t="s">
        <v>636</v>
      </c>
      <c r="H50" s="328" t="s">
        <v>637</v>
      </c>
      <c r="I50" s="353" t="s">
        <v>638</v>
      </c>
      <c r="J50" s="328" t="s">
        <v>25</v>
      </c>
      <c r="K50" s="328" t="s">
        <v>639</v>
      </c>
      <c r="L50" s="328" t="s">
        <v>243</v>
      </c>
      <c r="M50" s="330">
        <f>VLOOKUP(L50,'[2]Datos Validacion'!$C$6:$D$10,2,0)</f>
        <v>0.4</v>
      </c>
      <c r="N50" s="331" t="s">
        <v>250</v>
      </c>
      <c r="O50" s="332">
        <f>VLOOKUP(N50,'[2]Datos Validacion'!$E$6:$F$15,2,0)</f>
        <v>1</v>
      </c>
      <c r="P50" s="360" t="s">
        <v>621</v>
      </c>
      <c r="Q50" s="348" t="s">
        <v>253</v>
      </c>
      <c r="R50" s="353" t="s">
        <v>640</v>
      </c>
      <c r="S50" s="351" t="s">
        <v>257</v>
      </c>
      <c r="T50" s="329" t="s">
        <v>641</v>
      </c>
      <c r="U50" s="351" t="s">
        <v>259</v>
      </c>
      <c r="V50" s="351" t="s">
        <v>261</v>
      </c>
      <c r="W50" s="330">
        <f>VLOOKUP(V50,'[2]Datos Validacion'!$K$6:$L$8,2,0)</f>
        <v>0.25</v>
      </c>
      <c r="X50" s="329" t="s">
        <v>265</v>
      </c>
      <c r="Y50" s="330">
        <f>VLOOKUP(X50,'[2]Datos Validacion'!$M$6:$N$7,2,0)</f>
        <v>0.15</v>
      </c>
      <c r="Z50" s="351" t="s">
        <v>266</v>
      </c>
      <c r="AA50" s="355" t="s">
        <v>642</v>
      </c>
      <c r="AB50" s="351" t="s">
        <v>268</v>
      </c>
      <c r="AC50" s="329" t="s">
        <v>643</v>
      </c>
      <c r="AD50" s="354">
        <f t="shared" si="0"/>
        <v>0.4</v>
      </c>
      <c r="AE50" s="349" t="str">
        <f t="shared" si="1"/>
        <v>BAJA</v>
      </c>
      <c r="AF50" s="349">
        <f>IF(OR(V50="prevenir",V50="detectar"),(M50-(M50*AD50)), M50)</f>
        <v>0.24</v>
      </c>
      <c r="AG50" s="349" t="str">
        <f>IF(AH50&lt;=20%,"LEVE",IF(AH50&lt;=40%,"MENOR",IF(AH50&lt;=60%,"MODERADO",IF(AH50&lt;=80%,"MAYOR","CATASTROFICO"))))</f>
        <v>CATASTROFICO</v>
      </c>
      <c r="AH50" s="349">
        <f>IF(V50="corregir",(O50-(O50*AD50)), O50)</f>
        <v>1</v>
      </c>
      <c r="AI50" s="348" t="s">
        <v>253</v>
      </c>
      <c r="AJ50" s="328" t="s">
        <v>178</v>
      </c>
      <c r="AK50" s="359" t="s">
        <v>626</v>
      </c>
      <c r="AL50" s="328"/>
      <c r="AM50" s="317"/>
      <c r="AN50" s="317"/>
      <c r="AO50" s="317"/>
      <c r="AP50" s="317"/>
      <c r="AQ50" s="317"/>
      <c r="AR50" s="317"/>
      <c r="AS50" s="317"/>
      <c r="AT50" s="317"/>
      <c r="AU50" s="317"/>
      <c r="AV50" s="317"/>
      <c r="AW50" s="317"/>
      <c r="AX50" s="317"/>
      <c r="AY50" s="317"/>
      <c r="AZ50" s="317"/>
      <c r="BA50" s="317"/>
      <c r="BB50" s="317"/>
      <c r="BC50" s="317"/>
      <c r="BD50" s="317"/>
      <c r="BE50" s="317"/>
      <c r="BF50" s="317"/>
      <c r="BG50" s="317"/>
      <c r="BH50" s="317"/>
    </row>
    <row r="51" spans="1:60" ht="48.75" customHeight="1" x14ac:dyDescent="0.3">
      <c r="A51" s="350"/>
      <c r="B51" s="361"/>
      <c r="C51" s="362"/>
      <c r="D51" s="328"/>
      <c r="E51" s="328"/>
      <c r="F51" s="328"/>
      <c r="G51" s="363"/>
      <c r="H51" s="328"/>
      <c r="I51" s="353"/>
      <c r="J51" s="328"/>
      <c r="K51" s="328"/>
      <c r="L51" s="328"/>
      <c r="M51" s="330"/>
      <c r="N51" s="331"/>
      <c r="O51" s="332"/>
      <c r="P51" s="360"/>
      <c r="Q51" s="348"/>
      <c r="R51" s="353"/>
      <c r="S51" s="351"/>
      <c r="T51" s="329"/>
      <c r="U51" s="351"/>
      <c r="V51" s="351"/>
      <c r="W51" s="330"/>
      <c r="X51" s="329"/>
      <c r="Y51" s="330"/>
      <c r="Z51" s="351"/>
      <c r="AA51" s="355"/>
      <c r="AB51" s="351"/>
      <c r="AC51" s="329"/>
      <c r="AD51" s="354"/>
      <c r="AE51" s="349"/>
      <c r="AF51" s="349"/>
      <c r="AG51" s="349"/>
      <c r="AH51" s="349"/>
      <c r="AI51" s="348"/>
      <c r="AJ51" s="328"/>
      <c r="AK51" s="359"/>
      <c r="AL51" s="328"/>
      <c r="AM51" s="319"/>
      <c r="AN51" s="319"/>
      <c r="AO51" s="319"/>
      <c r="AP51" s="319"/>
      <c r="AQ51" s="319"/>
      <c r="AR51" s="319"/>
      <c r="AS51" s="319"/>
      <c r="AT51" s="319"/>
      <c r="AU51" s="319"/>
      <c r="AV51" s="319"/>
      <c r="AW51" s="319"/>
      <c r="AX51" s="319"/>
      <c r="AY51" s="319"/>
      <c r="AZ51" s="319"/>
      <c r="BA51" s="319"/>
      <c r="BB51" s="319"/>
      <c r="BC51" s="319"/>
      <c r="BD51" s="319"/>
      <c r="BE51" s="319"/>
      <c r="BF51" s="319"/>
      <c r="BG51" s="319"/>
      <c r="BH51" s="319"/>
    </row>
    <row r="52" spans="1:60" ht="135.75" hidden="1" customHeight="1" x14ac:dyDescent="0.3">
      <c r="A52" s="350" t="s">
        <v>424</v>
      </c>
      <c r="B52" s="351"/>
      <c r="C52" s="358" t="s">
        <v>644</v>
      </c>
      <c r="D52" s="328" t="s">
        <v>645</v>
      </c>
      <c r="E52" s="328" t="s">
        <v>646</v>
      </c>
      <c r="F52" s="35" t="s">
        <v>6</v>
      </c>
      <c r="G52" s="217" t="s">
        <v>647</v>
      </c>
      <c r="H52" s="328" t="s">
        <v>648</v>
      </c>
      <c r="I52" s="353" t="s">
        <v>649</v>
      </c>
      <c r="J52" s="328" t="s">
        <v>490</v>
      </c>
      <c r="K52" s="328" t="s">
        <v>650</v>
      </c>
      <c r="L52" s="328" t="s">
        <v>244</v>
      </c>
      <c r="M52" s="330">
        <f>VLOOKUP(L52,'[2]Datos Validacion'!$C$6:$D$10,2,0)</f>
        <v>0.6</v>
      </c>
      <c r="N52" s="331" t="s">
        <v>248</v>
      </c>
      <c r="O52" s="332">
        <f>VLOOKUP(N52,'[2]Datos Validacion'!$E$6:$F$15,2,0)</f>
        <v>0.6</v>
      </c>
      <c r="P52" s="347" t="s">
        <v>153</v>
      </c>
      <c r="Q52" s="348" t="s">
        <v>254</v>
      </c>
      <c r="R52" s="216" t="s">
        <v>651</v>
      </c>
      <c r="S52" s="34" t="s">
        <v>257</v>
      </c>
      <c r="T52" s="213" t="s">
        <v>652</v>
      </c>
      <c r="U52" s="34" t="s">
        <v>259</v>
      </c>
      <c r="V52" s="34" t="s">
        <v>262</v>
      </c>
      <c r="W52" s="131">
        <f>VLOOKUP(V52,'[2]Datos Validacion'!$K$6:$L$8,2,0)</f>
        <v>0.15</v>
      </c>
      <c r="X52" s="213" t="s">
        <v>265</v>
      </c>
      <c r="Y52" s="131">
        <f>VLOOKUP(X52,'[2]Datos Validacion'!$M$6:$N$7,2,0)</f>
        <v>0.15</v>
      </c>
      <c r="Z52" s="34" t="s">
        <v>266</v>
      </c>
      <c r="AA52" s="217" t="s">
        <v>653</v>
      </c>
      <c r="AB52" s="34" t="s">
        <v>268</v>
      </c>
      <c r="AC52" s="215" t="s">
        <v>654</v>
      </c>
      <c r="AD52" s="214">
        <f t="shared" si="0"/>
        <v>0.3</v>
      </c>
      <c r="AE52" s="43" t="str">
        <f t="shared" si="1"/>
        <v>MEDIA</v>
      </c>
      <c r="AF52" s="43">
        <f>IF(OR(V52="prevenir",V52="detectar"),(M52-(M52*AD52)), M52)</f>
        <v>0.42</v>
      </c>
      <c r="AG52" s="349" t="str">
        <f>IF(AH52&lt;=20%,"LEVE",IF(AH52&lt;=40%,"MENOR",IF(AH52&lt;=60%,"MODERADO",IF(AH52&lt;=80%,"MAYOR","CATASTROFICO"))))</f>
        <v>MODERADO</v>
      </c>
      <c r="AH52" s="349">
        <f>IF(V52="corregir",(O52-(O52*AD52)), O52)</f>
        <v>0.6</v>
      </c>
      <c r="AI52" s="348" t="s">
        <v>254</v>
      </c>
      <c r="AJ52" s="328" t="s">
        <v>178</v>
      </c>
      <c r="AK52" s="346"/>
      <c r="AL52" s="357"/>
      <c r="AM52" s="317"/>
      <c r="AN52" s="317"/>
      <c r="AO52" s="317"/>
      <c r="AP52" s="317"/>
      <c r="AQ52" s="317"/>
      <c r="AR52" s="317"/>
      <c r="AS52" s="317"/>
      <c r="AT52" s="317"/>
      <c r="AU52" s="317"/>
      <c r="AV52" s="317"/>
      <c r="AW52" s="317"/>
      <c r="AX52" s="317"/>
      <c r="AY52" s="317"/>
      <c r="AZ52" s="317"/>
      <c r="BA52" s="317"/>
      <c r="BB52" s="317"/>
      <c r="BC52" s="317"/>
      <c r="BD52" s="317"/>
      <c r="BE52" s="317"/>
      <c r="BF52" s="317"/>
      <c r="BG52" s="317"/>
      <c r="BH52" s="317"/>
    </row>
    <row r="53" spans="1:60" ht="135.75" hidden="1" customHeight="1" x14ac:dyDescent="0.3">
      <c r="A53" s="350"/>
      <c r="B53" s="351"/>
      <c r="C53" s="358"/>
      <c r="D53" s="328"/>
      <c r="E53" s="328"/>
      <c r="F53" s="35" t="s">
        <v>3</v>
      </c>
      <c r="G53" s="217" t="s">
        <v>655</v>
      </c>
      <c r="H53" s="328"/>
      <c r="I53" s="353"/>
      <c r="J53" s="328"/>
      <c r="K53" s="328"/>
      <c r="L53" s="328"/>
      <c r="M53" s="330"/>
      <c r="N53" s="331"/>
      <c r="O53" s="332"/>
      <c r="P53" s="347"/>
      <c r="Q53" s="348"/>
      <c r="R53" s="216" t="s">
        <v>656</v>
      </c>
      <c r="S53" s="34" t="s">
        <v>257</v>
      </c>
      <c r="T53" s="213" t="s">
        <v>652</v>
      </c>
      <c r="U53" s="34" t="s">
        <v>259</v>
      </c>
      <c r="V53" s="34" t="s">
        <v>261</v>
      </c>
      <c r="W53" s="131">
        <f>VLOOKUP(V53,'[2]Datos Validacion'!$K$6:$L$8,2,0)</f>
        <v>0.25</v>
      </c>
      <c r="X53" s="213" t="s">
        <v>265</v>
      </c>
      <c r="Y53" s="131">
        <f>VLOOKUP(X53,'[2]Datos Validacion'!$M$6:$N$7,2,0)</f>
        <v>0.15</v>
      </c>
      <c r="Z53" s="34" t="s">
        <v>266</v>
      </c>
      <c r="AA53" s="217" t="s">
        <v>657</v>
      </c>
      <c r="AB53" s="34" t="s">
        <v>268</v>
      </c>
      <c r="AC53" s="215" t="s">
        <v>658</v>
      </c>
      <c r="AD53" s="214">
        <f t="shared" si="0"/>
        <v>0.4</v>
      </c>
      <c r="AE53" s="43" t="str">
        <f t="shared" si="1"/>
        <v>BAJA</v>
      </c>
      <c r="AF53" s="43">
        <f>+AF52-(AF52*AD53)</f>
        <v>0.252</v>
      </c>
      <c r="AG53" s="349"/>
      <c r="AH53" s="349"/>
      <c r="AI53" s="348"/>
      <c r="AJ53" s="328"/>
      <c r="AK53" s="346"/>
      <c r="AL53" s="357"/>
      <c r="AM53" s="318"/>
      <c r="AN53" s="318"/>
      <c r="AO53" s="318"/>
      <c r="AP53" s="318"/>
      <c r="AQ53" s="318"/>
      <c r="AR53" s="318"/>
      <c r="AS53" s="318"/>
      <c r="AT53" s="318"/>
      <c r="AU53" s="318"/>
      <c r="AV53" s="318"/>
      <c r="AW53" s="318"/>
      <c r="AX53" s="318"/>
      <c r="AY53" s="318"/>
      <c r="AZ53" s="318"/>
      <c r="BA53" s="318"/>
      <c r="BB53" s="318"/>
      <c r="BC53" s="318"/>
      <c r="BD53" s="318"/>
      <c r="BE53" s="318"/>
      <c r="BF53" s="318"/>
      <c r="BG53" s="318"/>
      <c r="BH53" s="318"/>
    </row>
    <row r="54" spans="1:60" ht="135.75" hidden="1" customHeight="1" x14ac:dyDescent="0.3">
      <c r="A54" s="350"/>
      <c r="B54" s="351"/>
      <c r="C54" s="358"/>
      <c r="D54" s="328"/>
      <c r="E54" s="328"/>
      <c r="F54" s="35" t="s">
        <v>3</v>
      </c>
      <c r="G54" s="217" t="s">
        <v>659</v>
      </c>
      <c r="H54" s="328"/>
      <c r="I54" s="353"/>
      <c r="J54" s="328"/>
      <c r="K54" s="328"/>
      <c r="L54" s="328"/>
      <c r="M54" s="330"/>
      <c r="N54" s="331"/>
      <c r="O54" s="332"/>
      <c r="P54" s="347"/>
      <c r="Q54" s="348"/>
      <c r="R54" s="300" t="s">
        <v>660</v>
      </c>
      <c r="S54" s="34" t="s">
        <v>257</v>
      </c>
      <c r="T54" s="213" t="s">
        <v>652</v>
      </c>
      <c r="U54" s="34" t="s">
        <v>259</v>
      </c>
      <c r="V54" s="34" t="s">
        <v>261</v>
      </c>
      <c r="W54" s="131">
        <f>VLOOKUP(V54,'[2]Datos Validacion'!$K$6:$L$8,2,0)</f>
        <v>0.25</v>
      </c>
      <c r="X54" s="213" t="s">
        <v>265</v>
      </c>
      <c r="Y54" s="131">
        <f>VLOOKUP(X54,'[2]Datos Validacion'!$M$6:$N$7,2,0)</f>
        <v>0.15</v>
      </c>
      <c r="Z54" s="34" t="s">
        <v>266</v>
      </c>
      <c r="AA54" s="217" t="s">
        <v>661</v>
      </c>
      <c r="AB54" s="34" t="s">
        <v>268</v>
      </c>
      <c r="AC54" s="215" t="s">
        <v>662</v>
      </c>
      <c r="AD54" s="214">
        <f t="shared" si="0"/>
        <v>0.4</v>
      </c>
      <c r="AE54" s="43" t="str">
        <f t="shared" si="1"/>
        <v>MUY BAJA</v>
      </c>
      <c r="AF54" s="220">
        <f>+AF53-(AF53*AD54)</f>
        <v>0.1512</v>
      </c>
      <c r="AG54" s="349"/>
      <c r="AH54" s="349"/>
      <c r="AI54" s="348"/>
      <c r="AJ54" s="328"/>
      <c r="AK54" s="346"/>
      <c r="AL54" s="357"/>
      <c r="AM54" s="319"/>
      <c r="AN54" s="319"/>
      <c r="AO54" s="319"/>
      <c r="AP54" s="319"/>
      <c r="AQ54" s="319"/>
      <c r="AR54" s="319"/>
      <c r="AS54" s="319"/>
      <c r="AT54" s="319"/>
      <c r="AU54" s="319"/>
      <c r="AV54" s="319"/>
      <c r="AW54" s="319"/>
      <c r="AX54" s="319"/>
      <c r="AY54" s="319"/>
      <c r="AZ54" s="319"/>
      <c r="BA54" s="319"/>
      <c r="BB54" s="319"/>
      <c r="BC54" s="319"/>
      <c r="BD54" s="319"/>
      <c r="BE54" s="319"/>
      <c r="BF54" s="319"/>
      <c r="BG54" s="319"/>
      <c r="BH54" s="319"/>
    </row>
    <row r="55" spans="1:60" ht="348.75" customHeight="1" x14ac:dyDescent="0.3">
      <c r="A55" s="290" t="s">
        <v>424</v>
      </c>
      <c r="B55" s="31"/>
      <c r="C55" s="69" t="s">
        <v>502</v>
      </c>
      <c r="D55" s="35" t="s">
        <v>503</v>
      </c>
      <c r="E55" s="32" t="s">
        <v>663</v>
      </c>
      <c r="F55" s="35" t="s">
        <v>3</v>
      </c>
      <c r="G55" s="217" t="s">
        <v>664</v>
      </c>
      <c r="H55" s="35" t="s">
        <v>665</v>
      </c>
      <c r="I55" s="305" t="s">
        <v>666</v>
      </c>
      <c r="J55" s="35" t="s">
        <v>25</v>
      </c>
      <c r="K55" s="35" t="s">
        <v>667</v>
      </c>
      <c r="L55" s="35" t="s">
        <v>244</v>
      </c>
      <c r="M55" s="131">
        <f>VLOOKUP(L55,'[2]Datos Validacion'!$C$6:$D$10,2,0)</f>
        <v>0.6</v>
      </c>
      <c r="N55" s="60" t="s">
        <v>249</v>
      </c>
      <c r="O55" s="212">
        <f>VLOOKUP(N55,'[2]Datos Validacion'!$E$6:$F$15,2,0)</f>
        <v>0.8</v>
      </c>
      <c r="P55" s="118" t="s">
        <v>151</v>
      </c>
      <c r="Q55" s="76" t="s">
        <v>252</v>
      </c>
      <c r="R55" s="216" t="s">
        <v>668</v>
      </c>
      <c r="S55" s="34" t="s">
        <v>257</v>
      </c>
      <c r="T55" s="298" t="s">
        <v>669</v>
      </c>
      <c r="U55" s="34" t="s">
        <v>259</v>
      </c>
      <c r="V55" s="34" t="s">
        <v>261</v>
      </c>
      <c r="W55" s="131">
        <f>VLOOKUP(V55,'[2]Datos Validacion'!$K$6:$L$8,2,0)</f>
        <v>0.25</v>
      </c>
      <c r="X55" s="213" t="s">
        <v>265</v>
      </c>
      <c r="Y55" s="131">
        <f>VLOOKUP(X55,'[2]Datos Validacion'!$M$6:$N$7,2,0)</f>
        <v>0.15</v>
      </c>
      <c r="Z55" s="34" t="s">
        <v>266</v>
      </c>
      <c r="AA55" s="217" t="s">
        <v>670</v>
      </c>
      <c r="AB55" s="34" t="s">
        <v>268</v>
      </c>
      <c r="AC55" s="31" t="s">
        <v>671</v>
      </c>
      <c r="AD55" s="214">
        <f t="shared" si="0"/>
        <v>0.4</v>
      </c>
      <c r="AE55" s="43" t="str">
        <f t="shared" si="1"/>
        <v>BAJA</v>
      </c>
      <c r="AF55" s="43">
        <f>IF(OR(V55="prevenir",V55="detectar"),(M55-(M55*AD55)), M55)</f>
        <v>0.36</v>
      </c>
      <c r="AG55" s="43" t="str">
        <f>IF(AH55&lt;=20%,"LEVE",IF(AH55&lt;=40%,"MENOR",IF(AH55&lt;=60%,"MODERADO",IF(AH55&lt;=80%,"MAYOR","CATASTROFICO"))))</f>
        <v>MAYOR</v>
      </c>
      <c r="AH55" s="43">
        <f>IF(V55="corregir",(O55-(O55*AD55)), O55)</f>
        <v>0.8</v>
      </c>
      <c r="AI55" s="76" t="s">
        <v>252</v>
      </c>
      <c r="AJ55" s="35" t="s">
        <v>178</v>
      </c>
      <c r="AK55" s="119" t="s">
        <v>672</v>
      </c>
      <c r="AL55" s="299"/>
      <c r="AM55" s="30"/>
      <c r="AN55" s="30"/>
      <c r="AO55" s="30"/>
      <c r="AP55" s="30"/>
      <c r="AQ55" s="30"/>
      <c r="AR55" s="30"/>
      <c r="AS55" s="30"/>
      <c r="AT55" s="30"/>
      <c r="AU55" s="30"/>
      <c r="AV55" s="30"/>
      <c r="AW55" s="30"/>
      <c r="AX55" s="30"/>
      <c r="AY55" s="30"/>
      <c r="AZ55" s="30"/>
      <c r="BA55" s="30"/>
      <c r="BB55" s="30"/>
      <c r="BC55" s="30"/>
      <c r="BD55" s="30"/>
      <c r="BE55" s="30"/>
      <c r="BF55" s="30"/>
      <c r="BG55" s="30"/>
      <c r="BH55" s="30"/>
    </row>
    <row r="56" spans="1:60" ht="159" customHeight="1" x14ac:dyDescent="0.3">
      <c r="A56" s="350" t="s">
        <v>424</v>
      </c>
      <c r="B56" s="351"/>
      <c r="C56" s="352" t="s">
        <v>673</v>
      </c>
      <c r="D56" s="328" t="s">
        <v>674</v>
      </c>
      <c r="E56" s="328" t="s">
        <v>675</v>
      </c>
      <c r="F56" s="35" t="s">
        <v>3</v>
      </c>
      <c r="G56" s="217" t="s">
        <v>676</v>
      </c>
      <c r="H56" s="328" t="s">
        <v>677</v>
      </c>
      <c r="I56" s="353" t="s">
        <v>678</v>
      </c>
      <c r="J56" s="328" t="s">
        <v>25</v>
      </c>
      <c r="K56" s="329" t="s">
        <v>679</v>
      </c>
      <c r="L56" s="328" t="s">
        <v>243</v>
      </c>
      <c r="M56" s="330">
        <f>VLOOKUP(L56,'[2]Datos Validacion'!$C$6:$D$10,2,0)</f>
        <v>0.4</v>
      </c>
      <c r="N56" s="331" t="s">
        <v>248</v>
      </c>
      <c r="O56" s="332">
        <f>VLOOKUP(N56,'[2]Datos Validacion'!$E$6:$F$15,2,0)</f>
        <v>0.6</v>
      </c>
      <c r="P56" s="347" t="s">
        <v>153</v>
      </c>
      <c r="Q56" s="348" t="s">
        <v>44</v>
      </c>
      <c r="R56" s="356" t="s">
        <v>680</v>
      </c>
      <c r="S56" s="351" t="s">
        <v>257</v>
      </c>
      <c r="T56" s="329" t="s">
        <v>681</v>
      </c>
      <c r="U56" s="351" t="s">
        <v>259</v>
      </c>
      <c r="V56" s="351" t="s">
        <v>262</v>
      </c>
      <c r="W56" s="330">
        <f>VLOOKUP(V56,'[2]Datos Validacion'!$K$6:$L$8,2,0)</f>
        <v>0.15</v>
      </c>
      <c r="X56" s="329" t="s">
        <v>265</v>
      </c>
      <c r="Y56" s="330">
        <f>VLOOKUP(X56,'[2]Datos Validacion'!$M$6:$N$7,2,0)</f>
        <v>0.15</v>
      </c>
      <c r="Z56" s="351" t="s">
        <v>266</v>
      </c>
      <c r="AA56" s="355" t="s">
        <v>682</v>
      </c>
      <c r="AB56" s="351" t="s">
        <v>268</v>
      </c>
      <c r="AC56" s="329" t="s">
        <v>683</v>
      </c>
      <c r="AD56" s="354">
        <f t="shared" si="0"/>
        <v>0.3</v>
      </c>
      <c r="AE56" s="349" t="str">
        <f t="shared" si="1"/>
        <v>BAJA</v>
      </c>
      <c r="AF56" s="349">
        <f>IF(OR(V56="prevenir",V56="detectar"),(M56-(M56*AD56)), M56)</f>
        <v>0.28000000000000003</v>
      </c>
      <c r="AG56" s="349" t="str">
        <f>IF(AH56&lt;=20%,"LEVE",IF(AH56&lt;=40%,"MENOR",IF(AH56&lt;=60%,"MODERADO",IF(AH56&lt;=80%,"MAYOR","CATASTROFICO"))))</f>
        <v>MODERADO</v>
      </c>
      <c r="AH56" s="349">
        <f>IF(V56="corregir",(O56-(O56*AD56)), O56)</f>
        <v>0.6</v>
      </c>
      <c r="AI56" s="348" t="s">
        <v>254</v>
      </c>
      <c r="AJ56" s="328" t="s">
        <v>178</v>
      </c>
      <c r="AK56" s="346"/>
      <c r="AL56" s="346"/>
      <c r="AM56" s="317"/>
      <c r="AN56" s="317"/>
      <c r="AO56" s="317"/>
      <c r="AP56" s="317"/>
      <c r="AQ56" s="317"/>
      <c r="AR56" s="317"/>
      <c r="AS56" s="317"/>
      <c r="AT56" s="317"/>
      <c r="AU56" s="317"/>
      <c r="AV56" s="317"/>
      <c r="AW56" s="317"/>
      <c r="AX56" s="317"/>
      <c r="AY56" s="317"/>
      <c r="AZ56" s="317"/>
      <c r="BA56" s="317"/>
      <c r="BB56" s="317"/>
      <c r="BC56" s="317"/>
      <c r="BD56" s="317"/>
      <c r="BE56" s="317"/>
      <c r="BF56" s="317"/>
      <c r="BG56" s="317"/>
      <c r="BH56" s="317"/>
    </row>
    <row r="57" spans="1:60" ht="90" customHeight="1" x14ac:dyDescent="0.3">
      <c r="A57" s="350"/>
      <c r="B57" s="351"/>
      <c r="C57" s="352"/>
      <c r="D57" s="328"/>
      <c r="E57" s="328"/>
      <c r="F57" s="35" t="s">
        <v>7</v>
      </c>
      <c r="G57" s="217" t="s">
        <v>684</v>
      </c>
      <c r="H57" s="328"/>
      <c r="I57" s="353"/>
      <c r="J57" s="328"/>
      <c r="K57" s="329"/>
      <c r="L57" s="328"/>
      <c r="M57" s="330"/>
      <c r="N57" s="331"/>
      <c r="O57" s="332"/>
      <c r="P57" s="347"/>
      <c r="Q57" s="348"/>
      <c r="R57" s="356"/>
      <c r="S57" s="351"/>
      <c r="T57" s="329"/>
      <c r="U57" s="351"/>
      <c r="V57" s="351"/>
      <c r="W57" s="330"/>
      <c r="X57" s="329"/>
      <c r="Y57" s="330"/>
      <c r="Z57" s="351"/>
      <c r="AA57" s="355"/>
      <c r="AB57" s="351"/>
      <c r="AC57" s="329"/>
      <c r="AD57" s="354"/>
      <c r="AE57" s="349"/>
      <c r="AF57" s="349"/>
      <c r="AG57" s="349"/>
      <c r="AH57" s="349"/>
      <c r="AI57" s="348"/>
      <c r="AJ57" s="328"/>
      <c r="AK57" s="346"/>
      <c r="AL57" s="346"/>
      <c r="AM57" s="318"/>
      <c r="AN57" s="318"/>
      <c r="AO57" s="318"/>
      <c r="AP57" s="318"/>
      <c r="AQ57" s="318"/>
      <c r="AR57" s="318"/>
      <c r="AS57" s="318"/>
      <c r="AT57" s="318"/>
      <c r="AU57" s="318"/>
      <c r="AV57" s="318"/>
      <c r="AW57" s="318"/>
      <c r="AX57" s="318"/>
      <c r="AY57" s="318"/>
      <c r="AZ57" s="318"/>
      <c r="BA57" s="318"/>
      <c r="BB57" s="318"/>
      <c r="BC57" s="318"/>
      <c r="BD57" s="318"/>
      <c r="BE57" s="318"/>
      <c r="BF57" s="318"/>
      <c r="BG57" s="318"/>
      <c r="BH57" s="318"/>
    </row>
    <row r="58" spans="1:60" ht="99" customHeight="1" x14ac:dyDescent="0.3">
      <c r="A58" s="350"/>
      <c r="B58" s="351"/>
      <c r="C58" s="352"/>
      <c r="D58" s="328"/>
      <c r="E58" s="328"/>
      <c r="F58" s="35" t="s">
        <v>3</v>
      </c>
      <c r="G58" s="217" t="s">
        <v>685</v>
      </c>
      <c r="H58" s="328"/>
      <c r="I58" s="353"/>
      <c r="J58" s="328"/>
      <c r="K58" s="329"/>
      <c r="L58" s="328"/>
      <c r="M58" s="330"/>
      <c r="N58" s="331"/>
      <c r="O58" s="332"/>
      <c r="P58" s="347"/>
      <c r="Q58" s="348"/>
      <c r="R58" s="216" t="s">
        <v>686</v>
      </c>
      <c r="S58" s="34" t="s">
        <v>257</v>
      </c>
      <c r="T58" s="213" t="s">
        <v>687</v>
      </c>
      <c r="U58" s="34" t="s">
        <v>259</v>
      </c>
      <c r="V58" s="34" t="s">
        <v>261</v>
      </c>
      <c r="W58" s="131">
        <f>VLOOKUP(V58,'[2]Datos Validacion'!$K$6:$L$8,2,0)</f>
        <v>0.25</v>
      </c>
      <c r="X58" s="213" t="s">
        <v>265</v>
      </c>
      <c r="Y58" s="131">
        <f>VLOOKUP(X58,'[2]Datos Validacion'!$M$6:$N$7,2,0)</f>
        <v>0.15</v>
      </c>
      <c r="Z58" s="34" t="s">
        <v>266</v>
      </c>
      <c r="AA58" s="217" t="s">
        <v>688</v>
      </c>
      <c r="AB58" s="34" t="s">
        <v>268</v>
      </c>
      <c r="AC58" s="69" t="s">
        <v>689</v>
      </c>
      <c r="AD58" s="214">
        <f t="shared" si="0"/>
        <v>0.4</v>
      </c>
      <c r="AE58" s="43" t="str">
        <f t="shared" si="1"/>
        <v>MUY BAJA</v>
      </c>
      <c r="AF58" s="296">
        <f>+AF56-(AF56*AD58)</f>
        <v>0.16800000000000001</v>
      </c>
      <c r="AG58" s="349"/>
      <c r="AH58" s="349"/>
      <c r="AI58" s="348"/>
      <c r="AJ58" s="328"/>
      <c r="AK58" s="346"/>
      <c r="AL58" s="346"/>
      <c r="AM58" s="319"/>
      <c r="AN58" s="319"/>
      <c r="AO58" s="319"/>
      <c r="AP58" s="319"/>
      <c r="AQ58" s="319"/>
      <c r="AR58" s="319"/>
      <c r="AS58" s="319"/>
      <c r="AT58" s="319"/>
      <c r="AU58" s="319"/>
      <c r="AV58" s="319"/>
      <c r="AW58" s="319"/>
      <c r="AX58" s="319"/>
      <c r="AY58" s="319"/>
      <c r="AZ58" s="319"/>
      <c r="BA58" s="319"/>
      <c r="BB58" s="319"/>
      <c r="BC58" s="319"/>
      <c r="BD58" s="319"/>
      <c r="BE58" s="319"/>
      <c r="BF58" s="319"/>
      <c r="BG58" s="319"/>
      <c r="BH58" s="319"/>
    </row>
    <row r="59" spans="1:60" ht="81" customHeight="1" x14ac:dyDescent="0.3">
      <c r="A59" s="350" t="s">
        <v>424</v>
      </c>
      <c r="B59" s="351"/>
      <c r="C59" s="352" t="s">
        <v>673</v>
      </c>
      <c r="D59" s="328" t="s">
        <v>674</v>
      </c>
      <c r="E59" s="328" t="s">
        <v>675</v>
      </c>
      <c r="F59" s="35" t="s">
        <v>3</v>
      </c>
      <c r="G59" s="217" t="s">
        <v>690</v>
      </c>
      <c r="H59" s="328" t="s">
        <v>691</v>
      </c>
      <c r="I59" s="353" t="s">
        <v>692</v>
      </c>
      <c r="J59" s="328" t="s">
        <v>490</v>
      </c>
      <c r="K59" s="329" t="s">
        <v>693</v>
      </c>
      <c r="L59" s="328" t="s">
        <v>243</v>
      </c>
      <c r="M59" s="330">
        <f>VLOOKUP(L59,'[2]Datos Validacion'!$C$6:$D$10,2,0)</f>
        <v>0.4</v>
      </c>
      <c r="N59" s="331" t="s">
        <v>248</v>
      </c>
      <c r="O59" s="332">
        <f>VLOOKUP(N59,'[2]Datos Validacion'!$E$6:$F$15,2,0)</f>
        <v>0.6</v>
      </c>
      <c r="P59" s="347" t="s">
        <v>153</v>
      </c>
      <c r="Q59" s="348" t="s">
        <v>254</v>
      </c>
      <c r="R59" s="216" t="s">
        <v>694</v>
      </c>
      <c r="S59" s="34" t="s">
        <v>257</v>
      </c>
      <c r="T59" s="213" t="s">
        <v>695</v>
      </c>
      <c r="U59" s="34" t="s">
        <v>259</v>
      </c>
      <c r="V59" s="34" t="s">
        <v>261</v>
      </c>
      <c r="W59" s="131">
        <f>VLOOKUP(V59,'[2]Datos Validacion'!$K$6:$L$8,2,0)</f>
        <v>0.25</v>
      </c>
      <c r="X59" s="213" t="s">
        <v>265</v>
      </c>
      <c r="Y59" s="131">
        <f>VLOOKUP(X59,'[2]Datos Validacion'!$M$6:$N$7,2,0)</f>
        <v>0.15</v>
      </c>
      <c r="Z59" s="34" t="s">
        <v>266</v>
      </c>
      <c r="AA59" s="217" t="s">
        <v>696</v>
      </c>
      <c r="AB59" s="34" t="s">
        <v>268</v>
      </c>
      <c r="AC59" s="213" t="s">
        <v>697</v>
      </c>
      <c r="AD59" s="214">
        <f t="shared" si="0"/>
        <v>0.4</v>
      </c>
      <c r="AE59" s="43" t="str">
        <f t="shared" si="1"/>
        <v>BAJA</v>
      </c>
      <c r="AF59" s="43">
        <f>IF(OR(V59="prevenir",V59="detectar"),(M59-(M59*AD59)), M59)</f>
        <v>0.24</v>
      </c>
      <c r="AG59" s="349" t="str">
        <f>IF(AH59&lt;=20%,"LEVE",IF(AH59&lt;=40%,"MENOR",IF(AH59&lt;=60%,"MODERADO",IF(AH59&lt;=80%,"MAYOR","CATASTROFICO"))))</f>
        <v>MODERADO</v>
      </c>
      <c r="AH59" s="349">
        <f>IF(V59="corregir",(O59-(O59*AD59)), O59)</f>
        <v>0.6</v>
      </c>
      <c r="AI59" s="348" t="s">
        <v>254</v>
      </c>
      <c r="AJ59" s="328" t="s">
        <v>178</v>
      </c>
      <c r="AK59" s="346"/>
      <c r="AL59" s="346"/>
      <c r="AM59" s="317"/>
      <c r="AN59" s="317"/>
      <c r="AO59" s="317"/>
      <c r="AP59" s="317"/>
      <c r="AQ59" s="317"/>
      <c r="AR59" s="317"/>
      <c r="AS59" s="317"/>
      <c r="AT59" s="317"/>
      <c r="AU59" s="317"/>
      <c r="AV59" s="317"/>
      <c r="AW59" s="317"/>
      <c r="AX59" s="317"/>
      <c r="AY59" s="317"/>
      <c r="AZ59" s="317"/>
      <c r="BA59" s="317"/>
      <c r="BB59" s="317"/>
      <c r="BC59" s="317"/>
      <c r="BD59" s="317"/>
      <c r="BE59" s="317"/>
      <c r="BF59" s="317"/>
      <c r="BG59" s="317"/>
      <c r="BH59" s="317"/>
    </row>
    <row r="60" spans="1:60" ht="83.25" customHeight="1" x14ac:dyDescent="0.3">
      <c r="A60" s="350"/>
      <c r="B60" s="351"/>
      <c r="C60" s="352"/>
      <c r="D60" s="328"/>
      <c r="E60" s="328"/>
      <c r="F60" s="35" t="s">
        <v>7</v>
      </c>
      <c r="G60" s="217" t="s">
        <v>557</v>
      </c>
      <c r="H60" s="328"/>
      <c r="I60" s="353"/>
      <c r="J60" s="328"/>
      <c r="K60" s="329"/>
      <c r="L60" s="328"/>
      <c r="M60" s="330"/>
      <c r="N60" s="331"/>
      <c r="O60" s="332"/>
      <c r="P60" s="347"/>
      <c r="Q60" s="348"/>
      <c r="R60" s="216" t="s">
        <v>698</v>
      </c>
      <c r="S60" s="34" t="s">
        <v>257</v>
      </c>
      <c r="T60" s="213" t="s">
        <v>695</v>
      </c>
      <c r="U60" s="34" t="s">
        <v>259</v>
      </c>
      <c r="V60" s="34" t="s">
        <v>261</v>
      </c>
      <c r="W60" s="131">
        <f>VLOOKUP(V60,'[2]Datos Validacion'!$K$6:$L$8,2,0)</f>
        <v>0.25</v>
      </c>
      <c r="X60" s="213" t="s">
        <v>265</v>
      </c>
      <c r="Y60" s="131">
        <f>VLOOKUP(X60,'[2]Datos Validacion'!$M$6:$N$7,2,0)</f>
        <v>0.15</v>
      </c>
      <c r="Z60" s="34" t="s">
        <v>266</v>
      </c>
      <c r="AA60" s="300"/>
      <c r="AB60" s="34" t="s">
        <v>268</v>
      </c>
      <c r="AC60" s="69" t="s">
        <v>699</v>
      </c>
      <c r="AD60" s="214">
        <f t="shared" si="0"/>
        <v>0.4</v>
      </c>
      <c r="AE60" s="43" t="str">
        <f t="shared" si="1"/>
        <v>MUY BAJA</v>
      </c>
      <c r="AF60" s="296">
        <f>+AF58-(AF58*AD60)</f>
        <v>0.1008</v>
      </c>
      <c r="AG60" s="349"/>
      <c r="AH60" s="349"/>
      <c r="AI60" s="348"/>
      <c r="AJ60" s="328"/>
      <c r="AK60" s="346"/>
      <c r="AL60" s="346"/>
      <c r="AM60" s="319"/>
      <c r="AN60" s="319"/>
      <c r="AO60" s="319"/>
      <c r="AP60" s="319"/>
      <c r="AQ60" s="319"/>
      <c r="AR60" s="319"/>
      <c r="AS60" s="319"/>
      <c r="AT60" s="319"/>
      <c r="AU60" s="319"/>
      <c r="AV60" s="319"/>
      <c r="AW60" s="319"/>
      <c r="AX60" s="319"/>
      <c r="AY60" s="319"/>
      <c r="AZ60" s="319"/>
      <c r="BA60" s="319"/>
      <c r="BB60" s="319"/>
      <c r="BC60" s="319"/>
      <c r="BD60" s="319"/>
      <c r="BE60" s="319"/>
      <c r="BF60" s="319"/>
      <c r="BG60" s="319"/>
      <c r="BH60" s="319"/>
    </row>
    <row r="62" spans="1:60" x14ac:dyDescent="0.3">
      <c r="B62" s="343" t="s">
        <v>185</v>
      </c>
      <c r="C62" s="344"/>
      <c r="D62" s="344"/>
      <c r="E62" s="344"/>
      <c r="F62" s="344"/>
      <c r="G62" s="344"/>
      <c r="H62" s="344"/>
      <c r="I62" s="344"/>
      <c r="J62" s="344"/>
      <c r="K62" s="344"/>
      <c r="L62" s="345"/>
    </row>
    <row r="63" spans="1:60" s="3" customFormat="1" ht="26" x14ac:dyDescent="0.25">
      <c r="B63" s="223" t="s">
        <v>390</v>
      </c>
      <c r="C63" s="223" t="s">
        <v>183</v>
      </c>
      <c r="D63" s="343" t="s">
        <v>184</v>
      </c>
      <c r="E63" s="344"/>
      <c r="F63" s="344"/>
      <c r="G63" s="344"/>
      <c r="H63" s="344"/>
      <c r="I63" s="344"/>
      <c r="J63" s="224" t="s">
        <v>318</v>
      </c>
      <c r="K63" s="224" t="s">
        <v>186</v>
      </c>
      <c r="L63" s="224" t="s">
        <v>204</v>
      </c>
      <c r="M63" s="209"/>
      <c r="N63" s="208"/>
      <c r="O63" s="210"/>
      <c r="Q63" s="208"/>
      <c r="W63" s="209"/>
      <c r="Y63" s="209"/>
      <c r="AB63" s="208"/>
      <c r="AE63" s="208"/>
      <c r="AK63" s="208"/>
    </row>
    <row r="64" spans="1:60" ht="23" x14ac:dyDescent="0.3">
      <c r="A64" s="36"/>
      <c r="B64" s="225">
        <v>0</v>
      </c>
      <c r="C64" s="226">
        <v>43861</v>
      </c>
      <c r="D64" s="339" t="s">
        <v>702</v>
      </c>
      <c r="E64" s="340"/>
      <c r="F64" s="340"/>
      <c r="G64" s="340"/>
      <c r="H64" s="340"/>
      <c r="I64" s="341"/>
      <c r="J64" s="227" t="s">
        <v>703</v>
      </c>
      <c r="K64" s="227" t="s">
        <v>704</v>
      </c>
      <c r="L64" s="227" t="s">
        <v>704</v>
      </c>
    </row>
    <row r="65" spans="2:37" ht="30" customHeight="1" x14ac:dyDescent="0.3">
      <c r="B65" s="225">
        <v>1</v>
      </c>
      <c r="C65" s="226">
        <v>43916</v>
      </c>
      <c r="D65" s="339" t="s">
        <v>705</v>
      </c>
      <c r="E65" s="340"/>
      <c r="F65" s="340"/>
      <c r="G65" s="340"/>
      <c r="H65" s="340"/>
      <c r="I65" s="341"/>
      <c r="J65" s="227" t="s">
        <v>703</v>
      </c>
      <c r="K65" s="227" t="s">
        <v>704</v>
      </c>
      <c r="L65" s="227" t="s">
        <v>704</v>
      </c>
    </row>
    <row r="66" spans="2:37" ht="29.25" customHeight="1" x14ac:dyDescent="0.3">
      <c r="B66" s="225">
        <v>1</v>
      </c>
      <c r="C66" s="226">
        <v>43951</v>
      </c>
      <c r="D66" s="339" t="s">
        <v>706</v>
      </c>
      <c r="E66" s="340"/>
      <c r="F66" s="340"/>
      <c r="G66" s="340"/>
      <c r="H66" s="340"/>
      <c r="I66" s="341"/>
      <c r="J66" s="227" t="s">
        <v>703</v>
      </c>
      <c r="K66" s="227" t="s">
        <v>704</v>
      </c>
      <c r="L66" s="227" t="s">
        <v>704</v>
      </c>
    </row>
    <row r="67" spans="2:37" ht="112" customHeight="1" x14ac:dyDescent="0.3">
      <c r="B67" s="225">
        <v>2</v>
      </c>
      <c r="C67" s="226">
        <v>43951</v>
      </c>
      <c r="D67" s="342" t="s">
        <v>707</v>
      </c>
      <c r="E67" s="342"/>
      <c r="F67" s="342"/>
      <c r="G67" s="342"/>
      <c r="H67" s="342"/>
      <c r="I67" s="342"/>
      <c r="J67" s="227" t="s">
        <v>703</v>
      </c>
      <c r="K67" s="227" t="s">
        <v>704</v>
      </c>
      <c r="L67" s="227" t="s">
        <v>704</v>
      </c>
    </row>
    <row r="68" spans="2:37" ht="40" customHeight="1" x14ac:dyDescent="0.3">
      <c r="B68" s="225">
        <v>3</v>
      </c>
      <c r="C68" s="226">
        <v>44073</v>
      </c>
      <c r="D68" s="342" t="s">
        <v>708</v>
      </c>
      <c r="E68" s="342"/>
      <c r="F68" s="342"/>
      <c r="G68" s="342"/>
      <c r="H68" s="342"/>
      <c r="I68" s="342"/>
      <c r="J68" s="227" t="s">
        <v>703</v>
      </c>
      <c r="K68" s="227" t="s">
        <v>704</v>
      </c>
      <c r="L68" s="227" t="s">
        <v>704</v>
      </c>
    </row>
    <row r="69" spans="2:37" ht="23" x14ac:dyDescent="0.3">
      <c r="B69" s="225">
        <v>4</v>
      </c>
      <c r="C69" s="226">
        <v>44196</v>
      </c>
      <c r="D69" s="342" t="s">
        <v>709</v>
      </c>
      <c r="E69" s="342"/>
      <c r="F69" s="342"/>
      <c r="G69" s="342"/>
      <c r="H69" s="342"/>
      <c r="I69" s="342"/>
      <c r="J69" s="227" t="s">
        <v>703</v>
      </c>
      <c r="K69" s="227" t="s">
        <v>704</v>
      </c>
      <c r="L69" s="227" t="s">
        <v>704</v>
      </c>
    </row>
    <row r="70" spans="2:37" ht="23" x14ac:dyDescent="0.3">
      <c r="B70" s="225">
        <v>5</v>
      </c>
      <c r="C70" s="226">
        <v>44316</v>
      </c>
      <c r="D70" s="339" t="s">
        <v>710</v>
      </c>
      <c r="E70" s="340"/>
      <c r="F70" s="340"/>
      <c r="G70" s="340"/>
      <c r="H70" s="340"/>
      <c r="I70" s="341"/>
      <c r="J70" s="227" t="s">
        <v>703</v>
      </c>
      <c r="K70" s="227" t="s">
        <v>704</v>
      </c>
      <c r="L70" s="227" t="s">
        <v>704</v>
      </c>
    </row>
    <row r="71" spans="2:37" ht="23" x14ac:dyDescent="0.3">
      <c r="B71" s="225">
        <v>6</v>
      </c>
      <c r="C71" s="226">
        <v>44439</v>
      </c>
      <c r="D71" s="339" t="s">
        <v>711</v>
      </c>
      <c r="E71" s="340"/>
      <c r="F71" s="340"/>
      <c r="G71" s="340"/>
      <c r="H71" s="340"/>
      <c r="I71" s="341"/>
      <c r="J71" s="227" t="s">
        <v>703</v>
      </c>
      <c r="K71" s="227" t="s">
        <v>704</v>
      </c>
      <c r="L71" s="227" t="s">
        <v>704</v>
      </c>
    </row>
    <row r="72" spans="2:37" ht="116.5" customHeight="1" x14ac:dyDescent="0.3">
      <c r="B72" s="228">
        <v>7</v>
      </c>
      <c r="C72" s="229">
        <v>44524</v>
      </c>
      <c r="D72" s="338" t="s">
        <v>712</v>
      </c>
      <c r="E72" s="338"/>
      <c r="F72" s="338"/>
      <c r="G72" s="338"/>
      <c r="H72" s="338"/>
      <c r="I72" s="338"/>
      <c r="J72" s="227" t="s">
        <v>703</v>
      </c>
      <c r="K72" s="227" t="s">
        <v>704</v>
      </c>
      <c r="L72" s="227" t="s">
        <v>704</v>
      </c>
      <c r="AC72" s="55"/>
    </row>
    <row r="73" spans="2:37" ht="34" customHeight="1" x14ac:dyDescent="0.3">
      <c r="B73" s="228">
        <v>8</v>
      </c>
      <c r="C73" s="229">
        <v>44554</v>
      </c>
      <c r="D73" s="338" t="s">
        <v>713</v>
      </c>
      <c r="E73" s="338"/>
      <c r="F73" s="338"/>
      <c r="G73" s="338"/>
      <c r="H73" s="338"/>
      <c r="I73" s="338"/>
      <c r="J73" s="227" t="s">
        <v>703</v>
      </c>
      <c r="K73" s="227" t="s">
        <v>704</v>
      </c>
      <c r="L73" s="227" t="s">
        <v>704</v>
      </c>
      <c r="AC73" s="55"/>
    </row>
    <row r="74" spans="2:37" ht="50.25" customHeight="1" x14ac:dyDescent="0.3">
      <c r="B74" s="228">
        <v>9</v>
      </c>
      <c r="C74" s="229">
        <v>44561</v>
      </c>
      <c r="D74" s="338" t="s">
        <v>714</v>
      </c>
      <c r="E74" s="338"/>
      <c r="F74" s="338"/>
      <c r="G74" s="338"/>
      <c r="H74" s="338"/>
      <c r="I74" s="338"/>
      <c r="J74" s="227" t="s">
        <v>703</v>
      </c>
      <c r="K74" s="227" t="s">
        <v>704</v>
      </c>
      <c r="L74" s="227" t="s">
        <v>704</v>
      </c>
    </row>
    <row r="75" spans="2:37" ht="47.25" customHeight="1" x14ac:dyDescent="0.3">
      <c r="B75" s="228">
        <v>10</v>
      </c>
      <c r="C75" s="229">
        <v>44681</v>
      </c>
      <c r="D75" s="338" t="s">
        <v>715</v>
      </c>
      <c r="E75" s="338"/>
      <c r="F75" s="338"/>
      <c r="G75" s="338"/>
      <c r="H75" s="338"/>
      <c r="I75" s="338"/>
      <c r="J75" s="227" t="s">
        <v>703</v>
      </c>
      <c r="K75" s="227" t="s">
        <v>704</v>
      </c>
      <c r="L75" s="227" t="s">
        <v>704</v>
      </c>
    </row>
    <row r="76" spans="2:37" ht="105" customHeight="1" x14ac:dyDescent="0.3">
      <c r="B76" s="228">
        <v>11</v>
      </c>
      <c r="C76" s="229">
        <v>44804</v>
      </c>
      <c r="D76" s="338" t="s">
        <v>716</v>
      </c>
      <c r="E76" s="338"/>
      <c r="F76" s="338"/>
      <c r="G76" s="338"/>
      <c r="H76" s="338"/>
      <c r="I76" s="338"/>
      <c r="J76" s="227" t="s">
        <v>703</v>
      </c>
      <c r="K76" s="227" t="s">
        <v>704</v>
      </c>
      <c r="L76" s="227" t="s">
        <v>704</v>
      </c>
    </row>
    <row r="77" spans="2:37" ht="46" customHeight="1" x14ac:dyDescent="0.3">
      <c r="B77" s="228">
        <v>12</v>
      </c>
      <c r="C77" s="229">
        <v>44926</v>
      </c>
      <c r="D77" s="338" t="s">
        <v>717</v>
      </c>
      <c r="E77" s="338"/>
      <c r="F77" s="338"/>
      <c r="G77" s="338"/>
      <c r="H77" s="338"/>
      <c r="I77" s="338"/>
      <c r="J77" s="227" t="s">
        <v>703</v>
      </c>
      <c r="K77" s="227" t="s">
        <v>704</v>
      </c>
      <c r="L77" s="227" t="s">
        <v>704</v>
      </c>
    </row>
    <row r="78" spans="2:37" ht="105" customHeight="1" x14ac:dyDescent="0.3">
      <c r="B78" s="237">
        <v>13</v>
      </c>
      <c r="C78" s="238">
        <v>45626</v>
      </c>
      <c r="D78" s="333" t="s">
        <v>787</v>
      </c>
      <c r="E78" s="334"/>
      <c r="F78" s="334"/>
      <c r="G78" s="334"/>
      <c r="H78" s="334"/>
      <c r="I78" s="335"/>
      <c r="J78" s="227" t="s">
        <v>775</v>
      </c>
      <c r="K78" s="227" t="s">
        <v>776</v>
      </c>
      <c r="L78" s="227" t="s">
        <v>789</v>
      </c>
    </row>
    <row r="79" spans="2:37" s="192" customFormat="1" ht="42" customHeight="1" x14ac:dyDescent="0.35">
      <c r="B79" s="237">
        <v>14</v>
      </c>
      <c r="C79" s="238">
        <v>45656</v>
      </c>
      <c r="D79" s="333" t="s">
        <v>869</v>
      </c>
      <c r="E79" s="334"/>
      <c r="F79" s="334"/>
      <c r="G79" s="334"/>
      <c r="H79" s="334"/>
      <c r="I79" s="335"/>
      <c r="J79" s="227" t="s">
        <v>775</v>
      </c>
      <c r="K79" s="227" t="s">
        <v>776</v>
      </c>
      <c r="L79" s="227" t="s">
        <v>790</v>
      </c>
      <c r="M79" s="302"/>
      <c r="N79" s="36"/>
      <c r="O79" s="303"/>
      <c r="Q79" s="36"/>
      <c r="W79" s="302"/>
      <c r="Y79" s="302"/>
      <c r="AB79" s="36"/>
      <c r="AE79" s="36"/>
      <c r="AK79" s="36"/>
    </row>
    <row r="80" spans="2:37" ht="158" customHeight="1" x14ac:dyDescent="0.3">
      <c r="B80" s="237">
        <v>15</v>
      </c>
      <c r="C80" s="238">
        <v>45838</v>
      </c>
      <c r="D80" s="333" t="s">
        <v>873</v>
      </c>
      <c r="E80" s="334"/>
      <c r="F80" s="334"/>
      <c r="G80" s="334"/>
      <c r="H80" s="334"/>
      <c r="I80" s="335"/>
      <c r="J80" s="227" t="s">
        <v>775</v>
      </c>
      <c r="K80" s="227" t="s">
        <v>871</v>
      </c>
      <c r="L80" s="227" t="s">
        <v>872</v>
      </c>
    </row>
  </sheetData>
  <mergeCells count="861">
    <mergeCell ref="D80:I80"/>
    <mergeCell ref="D79:I79"/>
    <mergeCell ref="AQ56:AQ58"/>
    <mergeCell ref="AR56:AR58"/>
    <mergeCell ref="AS56:AS58"/>
    <mergeCell ref="AM59:AM60"/>
    <mergeCell ref="AN59:AN60"/>
    <mergeCell ref="AO59:AO60"/>
    <mergeCell ref="AP59:AP60"/>
    <mergeCell ref="AQ59:AQ60"/>
    <mergeCell ref="AR59:AR60"/>
    <mergeCell ref="AS59:AS60"/>
    <mergeCell ref="AM56:AM58"/>
    <mergeCell ref="AN56:AN58"/>
    <mergeCell ref="AO56:AO58"/>
    <mergeCell ref="AP56:AP58"/>
    <mergeCell ref="T56:T57"/>
    <mergeCell ref="U56:U57"/>
    <mergeCell ref="V56:V57"/>
    <mergeCell ref="W56:W57"/>
    <mergeCell ref="L56:L58"/>
    <mergeCell ref="M56:M58"/>
    <mergeCell ref="N56:N58"/>
    <mergeCell ref="O56:O58"/>
    <mergeCell ref="AF1:AG1"/>
    <mergeCell ref="V10:AI10"/>
    <mergeCell ref="AK12:AK14"/>
    <mergeCell ref="AL12:AL14"/>
    <mergeCell ref="AJ18:AJ20"/>
    <mergeCell ref="AK18:AK20"/>
    <mergeCell ref="D8:E8"/>
    <mergeCell ref="G10:H10"/>
    <mergeCell ref="A12:K12"/>
    <mergeCell ref="C3:C6"/>
    <mergeCell ref="D3:E3"/>
    <mergeCell ref="G3:H3"/>
    <mergeCell ref="I3:K3"/>
    <mergeCell ref="G4:H4"/>
    <mergeCell ref="I4:P4"/>
    <mergeCell ref="D6:E6"/>
    <mergeCell ref="I13:I14"/>
    <mergeCell ref="J13:J14"/>
    <mergeCell ref="K13:K14"/>
    <mergeCell ref="L13:L14"/>
    <mergeCell ref="M13:M14"/>
    <mergeCell ref="A13:B13"/>
    <mergeCell ref="C13:C14"/>
    <mergeCell ref="D13:D14"/>
    <mergeCell ref="E13:E14"/>
    <mergeCell ref="F13:F14"/>
    <mergeCell ref="G13:G14"/>
    <mergeCell ref="H13:H14"/>
    <mergeCell ref="O13:O14"/>
    <mergeCell ref="A1:D1"/>
    <mergeCell ref="E1:L1"/>
    <mergeCell ref="M1:P1"/>
    <mergeCell ref="P13:P14"/>
    <mergeCell ref="Q13:Q14"/>
    <mergeCell ref="R13:R14"/>
    <mergeCell ref="S13:T13"/>
    <mergeCell ref="L12:Q12"/>
    <mergeCell ref="R12:AD12"/>
    <mergeCell ref="AE12:AJ12"/>
    <mergeCell ref="U13:U14"/>
    <mergeCell ref="V14:W14"/>
    <mergeCell ref="X14:Y14"/>
    <mergeCell ref="AF13:AF14"/>
    <mergeCell ref="AG13:AG14"/>
    <mergeCell ref="AH13:AH14"/>
    <mergeCell ref="AI13:AI14"/>
    <mergeCell ref="AJ13:AJ14"/>
    <mergeCell ref="V13:W13"/>
    <mergeCell ref="X13:Y13"/>
    <mergeCell ref="Z13:AA13"/>
    <mergeCell ref="AB13:AC13"/>
    <mergeCell ref="AD13:AD14"/>
    <mergeCell ref="AE13:AE14"/>
    <mergeCell ref="N13:N14"/>
    <mergeCell ref="V16:V17"/>
    <mergeCell ref="W16:W17"/>
    <mergeCell ref="AJ15:AJ17"/>
    <mergeCell ref="AK15:AK17"/>
    <mergeCell ref="AL15:AL17"/>
    <mergeCell ref="AG15:AG17"/>
    <mergeCell ref="AH15:AH17"/>
    <mergeCell ref="AI15:AI17"/>
    <mergeCell ref="X16:X17"/>
    <mergeCell ref="Y16:Y17"/>
    <mergeCell ref="Z16:Z17"/>
    <mergeCell ref="AA16:AA17"/>
    <mergeCell ref="AB16:AB17"/>
    <mergeCell ref="AC16:AC17"/>
    <mergeCell ref="AD16:AD17"/>
    <mergeCell ref="AE16:AE17"/>
    <mergeCell ref="AF16:AF17"/>
    <mergeCell ref="A15:A17"/>
    <mergeCell ref="B15:B17"/>
    <mergeCell ref="C15:C17"/>
    <mergeCell ref="D15:D17"/>
    <mergeCell ref="E15:E17"/>
    <mergeCell ref="R16:R17"/>
    <mergeCell ref="S16:S17"/>
    <mergeCell ref="T16:T17"/>
    <mergeCell ref="U16:U17"/>
    <mergeCell ref="H15:H17"/>
    <mergeCell ref="O15:O17"/>
    <mergeCell ref="P15:P17"/>
    <mergeCell ref="Q15:Q17"/>
    <mergeCell ref="I15:I17"/>
    <mergeCell ref="J15:J17"/>
    <mergeCell ref="K15:K17"/>
    <mergeCell ref="L15:L17"/>
    <mergeCell ref="M15:M17"/>
    <mergeCell ref="N15:N17"/>
    <mergeCell ref="H18:H20"/>
    <mergeCell ref="I18:I20"/>
    <mergeCell ref="J18:J20"/>
    <mergeCell ref="A21:A23"/>
    <mergeCell ref="B21:B23"/>
    <mergeCell ref="C21:C23"/>
    <mergeCell ref="D21:D23"/>
    <mergeCell ref="E21:E23"/>
    <mergeCell ref="H21:H23"/>
    <mergeCell ref="I21:I23"/>
    <mergeCell ref="A18:A20"/>
    <mergeCell ref="B18:B20"/>
    <mergeCell ref="C18:C20"/>
    <mergeCell ref="D18:D20"/>
    <mergeCell ref="E18:E20"/>
    <mergeCell ref="K18:K20"/>
    <mergeCell ref="L18:L20"/>
    <mergeCell ref="M18:M20"/>
    <mergeCell ref="AL18:AL20"/>
    <mergeCell ref="N18:N20"/>
    <mergeCell ref="O18:O20"/>
    <mergeCell ref="P18:P20"/>
    <mergeCell ref="Q18:Q20"/>
    <mergeCell ref="AA18:AA19"/>
    <mergeCell ref="AG18:AG20"/>
    <mergeCell ref="AH18:AH20"/>
    <mergeCell ref="AI18:AI20"/>
    <mergeCell ref="A24:A29"/>
    <mergeCell ref="B24:B29"/>
    <mergeCell ref="C24:C29"/>
    <mergeCell ref="D24:D29"/>
    <mergeCell ref="E24:E29"/>
    <mergeCell ref="F24:F26"/>
    <mergeCell ref="G24:G26"/>
    <mergeCell ref="AK21:AK23"/>
    <mergeCell ref="AL21:AL23"/>
    <mergeCell ref="P21:P23"/>
    <mergeCell ref="Q21:Q23"/>
    <mergeCell ref="AG21:AG23"/>
    <mergeCell ref="AH21:AH23"/>
    <mergeCell ref="AJ21:AJ23"/>
    <mergeCell ref="J21:J23"/>
    <mergeCell ref="K21:K23"/>
    <mergeCell ref="L21:L23"/>
    <mergeCell ref="M21:M23"/>
    <mergeCell ref="N21:N23"/>
    <mergeCell ref="O21:O23"/>
    <mergeCell ref="AI21:AI23"/>
    <mergeCell ref="F27:F29"/>
    <mergeCell ref="G27:G29"/>
    <mergeCell ref="AI24:AI29"/>
    <mergeCell ref="AJ24:AJ29"/>
    <mergeCell ref="AK24:AK29"/>
    <mergeCell ref="AL24:AL29"/>
    <mergeCell ref="N24:N29"/>
    <mergeCell ref="O24:O29"/>
    <mergeCell ref="P24:P29"/>
    <mergeCell ref="Q24:Q29"/>
    <mergeCell ref="AG24:AG29"/>
    <mergeCell ref="AH24:AH29"/>
    <mergeCell ref="H24:H29"/>
    <mergeCell ref="I24:I29"/>
    <mergeCell ref="J24:J29"/>
    <mergeCell ref="K24:K29"/>
    <mergeCell ref="L24:L29"/>
    <mergeCell ref="M24:M29"/>
    <mergeCell ref="AG30:AG32"/>
    <mergeCell ref="R31:R32"/>
    <mergeCell ref="S31:S32"/>
    <mergeCell ref="T31:T32"/>
    <mergeCell ref="U31:U32"/>
    <mergeCell ref="I30:I32"/>
    <mergeCell ref="J30:J32"/>
    <mergeCell ref="K30:K32"/>
    <mergeCell ref="L30:L32"/>
    <mergeCell ref="AB31:AB32"/>
    <mergeCell ref="AC31:AC32"/>
    <mergeCell ref="AF31:AF32"/>
    <mergeCell ref="X31:X32"/>
    <mergeCell ref="Y31:Y32"/>
    <mergeCell ref="Z31:Z32"/>
    <mergeCell ref="AA31:AA32"/>
    <mergeCell ref="V31:V32"/>
    <mergeCell ref="W31:W32"/>
    <mergeCell ref="AN30:AN32"/>
    <mergeCell ref="AO30:AO32"/>
    <mergeCell ref="AP30:AP32"/>
    <mergeCell ref="AQ30:AQ32"/>
    <mergeCell ref="AR30:AR32"/>
    <mergeCell ref="AS30:AS32"/>
    <mergeCell ref="AH30:AH32"/>
    <mergeCell ref="AI30:AI32"/>
    <mergeCell ref="AJ30:AJ32"/>
    <mergeCell ref="AK30:AK32"/>
    <mergeCell ref="AL30:AL32"/>
    <mergeCell ref="AM30:AM32"/>
    <mergeCell ref="M30:M32"/>
    <mergeCell ref="N30:N32"/>
    <mergeCell ref="O30:O32"/>
    <mergeCell ref="P30:P32"/>
    <mergeCell ref="Q30:Q32"/>
    <mergeCell ref="A30:A32"/>
    <mergeCell ref="B30:B32"/>
    <mergeCell ref="C30:C32"/>
    <mergeCell ref="D30:D32"/>
    <mergeCell ref="E30:E32"/>
    <mergeCell ref="F30:F32"/>
    <mergeCell ref="G30:G32"/>
    <mergeCell ref="H30:H32"/>
    <mergeCell ref="X33:X34"/>
    <mergeCell ref="Y33:Y34"/>
    <mergeCell ref="N33:N35"/>
    <mergeCell ref="O33:O35"/>
    <mergeCell ref="P33:P35"/>
    <mergeCell ref="Q33:Q35"/>
    <mergeCell ref="R33:R34"/>
    <mergeCell ref="S33:S34"/>
    <mergeCell ref="A33:A35"/>
    <mergeCell ref="B33:B35"/>
    <mergeCell ref="C33:C35"/>
    <mergeCell ref="D33:D35"/>
    <mergeCell ref="E33:E35"/>
    <mergeCell ref="H33:H35"/>
    <mergeCell ref="I33:I35"/>
    <mergeCell ref="J33:J35"/>
    <mergeCell ref="K33:K35"/>
    <mergeCell ref="L33:L35"/>
    <mergeCell ref="A36:A37"/>
    <mergeCell ref="B36:B37"/>
    <mergeCell ref="C36:C37"/>
    <mergeCell ref="D36:D37"/>
    <mergeCell ref="E36:E37"/>
    <mergeCell ref="F36:F37"/>
    <mergeCell ref="AL33:AL35"/>
    <mergeCell ref="AF33:AF34"/>
    <mergeCell ref="AG33:AG35"/>
    <mergeCell ref="AH33:AH35"/>
    <mergeCell ref="AI33:AI35"/>
    <mergeCell ref="AJ33:AJ35"/>
    <mergeCell ref="AK33:AK35"/>
    <mergeCell ref="Z33:Z34"/>
    <mergeCell ref="AA33:AA34"/>
    <mergeCell ref="AB33:AB34"/>
    <mergeCell ref="AC33:AC34"/>
    <mergeCell ref="M33:M35"/>
    <mergeCell ref="AD33:AD34"/>
    <mergeCell ref="AE33:AE34"/>
    <mergeCell ref="T33:T34"/>
    <mergeCell ref="U33:U34"/>
    <mergeCell ref="V33:V34"/>
    <mergeCell ref="W33:W34"/>
    <mergeCell ref="M36:M37"/>
    <mergeCell ref="N36:N37"/>
    <mergeCell ref="O36:O37"/>
    <mergeCell ref="P36:P37"/>
    <mergeCell ref="Q36:Q37"/>
    <mergeCell ref="AG36:AG37"/>
    <mergeCell ref="G36:G37"/>
    <mergeCell ref="H36:H37"/>
    <mergeCell ref="I36:I37"/>
    <mergeCell ref="J36:J37"/>
    <mergeCell ref="K36:K37"/>
    <mergeCell ref="L36:L37"/>
    <mergeCell ref="AP36:AP37"/>
    <mergeCell ref="AQ36:AQ37"/>
    <mergeCell ref="AR36:AR37"/>
    <mergeCell ref="AS36:AS37"/>
    <mergeCell ref="AH36:AH37"/>
    <mergeCell ref="AI36:AI37"/>
    <mergeCell ref="AJ36:AJ37"/>
    <mergeCell ref="AK36:AK37"/>
    <mergeCell ref="AL36:AL37"/>
    <mergeCell ref="AM36:AM37"/>
    <mergeCell ref="L38:L39"/>
    <mergeCell ref="M38:M39"/>
    <mergeCell ref="N38:N39"/>
    <mergeCell ref="A38:A39"/>
    <mergeCell ref="B38:B39"/>
    <mergeCell ref="C38:C39"/>
    <mergeCell ref="D38:D39"/>
    <mergeCell ref="E38:E39"/>
    <mergeCell ref="H38:H39"/>
    <mergeCell ref="K38:K39"/>
    <mergeCell ref="AP38:AP39"/>
    <mergeCell ref="AQ38:AQ39"/>
    <mergeCell ref="AR38:AR39"/>
    <mergeCell ref="AS38:AS39"/>
    <mergeCell ref="A40:A45"/>
    <mergeCell ref="B40:B45"/>
    <mergeCell ref="C40:C45"/>
    <mergeCell ref="D40:D45"/>
    <mergeCell ref="E40:E45"/>
    <mergeCell ref="H40:H45"/>
    <mergeCell ref="AJ38:AJ39"/>
    <mergeCell ref="AK38:AK39"/>
    <mergeCell ref="AL38:AL39"/>
    <mergeCell ref="AM38:AM39"/>
    <mergeCell ref="AN38:AN39"/>
    <mergeCell ref="AO38:AO39"/>
    <mergeCell ref="O38:O39"/>
    <mergeCell ref="P38:P39"/>
    <mergeCell ref="Q38:Q39"/>
    <mergeCell ref="AG38:AG39"/>
    <mergeCell ref="AH38:AH39"/>
    <mergeCell ref="AI38:AI39"/>
    <mergeCell ref="I38:I39"/>
    <mergeCell ref="J38:J39"/>
    <mergeCell ref="AL40:AL45"/>
    <mergeCell ref="AM40:AM45"/>
    <mergeCell ref="AO40:AO45"/>
    <mergeCell ref="AP40:AP45"/>
    <mergeCell ref="AG40:AG45"/>
    <mergeCell ref="AH40:AH45"/>
    <mergeCell ref="AI40:AI45"/>
    <mergeCell ref="Y42:Y44"/>
    <mergeCell ref="Z42:Z44"/>
    <mergeCell ref="AA42:AA44"/>
    <mergeCell ref="AB42:AB44"/>
    <mergeCell ref="AC42:AC44"/>
    <mergeCell ref="AN40:AN45"/>
    <mergeCell ref="R42:R44"/>
    <mergeCell ref="S42:S44"/>
    <mergeCell ref="T42:T44"/>
    <mergeCell ref="U42:U44"/>
    <mergeCell ref="V42:V44"/>
    <mergeCell ref="W42:W44"/>
    <mergeCell ref="X42:X44"/>
    <mergeCell ref="AJ40:AJ45"/>
    <mergeCell ref="AK40:AK45"/>
    <mergeCell ref="AD42:AD44"/>
    <mergeCell ref="AE42:AE44"/>
    <mergeCell ref="AF42:AF44"/>
    <mergeCell ref="A46:A47"/>
    <mergeCell ref="B46:B47"/>
    <mergeCell ref="C46:C47"/>
    <mergeCell ref="D46:D47"/>
    <mergeCell ref="E46:E47"/>
    <mergeCell ref="F46:F47"/>
    <mergeCell ref="O40:O45"/>
    <mergeCell ref="P40:P45"/>
    <mergeCell ref="Q40:Q45"/>
    <mergeCell ref="I40:I45"/>
    <mergeCell ref="J40:J45"/>
    <mergeCell ref="K40:K45"/>
    <mergeCell ref="L40:L45"/>
    <mergeCell ref="M40:M45"/>
    <mergeCell ref="N40:N45"/>
    <mergeCell ref="M46:M47"/>
    <mergeCell ref="N46:N47"/>
    <mergeCell ref="O46:O47"/>
    <mergeCell ref="P46:P47"/>
    <mergeCell ref="Q46:Q47"/>
    <mergeCell ref="R46:R47"/>
    <mergeCell ref="G46:G47"/>
    <mergeCell ref="H46:H47"/>
    <mergeCell ref="I46:I47"/>
    <mergeCell ref="J46:J47"/>
    <mergeCell ref="K46:K47"/>
    <mergeCell ref="L46:L47"/>
    <mergeCell ref="AA46:AA47"/>
    <mergeCell ref="AB46:AB47"/>
    <mergeCell ref="AC46:AC47"/>
    <mergeCell ref="AI46:AI47"/>
    <mergeCell ref="AJ46:AJ47"/>
    <mergeCell ref="Y46:Y47"/>
    <mergeCell ref="Z46:Z47"/>
    <mergeCell ref="N48:N49"/>
    <mergeCell ref="O48:O49"/>
    <mergeCell ref="AD46:AD47"/>
    <mergeCell ref="S46:S47"/>
    <mergeCell ref="T46:T47"/>
    <mergeCell ref="U46:U47"/>
    <mergeCell ref="V46:V47"/>
    <mergeCell ref="W46:W47"/>
    <mergeCell ref="X46:X47"/>
    <mergeCell ref="T48:T49"/>
    <mergeCell ref="U48:U49"/>
    <mergeCell ref="V48:V49"/>
    <mergeCell ref="W48:W49"/>
    <mergeCell ref="X48:X49"/>
    <mergeCell ref="Y48:Y49"/>
    <mergeCell ref="P48:P49"/>
    <mergeCell ref="Q48:Q49"/>
    <mergeCell ref="R48:R49"/>
    <mergeCell ref="S48:S49"/>
    <mergeCell ref="H48:H49"/>
    <mergeCell ref="I48:I49"/>
    <mergeCell ref="J48:J49"/>
    <mergeCell ref="K48:K49"/>
    <mergeCell ref="L48:L49"/>
    <mergeCell ref="M48:M49"/>
    <mergeCell ref="AS46:AS47"/>
    <mergeCell ref="A48:A49"/>
    <mergeCell ref="B48:B49"/>
    <mergeCell ref="C48:C49"/>
    <mergeCell ref="D48:D49"/>
    <mergeCell ref="E48:E49"/>
    <mergeCell ref="F48:F49"/>
    <mergeCell ref="G48:G49"/>
    <mergeCell ref="AK46:AK47"/>
    <mergeCell ref="AL46:AL47"/>
    <mergeCell ref="AM46:AM47"/>
    <mergeCell ref="AN46:AN47"/>
    <mergeCell ref="AO46:AO47"/>
    <mergeCell ref="AP46:AP47"/>
    <mergeCell ref="AE46:AE47"/>
    <mergeCell ref="AF46:AF47"/>
    <mergeCell ref="AG46:AG47"/>
    <mergeCell ref="AH46:AH47"/>
    <mergeCell ref="AL48:AL49"/>
    <mergeCell ref="AF48:AF49"/>
    <mergeCell ref="AG48:AG49"/>
    <mergeCell ref="AH48:AH49"/>
    <mergeCell ref="AI48:AI49"/>
    <mergeCell ref="AJ48:AJ49"/>
    <mergeCell ref="AK48:AK49"/>
    <mergeCell ref="Z48:Z49"/>
    <mergeCell ref="AA48:AA49"/>
    <mergeCell ref="AB48:AB49"/>
    <mergeCell ref="AC48:AC49"/>
    <mergeCell ref="AD48:AD49"/>
    <mergeCell ref="AE48:AE49"/>
    <mergeCell ref="M50:M51"/>
    <mergeCell ref="N50:N51"/>
    <mergeCell ref="A50:A51"/>
    <mergeCell ref="B50:B51"/>
    <mergeCell ref="C50:C51"/>
    <mergeCell ref="D50:D51"/>
    <mergeCell ref="E50:E51"/>
    <mergeCell ref="F50:F51"/>
    <mergeCell ref="G50:G51"/>
    <mergeCell ref="H50:H51"/>
    <mergeCell ref="I50:I51"/>
    <mergeCell ref="J50:J51"/>
    <mergeCell ref="K50:K51"/>
    <mergeCell ref="L50:L51"/>
    <mergeCell ref="U50:U51"/>
    <mergeCell ref="V50:V51"/>
    <mergeCell ref="W50:W51"/>
    <mergeCell ref="X50:X51"/>
    <mergeCell ref="Y50:Y51"/>
    <mergeCell ref="Z50:Z51"/>
    <mergeCell ref="O50:O51"/>
    <mergeCell ref="P50:P51"/>
    <mergeCell ref="Q50:Q51"/>
    <mergeCell ref="R50:R51"/>
    <mergeCell ref="S50:S51"/>
    <mergeCell ref="T50:T51"/>
    <mergeCell ref="AG50:AG51"/>
    <mergeCell ref="AH50:AH51"/>
    <mergeCell ref="AI50:AI51"/>
    <mergeCell ref="AJ50:AJ51"/>
    <mergeCell ref="AK50:AK51"/>
    <mergeCell ref="AL50:AL51"/>
    <mergeCell ref="AA50:AA51"/>
    <mergeCell ref="AB50:AB51"/>
    <mergeCell ref="AC50:AC51"/>
    <mergeCell ref="AD50:AD51"/>
    <mergeCell ref="AE50:AE51"/>
    <mergeCell ref="AF50:AF51"/>
    <mergeCell ref="A52:A54"/>
    <mergeCell ref="B52:B54"/>
    <mergeCell ref="C52:C54"/>
    <mergeCell ref="D52:D54"/>
    <mergeCell ref="E52:E54"/>
    <mergeCell ref="H52:H54"/>
    <mergeCell ref="I52:I54"/>
    <mergeCell ref="J52:J54"/>
    <mergeCell ref="K52:K54"/>
    <mergeCell ref="K56:K58"/>
    <mergeCell ref="AS52:AS54"/>
    <mergeCell ref="AM52:AM54"/>
    <mergeCell ref="AN52:AN54"/>
    <mergeCell ref="AO52:AO54"/>
    <mergeCell ref="AP52:AP54"/>
    <mergeCell ref="AQ52:AQ54"/>
    <mergeCell ref="AR52:AR54"/>
    <mergeCell ref="AG52:AG54"/>
    <mergeCell ref="AH52:AH54"/>
    <mergeCell ref="AI52:AI54"/>
    <mergeCell ref="AJ52:AJ54"/>
    <mergeCell ref="AK52:AK54"/>
    <mergeCell ref="AL52:AL54"/>
    <mergeCell ref="M52:M54"/>
    <mergeCell ref="N52:N54"/>
    <mergeCell ref="O52:O54"/>
    <mergeCell ref="P52:P54"/>
    <mergeCell ref="Q52:Q54"/>
    <mergeCell ref="L52:L54"/>
    <mergeCell ref="S56:S57"/>
    <mergeCell ref="P56:P58"/>
    <mergeCell ref="A59:A60"/>
    <mergeCell ref="B59:B60"/>
    <mergeCell ref="C59:C60"/>
    <mergeCell ref="D59:D60"/>
    <mergeCell ref="E59:E60"/>
    <mergeCell ref="H59:H60"/>
    <mergeCell ref="I59:I60"/>
    <mergeCell ref="AD56:AD57"/>
    <mergeCell ref="AE56:AE57"/>
    <mergeCell ref="X56:X57"/>
    <mergeCell ref="Y56:Y57"/>
    <mergeCell ref="Z56:Z57"/>
    <mergeCell ref="AA56:AA57"/>
    <mergeCell ref="AB56:AB57"/>
    <mergeCell ref="AC56:AC57"/>
    <mergeCell ref="R56:R57"/>
    <mergeCell ref="A56:A58"/>
    <mergeCell ref="B56:B58"/>
    <mergeCell ref="C56:C58"/>
    <mergeCell ref="D56:D58"/>
    <mergeCell ref="E56:E58"/>
    <mergeCell ref="H56:H58"/>
    <mergeCell ref="I56:I58"/>
    <mergeCell ref="J56:J58"/>
    <mergeCell ref="AK59:AK60"/>
    <mergeCell ref="AL59:AL60"/>
    <mergeCell ref="P59:P60"/>
    <mergeCell ref="Q59:Q60"/>
    <mergeCell ref="AG59:AG60"/>
    <mergeCell ref="AH59:AH60"/>
    <mergeCell ref="AI59:AI60"/>
    <mergeCell ref="AJ59:AJ60"/>
    <mergeCell ref="Q56:Q58"/>
    <mergeCell ref="AJ56:AJ58"/>
    <mergeCell ref="AK56:AK58"/>
    <mergeCell ref="AL56:AL58"/>
    <mergeCell ref="AF56:AF57"/>
    <mergeCell ref="AG56:AG58"/>
    <mergeCell ref="AH56:AH58"/>
    <mergeCell ref="AI56:AI58"/>
    <mergeCell ref="J59:J60"/>
    <mergeCell ref="K59:K60"/>
    <mergeCell ref="L59:L60"/>
    <mergeCell ref="M59:M60"/>
    <mergeCell ref="N59:N60"/>
    <mergeCell ref="O59:O60"/>
    <mergeCell ref="D78:I78"/>
    <mergeCell ref="G8:H8"/>
    <mergeCell ref="D72:I72"/>
    <mergeCell ref="D73:I73"/>
    <mergeCell ref="D74:I74"/>
    <mergeCell ref="D75:I75"/>
    <mergeCell ref="D76:I76"/>
    <mergeCell ref="D77:I77"/>
    <mergeCell ref="D66:I66"/>
    <mergeCell ref="D67:I67"/>
    <mergeCell ref="D68:I68"/>
    <mergeCell ref="D69:I69"/>
    <mergeCell ref="D70:I70"/>
    <mergeCell ref="D71:I71"/>
    <mergeCell ref="B62:L62"/>
    <mergeCell ref="D63:I63"/>
    <mergeCell ref="D64:I64"/>
    <mergeCell ref="D65:I65"/>
    <mergeCell ref="AM12:BG12"/>
    <mergeCell ref="BH12:BH14"/>
    <mergeCell ref="AM13:AM14"/>
    <mergeCell ref="AN13:AN14"/>
    <mergeCell ref="AO13:AQ13"/>
    <mergeCell ref="AR13:AT13"/>
    <mergeCell ref="AU13:AW13"/>
    <mergeCell ref="AX13:AZ13"/>
    <mergeCell ref="BA13:BC13"/>
    <mergeCell ref="BD13:BF13"/>
    <mergeCell ref="BG13:BG14"/>
    <mergeCell ref="AM15:AM17"/>
    <mergeCell ref="AN15:AN17"/>
    <mergeCell ref="AO15:AO17"/>
    <mergeCell ref="AP15:AP17"/>
    <mergeCell ref="AQ15:AQ17"/>
    <mergeCell ref="AR15:AR17"/>
    <mergeCell ref="AS15:AS17"/>
    <mergeCell ref="AT15:AT17"/>
    <mergeCell ref="AU15:AU17"/>
    <mergeCell ref="AV15:AV17"/>
    <mergeCell ref="AW15:AW17"/>
    <mergeCell ref="AX15:AX17"/>
    <mergeCell ref="AY15:AY17"/>
    <mergeCell ref="AZ15:AZ17"/>
    <mergeCell ref="BA15:BA17"/>
    <mergeCell ref="BB15:BB17"/>
    <mergeCell ref="BC15:BC17"/>
    <mergeCell ref="BD15:BD17"/>
    <mergeCell ref="BE15:BE17"/>
    <mergeCell ref="BF15:BF17"/>
    <mergeCell ref="BG15:BG17"/>
    <mergeCell ref="BH15:BH17"/>
    <mergeCell ref="AM18:AM20"/>
    <mergeCell ref="AN18:AN20"/>
    <mergeCell ref="AO18:AO20"/>
    <mergeCell ref="AP18:AP20"/>
    <mergeCell ref="AQ18:AQ20"/>
    <mergeCell ref="AR18:AR20"/>
    <mergeCell ref="AS18:AS20"/>
    <mergeCell ref="AT18:AT20"/>
    <mergeCell ref="AU18:AU20"/>
    <mergeCell ref="AV18:AV20"/>
    <mergeCell ref="AW18:AW20"/>
    <mergeCell ref="AX18:AX20"/>
    <mergeCell ref="AY18:AY20"/>
    <mergeCell ref="AZ18:AZ20"/>
    <mergeCell ref="BA18:BA20"/>
    <mergeCell ref="BB18:BB20"/>
    <mergeCell ref="BC18:BC20"/>
    <mergeCell ref="BD18:BD20"/>
    <mergeCell ref="BE18:BE20"/>
    <mergeCell ref="BF18:BF20"/>
    <mergeCell ref="BG18:BG20"/>
    <mergeCell ref="BH18:BH20"/>
    <mergeCell ref="AM21:AM23"/>
    <mergeCell ref="AN21:AN23"/>
    <mergeCell ref="AO21:AO23"/>
    <mergeCell ref="AP21:AP23"/>
    <mergeCell ref="AQ21:AQ23"/>
    <mergeCell ref="AR21:AR23"/>
    <mergeCell ref="AS21:AS23"/>
    <mergeCell ref="AT21:AT23"/>
    <mergeCell ref="AU21:AU23"/>
    <mergeCell ref="AV21:AV23"/>
    <mergeCell ref="AW21:AW23"/>
    <mergeCell ref="AX21:AX23"/>
    <mergeCell ref="AY21:AY23"/>
    <mergeCell ref="AZ21:AZ23"/>
    <mergeCell ref="BA21:BA23"/>
    <mergeCell ref="BB21:BB23"/>
    <mergeCell ref="BC21:BC23"/>
    <mergeCell ref="BD21:BD23"/>
    <mergeCell ref="BE21:BE23"/>
    <mergeCell ref="BF21:BF23"/>
    <mergeCell ref="BG21:BG23"/>
    <mergeCell ref="BH21:BH23"/>
    <mergeCell ref="BA24:BA29"/>
    <mergeCell ref="BB24:BB29"/>
    <mergeCell ref="BC24:BC29"/>
    <mergeCell ref="BD24:BD29"/>
    <mergeCell ref="AM24:AM29"/>
    <mergeCell ref="AN24:AN29"/>
    <mergeCell ref="AO24:AO29"/>
    <mergeCell ref="AP24:AP29"/>
    <mergeCell ref="AQ24:AQ29"/>
    <mergeCell ref="AR24:AR29"/>
    <mergeCell ref="AS24:AS29"/>
    <mergeCell ref="AT24:AT29"/>
    <mergeCell ref="AU24:AU29"/>
    <mergeCell ref="BE24:BE29"/>
    <mergeCell ref="BF24:BF29"/>
    <mergeCell ref="BG24:BG29"/>
    <mergeCell ref="BH24:BH29"/>
    <mergeCell ref="AT30:AT32"/>
    <mergeCell ref="AU30:AU32"/>
    <mergeCell ref="AV30:AV32"/>
    <mergeCell ref="AW30:AW32"/>
    <mergeCell ref="AX30:AX32"/>
    <mergeCell ref="AY30:AY32"/>
    <mergeCell ref="AZ30:AZ32"/>
    <mergeCell ref="BA30:BA32"/>
    <mergeCell ref="BB30:BB32"/>
    <mergeCell ref="BC30:BC32"/>
    <mergeCell ref="BD30:BD32"/>
    <mergeCell ref="BE30:BE32"/>
    <mergeCell ref="BF30:BF32"/>
    <mergeCell ref="BG30:BG32"/>
    <mergeCell ref="BH30:BH32"/>
    <mergeCell ref="AV24:AV29"/>
    <mergeCell ref="AW24:AW29"/>
    <mergeCell ref="AX24:AX29"/>
    <mergeCell ref="AY24:AY29"/>
    <mergeCell ref="AZ24:AZ29"/>
    <mergeCell ref="BE33:BE35"/>
    <mergeCell ref="BF33:BF35"/>
    <mergeCell ref="BA36:BA37"/>
    <mergeCell ref="BB36:BB37"/>
    <mergeCell ref="AM33:AM35"/>
    <mergeCell ref="AN33:AN35"/>
    <mergeCell ref="AO33:AO35"/>
    <mergeCell ref="AP33:AP35"/>
    <mergeCell ref="AQ33:AQ35"/>
    <mergeCell ref="AR33:AR35"/>
    <mergeCell ref="AS33:AS35"/>
    <mergeCell ref="AT33:AT35"/>
    <mergeCell ref="AU33:AU35"/>
    <mergeCell ref="AV33:AV35"/>
    <mergeCell ref="AW33:AW35"/>
    <mergeCell ref="AX33:AX35"/>
    <mergeCell ref="AY33:AY35"/>
    <mergeCell ref="AZ33:AZ35"/>
    <mergeCell ref="BA33:BA35"/>
    <mergeCell ref="BB33:BB35"/>
    <mergeCell ref="BC33:BC35"/>
    <mergeCell ref="BD33:BD35"/>
    <mergeCell ref="AN36:AN37"/>
    <mergeCell ref="AO36:AO37"/>
    <mergeCell ref="AQ40:AQ45"/>
    <mergeCell ref="AR40:AR45"/>
    <mergeCell ref="AS40:AS45"/>
    <mergeCell ref="BG33:BG35"/>
    <mergeCell ref="BH33:BH35"/>
    <mergeCell ref="BC36:BC37"/>
    <mergeCell ref="BD36:BD37"/>
    <mergeCell ref="BE36:BE37"/>
    <mergeCell ref="BF36:BF37"/>
    <mergeCell ref="BG36:BG37"/>
    <mergeCell ref="BH36:BH37"/>
    <mergeCell ref="BC38:BC39"/>
    <mergeCell ref="BD38:BD39"/>
    <mergeCell ref="BE38:BE39"/>
    <mergeCell ref="BF38:BF39"/>
    <mergeCell ref="BG38:BG39"/>
    <mergeCell ref="BH38:BH39"/>
    <mergeCell ref="AT36:AT37"/>
    <mergeCell ref="AU36:AU37"/>
    <mergeCell ref="AV36:AV37"/>
    <mergeCell ref="AW36:AW37"/>
    <mergeCell ref="AX36:AX37"/>
    <mergeCell ref="AY36:AY37"/>
    <mergeCell ref="AZ36:AZ37"/>
    <mergeCell ref="BB40:BB45"/>
    <mergeCell ref="BC40:BC45"/>
    <mergeCell ref="BD40:BD45"/>
    <mergeCell ref="BE40:BE45"/>
    <mergeCell ref="BF40:BF45"/>
    <mergeCell ref="BG40:BG45"/>
    <mergeCell ref="BH40:BH45"/>
    <mergeCell ref="AT38:AT39"/>
    <mergeCell ref="AU38:AU39"/>
    <mergeCell ref="AV38:AV39"/>
    <mergeCell ref="AW38:AW39"/>
    <mergeCell ref="AX38:AX39"/>
    <mergeCell ref="AY38:AY39"/>
    <mergeCell ref="AZ38:AZ39"/>
    <mergeCell ref="BA38:BA39"/>
    <mergeCell ref="BB38:BB39"/>
    <mergeCell ref="AT40:AT45"/>
    <mergeCell ref="AU40:AU45"/>
    <mergeCell ref="AV40:AV45"/>
    <mergeCell ref="AW40:AW45"/>
    <mergeCell ref="AX40:AX45"/>
    <mergeCell ref="AY40:AY45"/>
    <mergeCell ref="AZ40:AZ45"/>
    <mergeCell ref="BA40:BA45"/>
    <mergeCell ref="AQ46:AQ47"/>
    <mergeCell ref="AR46:AR47"/>
    <mergeCell ref="AT46:AT47"/>
    <mergeCell ref="AU46:AU47"/>
    <mergeCell ref="AV46:AV47"/>
    <mergeCell ref="AW46:AW47"/>
    <mergeCell ref="AX46:AX47"/>
    <mergeCell ref="AY46:AY47"/>
    <mergeCell ref="AZ46:AZ47"/>
    <mergeCell ref="BA46:BA47"/>
    <mergeCell ref="BB46:BB47"/>
    <mergeCell ref="BC46:BC47"/>
    <mergeCell ref="BD46:BD47"/>
    <mergeCell ref="BE46:BE47"/>
    <mergeCell ref="BF46:BF47"/>
    <mergeCell ref="BG46:BG47"/>
    <mergeCell ref="BH46:BH47"/>
    <mergeCell ref="AM48:AM49"/>
    <mergeCell ref="AN48:AN49"/>
    <mergeCell ref="AO48:AO49"/>
    <mergeCell ref="AP48:AP49"/>
    <mergeCell ref="AQ48:AQ49"/>
    <mergeCell ref="AR48:AR49"/>
    <mergeCell ref="AS48:AS49"/>
    <mergeCell ref="AT48:AT49"/>
    <mergeCell ref="AU48:AU49"/>
    <mergeCell ref="AV48:AV49"/>
    <mergeCell ref="AW48:AW49"/>
    <mergeCell ref="AX48:AX49"/>
    <mergeCell ref="AY48:AY49"/>
    <mergeCell ref="AZ48:AZ49"/>
    <mergeCell ref="BA48:BA49"/>
    <mergeCell ref="BB48:BB49"/>
    <mergeCell ref="BC48:BC49"/>
    <mergeCell ref="BD48:BD49"/>
    <mergeCell ref="BE48:BE49"/>
    <mergeCell ref="BF48:BF49"/>
    <mergeCell ref="BG48:BG49"/>
    <mergeCell ref="BH48:BH49"/>
    <mergeCell ref="AM50:AM51"/>
    <mergeCell ref="AN50:AN51"/>
    <mergeCell ref="AO50:AO51"/>
    <mergeCell ref="AP50:AP51"/>
    <mergeCell ref="AQ50:AQ51"/>
    <mergeCell ref="AR50:AR51"/>
    <mergeCell ref="AS50:AS51"/>
    <mergeCell ref="AT50:AT51"/>
    <mergeCell ref="AU50:AU51"/>
    <mergeCell ref="AV50:AV51"/>
    <mergeCell ref="AW50:AW51"/>
    <mergeCell ref="AX50:AX51"/>
    <mergeCell ref="AY50:AY51"/>
    <mergeCell ref="AZ50:AZ51"/>
    <mergeCell ref="BA50:BA51"/>
    <mergeCell ref="BB50:BB51"/>
    <mergeCell ref="BC50:BC51"/>
    <mergeCell ref="BD50:BD51"/>
    <mergeCell ref="BH50:BH51"/>
    <mergeCell ref="AT52:AT54"/>
    <mergeCell ref="AU52:AU54"/>
    <mergeCell ref="AV52:AV54"/>
    <mergeCell ref="AW52:AW54"/>
    <mergeCell ref="AX52:AX54"/>
    <mergeCell ref="AY52:AY54"/>
    <mergeCell ref="AZ52:AZ54"/>
    <mergeCell ref="BA52:BA54"/>
    <mergeCell ref="BB52:BB54"/>
    <mergeCell ref="BC52:BC54"/>
    <mergeCell ref="BD52:BD54"/>
    <mergeCell ref="BE52:BE54"/>
    <mergeCell ref="BF52:BF54"/>
    <mergeCell ref="BG52:BG54"/>
    <mergeCell ref="BH52:BH54"/>
    <mergeCell ref="BB56:BB58"/>
    <mergeCell ref="BE50:BE51"/>
    <mergeCell ref="BF50:BF51"/>
    <mergeCell ref="BG50:BG51"/>
    <mergeCell ref="BC56:BC58"/>
    <mergeCell ref="BD56:BD58"/>
    <mergeCell ref="BE56:BE58"/>
    <mergeCell ref="BF56:BF58"/>
    <mergeCell ref="BG56:BG58"/>
    <mergeCell ref="BH56:BH58"/>
    <mergeCell ref="AT59:AT60"/>
    <mergeCell ref="AU59:AU60"/>
    <mergeCell ref="AV59:AV60"/>
    <mergeCell ref="AW59:AW60"/>
    <mergeCell ref="AX59:AX60"/>
    <mergeCell ref="AY59:AY60"/>
    <mergeCell ref="AZ59:AZ60"/>
    <mergeCell ref="BA59:BA60"/>
    <mergeCell ref="BB59:BB60"/>
    <mergeCell ref="BC59:BC60"/>
    <mergeCell ref="BD59:BD60"/>
    <mergeCell ref="BE59:BE60"/>
    <mergeCell ref="BF59:BF60"/>
    <mergeCell ref="BG59:BG60"/>
    <mergeCell ref="BH59:BH60"/>
    <mergeCell ref="AT56:AT58"/>
    <mergeCell ref="AU56:AU58"/>
    <mergeCell ref="AV56:AV58"/>
    <mergeCell ref="AW56:AW58"/>
    <mergeCell ref="AX56:AX58"/>
    <mergeCell ref="AY56:AY58"/>
    <mergeCell ref="AZ56:AZ58"/>
    <mergeCell ref="BA56:BA58"/>
  </mergeCells>
  <conditionalFormatting sqref="I18 I56">
    <cfRule type="cellIs" dxfId="2056" priority="132" operator="equal">
      <formula>#REF!</formula>
    </cfRule>
  </conditionalFormatting>
  <conditionalFormatting sqref="I21">
    <cfRule type="cellIs" dxfId="2055" priority="128" operator="equal">
      <formula>#REF!</formula>
    </cfRule>
  </conditionalFormatting>
  <conditionalFormatting sqref="I38">
    <cfRule type="cellIs" dxfId="2054" priority="126" operator="equal">
      <formula>#REF!</formula>
    </cfRule>
  </conditionalFormatting>
  <conditionalFormatting sqref="I40">
    <cfRule type="cellIs" dxfId="2053" priority="125" operator="equal">
      <formula>#REF!</formula>
    </cfRule>
  </conditionalFormatting>
  <conditionalFormatting sqref="I46">
    <cfRule type="cellIs" dxfId="2052" priority="130" operator="equal">
      <formula>#REF!</formula>
    </cfRule>
  </conditionalFormatting>
  <conditionalFormatting sqref="I48">
    <cfRule type="cellIs" dxfId="2051" priority="121" operator="equal">
      <formula>#REF!</formula>
    </cfRule>
  </conditionalFormatting>
  <conditionalFormatting sqref="I50">
    <cfRule type="cellIs" dxfId="2050" priority="129" operator="equal">
      <formula>#REF!</formula>
    </cfRule>
  </conditionalFormatting>
  <conditionalFormatting sqref="I59">
    <cfRule type="cellIs" dxfId="2049" priority="124" operator="equal">
      <formula>#REF!</formula>
    </cfRule>
  </conditionalFormatting>
  <conditionalFormatting sqref="L15 L18 L21 L36 L38 L40">
    <cfRule type="cellIs" dxfId="2048" priority="848" operator="equal">
      <formula>"MEDIA"</formula>
    </cfRule>
    <cfRule type="cellIs" dxfId="2047" priority="850" operator="equal">
      <formula>"MUY BAJA"</formula>
    </cfRule>
    <cfRule type="cellIs" dxfId="2046" priority="847" operator="equal">
      <formula>"MUY ALTA"</formula>
    </cfRule>
    <cfRule type="cellIs" dxfId="2045" priority="846" operator="equal">
      <formula>"ALTA"</formula>
    </cfRule>
    <cfRule type="cellIs" dxfId="2044" priority="849" operator="equal">
      <formula>"BAJA"</formula>
    </cfRule>
  </conditionalFormatting>
  <conditionalFormatting sqref="L24">
    <cfRule type="cellIs" dxfId="2043" priority="520" operator="equal">
      <formula>"MUY BAJA"</formula>
    </cfRule>
    <cfRule type="cellIs" dxfId="2042" priority="519" operator="equal">
      <formula>"BAJA"</formula>
    </cfRule>
    <cfRule type="cellIs" dxfId="2041" priority="518" operator="equal">
      <formula>"MEDIA"</formula>
    </cfRule>
    <cfRule type="cellIs" dxfId="2040" priority="517" operator="equal">
      <formula>"MUY ALTA"</formula>
    </cfRule>
    <cfRule type="cellIs" dxfId="2039" priority="516" operator="equal">
      <formula>"ALTA"</formula>
    </cfRule>
  </conditionalFormatting>
  <conditionalFormatting sqref="L30">
    <cfRule type="cellIs" dxfId="2038" priority="440" operator="equal">
      <formula>"MUY BAJA"</formula>
    </cfRule>
    <cfRule type="cellIs" dxfId="2037" priority="439" operator="equal">
      <formula>"BAJA"</formula>
    </cfRule>
    <cfRule type="cellIs" dxfId="2036" priority="438" operator="equal">
      <formula>"MEDIA"</formula>
    </cfRule>
    <cfRule type="cellIs" dxfId="2035" priority="437" operator="equal">
      <formula>"MUY ALTA"</formula>
    </cfRule>
    <cfRule type="cellIs" dxfId="2034" priority="436" operator="equal">
      <formula>"ALTA"</formula>
    </cfRule>
  </conditionalFormatting>
  <conditionalFormatting sqref="L33">
    <cfRule type="cellIs" dxfId="2033" priority="681" operator="equal">
      <formula>"ALTA"</formula>
    </cfRule>
    <cfRule type="cellIs" dxfId="2032" priority="682" operator="equal">
      <formula>"MUY ALTA"</formula>
    </cfRule>
    <cfRule type="cellIs" dxfId="2031" priority="683" operator="equal">
      <formula>"MEDIA"</formula>
    </cfRule>
    <cfRule type="cellIs" dxfId="2030" priority="684" operator="equal">
      <formula>"BAJA"</formula>
    </cfRule>
    <cfRule type="cellIs" dxfId="2029" priority="685" operator="equal">
      <formula>"MUY BAJA"</formula>
    </cfRule>
  </conditionalFormatting>
  <conditionalFormatting sqref="L46 L48 L50">
    <cfRule type="cellIs" dxfId="2028" priority="186" operator="equal">
      <formula>"ALTA"</formula>
    </cfRule>
    <cfRule type="cellIs" dxfId="2027" priority="187" operator="equal">
      <formula>"MUY ALTA"</formula>
    </cfRule>
    <cfRule type="cellIs" dxfId="2026" priority="188" operator="equal">
      <formula>"MEDIA"</formula>
    </cfRule>
    <cfRule type="cellIs" dxfId="2025" priority="190" operator="equal">
      <formula>"MUY BAJA"</formula>
    </cfRule>
    <cfRule type="cellIs" dxfId="2024" priority="189" operator="equal">
      <formula>"BAJA"</formula>
    </cfRule>
  </conditionalFormatting>
  <conditionalFormatting sqref="L52">
    <cfRule type="cellIs" dxfId="2023" priority="275" operator="equal">
      <formula>"MUY BAJA"</formula>
    </cfRule>
    <cfRule type="cellIs" dxfId="2022" priority="274" operator="equal">
      <formula>"BAJA"</formula>
    </cfRule>
    <cfRule type="cellIs" dxfId="2021" priority="273" operator="equal">
      <formula>"MEDIA"</formula>
    </cfRule>
    <cfRule type="cellIs" dxfId="2020" priority="272" operator="equal">
      <formula>"MUY ALTA"</formula>
    </cfRule>
    <cfRule type="cellIs" dxfId="2019" priority="271" operator="equal">
      <formula>"ALTA"</formula>
    </cfRule>
  </conditionalFormatting>
  <conditionalFormatting sqref="L55:L56">
    <cfRule type="cellIs" dxfId="2018" priority="353" operator="equal">
      <formula>"MEDIA"</formula>
    </cfRule>
    <cfRule type="cellIs" dxfId="2017" priority="354" operator="equal">
      <formula>"BAJA"</formula>
    </cfRule>
    <cfRule type="cellIs" dxfId="2016" priority="355" operator="equal">
      <formula>"MUY BAJA"</formula>
    </cfRule>
    <cfRule type="cellIs" dxfId="2015" priority="352" operator="equal">
      <formula>"MUY ALTA"</formula>
    </cfRule>
    <cfRule type="cellIs" dxfId="2014" priority="351" operator="equal">
      <formula>"ALTA"</formula>
    </cfRule>
  </conditionalFormatting>
  <conditionalFormatting sqref="L59">
    <cfRule type="cellIs" dxfId="2013" priority="761" operator="equal">
      <formula>"ALTA"</formula>
    </cfRule>
    <cfRule type="cellIs" dxfId="2012" priority="762" operator="equal">
      <formula>"MUY ALTA"</formula>
    </cfRule>
    <cfRule type="cellIs" dxfId="2011" priority="765" operator="equal">
      <formula>"MUY BAJA"</formula>
    </cfRule>
    <cfRule type="cellIs" dxfId="2010" priority="764" operator="equal">
      <formula>"BAJA"</formula>
    </cfRule>
    <cfRule type="cellIs" dxfId="2009" priority="763" operator="equal">
      <formula>"MEDIA"</formula>
    </cfRule>
  </conditionalFormatting>
  <conditionalFormatting sqref="N15 N18 N21 N36 N38 N40">
    <cfRule type="cellIs" dxfId="2008" priority="838" operator="equal">
      <formula>"CATASTRÓFICO (RC-F)"</formula>
    </cfRule>
    <cfRule type="cellIs" dxfId="2007" priority="840" operator="equal">
      <formula>"MODERADO (RC-F)"</formula>
    </cfRule>
    <cfRule type="cellIs" dxfId="2006" priority="841" operator="equal">
      <formula>"CATASTRÓFICO"</formula>
    </cfRule>
    <cfRule type="cellIs" dxfId="2005" priority="842" operator="equal">
      <formula>"MAYOR"</formula>
    </cfRule>
    <cfRule type="cellIs" dxfId="2004" priority="843" operator="equal">
      <formula>"MODERADO"</formula>
    </cfRule>
    <cfRule type="cellIs" dxfId="2003" priority="844" operator="equal">
      <formula>"MENOR"</formula>
    </cfRule>
    <cfRule type="cellIs" dxfId="2002" priority="845" operator="equal">
      <formula>"LEVE"</formula>
    </cfRule>
    <cfRule type="cellIs" dxfId="2001" priority="839" operator="equal">
      <formula>"MAYOR (RC-F)"</formula>
    </cfRule>
    <cfRule type="cellIs" dxfId="2000" priority="852" operator="equal">
      <formula>#REF!</formula>
    </cfRule>
  </conditionalFormatting>
  <conditionalFormatting sqref="N24">
    <cfRule type="cellIs" dxfId="1999" priority="509" operator="equal">
      <formula>"MAYOR (RC-F)"</formula>
    </cfRule>
    <cfRule type="cellIs" dxfId="1998" priority="508" operator="equal">
      <formula>"CATASTRÓFICO (RC-F)"</formula>
    </cfRule>
    <cfRule type="cellIs" dxfId="1997" priority="515" operator="equal">
      <formula>"LEVE"</formula>
    </cfRule>
    <cfRule type="cellIs" dxfId="1996" priority="522" operator="equal">
      <formula>#REF!</formula>
    </cfRule>
    <cfRule type="cellIs" dxfId="1995" priority="514" operator="equal">
      <formula>"MENOR"</formula>
    </cfRule>
    <cfRule type="cellIs" dxfId="1994" priority="513" operator="equal">
      <formula>"MODERADO"</formula>
    </cfRule>
    <cfRule type="cellIs" dxfId="1993" priority="512" operator="equal">
      <formula>"MAYOR"</formula>
    </cfRule>
    <cfRule type="cellIs" dxfId="1992" priority="511" operator="equal">
      <formula>"CATASTRÓFICO"</formula>
    </cfRule>
    <cfRule type="cellIs" dxfId="1991" priority="510" operator="equal">
      <formula>"MODERADO (RC-F)"</formula>
    </cfRule>
  </conditionalFormatting>
  <conditionalFormatting sqref="N30">
    <cfRule type="cellIs" dxfId="1990" priority="442" operator="equal">
      <formula>#REF!</formula>
    </cfRule>
    <cfRule type="cellIs" dxfId="1989" priority="434" operator="equal">
      <formula>"MENOR"</formula>
    </cfRule>
    <cfRule type="cellIs" dxfId="1988" priority="431" operator="equal">
      <formula>"CATASTRÓFICO"</formula>
    </cfRule>
    <cfRule type="cellIs" dxfId="1987" priority="430" operator="equal">
      <formula>"MODERADO (RC-F)"</formula>
    </cfRule>
    <cfRule type="cellIs" dxfId="1986" priority="432" operator="equal">
      <formula>"MAYOR"</formula>
    </cfRule>
    <cfRule type="cellIs" dxfId="1985" priority="429" operator="equal">
      <formula>"MAYOR (RC-F)"</formula>
    </cfRule>
    <cfRule type="cellIs" dxfId="1984" priority="428" operator="equal">
      <formula>"CATASTRÓFICO (RC-F)"</formula>
    </cfRule>
    <cfRule type="cellIs" dxfId="1983" priority="433" operator="equal">
      <formula>"MODERADO"</formula>
    </cfRule>
    <cfRule type="cellIs" dxfId="1982" priority="435" operator="equal">
      <formula>"LEVE"</formula>
    </cfRule>
  </conditionalFormatting>
  <conditionalFormatting sqref="N33">
    <cfRule type="cellIs" dxfId="1981" priority="673" operator="equal">
      <formula>"CATASTRÓFICO (RC-F)"</formula>
    </cfRule>
    <cfRule type="cellIs" dxfId="1980" priority="678" operator="equal">
      <formula>"MODERADO"</formula>
    </cfRule>
    <cfRule type="cellIs" dxfId="1979" priority="680" operator="equal">
      <formula>"LEVE"</formula>
    </cfRule>
    <cfRule type="cellIs" dxfId="1978" priority="679" operator="equal">
      <formula>"MENOR"</formula>
    </cfRule>
    <cfRule type="cellIs" dxfId="1977" priority="687" operator="equal">
      <formula>#REF!</formula>
    </cfRule>
    <cfRule type="cellIs" dxfId="1976" priority="677" operator="equal">
      <formula>"MAYOR"</formula>
    </cfRule>
    <cfRule type="cellIs" dxfId="1975" priority="676" operator="equal">
      <formula>"CATASTRÓFICO"</formula>
    </cfRule>
    <cfRule type="cellIs" dxfId="1974" priority="675" operator="equal">
      <formula>"MODERADO (RC-F)"</formula>
    </cfRule>
    <cfRule type="cellIs" dxfId="1973" priority="674" operator="equal">
      <formula>"MAYOR (RC-F)"</formula>
    </cfRule>
  </conditionalFormatting>
  <conditionalFormatting sqref="N46 N48 N50">
    <cfRule type="cellIs" dxfId="1972" priority="179" operator="equal">
      <formula>"MAYOR (RC-F)"</formula>
    </cfRule>
    <cfRule type="cellIs" dxfId="1971" priority="180" operator="equal">
      <formula>"MODERADO (RC-F)"</formula>
    </cfRule>
    <cfRule type="cellIs" dxfId="1970" priority="182" operator="equal">
      <formula>"MAYOR"</formula>
    </cfRule>
    <cfRule type="cellIs" dxfId="1969" priority="178" operator="equal">
      <formula>"CATASTRÓFICO (RC-F)"</formula>
    </cfRule>
    <cfRule type="cellIs" dxfId="1968" priority="181" operator="equal">
      <formula>"CATASTRÓFICO"</formula>
    </cfRule>
    <cfRule type="cellIs" dxfId="1967" priority="192" operator="equal">
      <formula>#REF!</formula>
    </cfRule>
    <cfRule type="cellIs" dxfId="1966" priority="185" operator="equal">
      <formula>"LEVE"</formula>
    </cfRule>
    <cfRule type="cellIs" dxfId="1965" priority="184" operator="equal">
      <formula>"MENOR"</formula>
    </cfRule>
    <cfRule type="cellIs" dxfId="1964" priority="183" operator="equal">
      <formula>"MODERADO"</formula>
    </cfRule>
  </conditionalFormatting>
  <conditionalFormatting sqref="N52">
    <cfRule type="cellIs" dxfId="1963" priority="269" operator="equal">
      <formula>"MENOR"</formula>
    </cfRule>
    <cfRule type="cellIs" dxfId="1962" priority="270" operator="equal">
      <formula>"LEVE"</formula>
    </cfRule>
    <cfRule type="cellIs" dxfId="1961" priority="267" operator="equal">
      <formula>"MAYOR"</formula>
    </cfRule>
    <cfRule type="cellIs" dxfId="1960" priority="266" operator="equal">
      <formula>"CATASTRÓFICO"</formula>
    </cfRule>
    <cfRule type="cellIs" dxfId="1959" priority="265" operator="equal">
      <formula>"MODERADO (RC-F)"</formula>
    </cfRule>
    <cfRule type="cellIs" dxfId="1958" priority="264" operator="equal">
      <formula>"MAYOR (RC-F)"</formula>
    </cfRule>
    <cfRule type="cellIs" dxfId="1957" priority="263" operator="equal">
      <formula>"CATASTRÓFICO (RC-F)"</formula>
    </cfRule>
    <cfRule type="cellIs" dxfId="1956" priority="277" operator="equal">
      <formula>#REF!</formula>
    </cfRule>
    <cfRule type="cellIs" dxfId="1955" priority="268" operator="equal">
      <formula>"MODERADO"</formula>
    </cfRule>
  </conditionalFormatting>
  <conditionalFormatting sqref="N55:N56">
    <cfRule type="cellIs" dxfId="1954" priority="345" operator="equal">
      <formula>"MODERADO (RC-F)"</formula>
    </cfRule>
    <cfRule type="cellIs" dxfId="1953" priority="346" operator="equal">
      <formula>"CATASTRÓFICO"</formula>
    </cfRule>
    <cfRule type="cellIs" dxfId="1952" priority="347" operator="equal">
      <formula>"MAYOR"</formula>
    </cfRule>
    <cfRule type="cellIs" dxfId="1951" priority="349" operator="equal">
      <formula>"MENOR"</formula>
    </cfRule>
    <cfRule type="cellIs" dxfId="1950" priority="350" operator="equal">
      <formula>"LEVE"</formula>
    </cfRule>
    <cfRule type="cellIs" dxfId="1949" priority="348" operator="equal">
      <formula>"MODERADO"</formula>
    </cfRule>
    <cfRule type="cellIs" dxfId="1948" priority="357" operator="equal">
      <formula>#REF!</formula>
    </cfRule>
    <cfRule type="cellIs" dxfId="1947" priority="343" operator="equal">
      <formula>"CATASTRÓFICO (RC-F)"</formula>
    </cfRule>
    <cfRule type="cellIs" dxfId="1946" priority="344" operator="equal">
      <formula>"MAYOR (RC-F)"</formula>
    </cfRule>
  </conditionalFormatting>
  <conditionalFormatting sqref="N59">
    <cfRule type="cellIs" dxfId="1945" priority="755" operator="equal">
      <formula>"MODERADO (RC-F)"</formula>
    </cfRule>
    <cfRule type="cellIs" dxfId="1944" priority="753" operator="equal">
      <formula>"CATASTRÓFICO (RC-F)"</formula>
    </cfRule>
    <cfRule type="cellIs" dxfId="1943" priority="756" operator="equal">
      <formula>"CATASTRÓFICO"</formula>
    </cfRule>
    <cfRule type="cellIs" dxfId="1942" priority="758" operator="equal">
      <formula>"MODERADO"</formula>
    </cfRule>
    <cfRule type="cellIs" dxfId="1941" priority="759" operator="equal">
      <formula>"MENOR"</formula>
    </cfRule>
    <cfRule type="cellIs" dxfId="1940" priority="760" operator="equal">
      <formula>"LEVE"</formula>
    </cfRule>
    <cfRule type="cellIs" dxfId="1939" priority="757" operator="equal">
      <formula>"MAYOR"</formula>
    </cfRule>
    <cfRule type="cellIs" dxfId="1938" priority="767" operator="equal">
      <formula>#REF!</formula>
    </cfRule>
    <cfRule type="cellIs" dxfId="1937" priority="754" operator="equal">
      <formula>"MAYOR (RC-F)"</formula>
    </cfRule>
  </conditionalFormatting>
  <conditionalFormatting sqref="Q15 Q18 Q21 Q36 Q38 Q40">
    <cfRule type="cellIs" dxfId="1936" priority="851" operator="equal">
      <formula>#REF!</formula>
    </cfRule>
    <cfRule type="cellIs" dxfId="1935" priority="853" operator="equal">
      <formula>#REF!</formula>
    </cfRule>
    <cfRule type="cellIs" dxfId="1934" priority="856" operator="equal">
      <formula>#REF!</formula>
    </cfRule>
    <cfRule type="cellIs" dxfId="1933" priority="857" operator="equal">
      <formula>#REF!</formula>
    </cfRule>
    <cfRule type="cellIs" dxfId="1932" priority="858" operator="equal">
      <formula>#REF!</formula>
    </cfRule>
    <cfRule type="cellIs" dxfId="1931" priority="859" operator="equal">
      <formula>#REF!</formula>
    </cfRule>
    <cfRule type="cellIs" dxfId="1930" priority="860" operator="equal">
      <formula>#REF!</formula>
    </cfRule>
    <cfRule type="cellIs" dxfId="1929" priority="861" operator="equal">
      <formula>#REF!</formula>
    </cfRule>
    <cfRule type="cellIs" dxfId="1928" priority="862" operator="equal">
      <formula>#REF!</formula>
    </cfRule>
    <cfRule type="cellIs" dxfId="1927" priority="863" operator="equal">
      <formula>#REF!</formula>
    </cfRule>
    <cfRule type="cellIs" dxfId="1926" priority="864" operator="equal">
      <formula>#REF!</formula>
    </cfRule>
    <cfRule type="cellIs" dxfId="1925" priority="865" operator="equal">
      <formula>#REF!</formula>
    </cfRule>
    <cfRule type="cellIs" dxfId="1924" priority="866" operator="equal">
      <formula>#REF!</formula>
    </cfRule>
    <cfRule type="cellIs" dxfId="1923" priority="867" operator="equal">
      <formula>#REF!</formula>
    </cfRule>
    <cfRule type="cellIs" dxfId="1922" priority="868" operator="equal">
      <formula>#REF!</formula>
    </cfRule>
    <cfRule type="cellIs" dxfId="1921" priority="869" operator="equal">
      <formula>#REF!</formula>
    </cfRule>
    <cfRule type="cellIs" dxfId="1920" priority="870" operator="equal">
      <formula>#REF!</formula>
    </cfRule>
    <cfRule type="cellIs" dxfId="1919" priority="871" operator="equal">
      <formula>#REF!</formula>
    </cfRule>
    <cfRule type="cellIs" dxfId="1918" priority="872" operator="equal">
      <formula>#REF!</formula>
    </cfRule>
    <cfRule type="cellIs" dxfId="1917" priority="873" operator="equal">
      <formula>#REF!</formula>
    </cfRule>
    <cfRule type="cellIs" dxfId="1916" priority="874" operator="equal">
      <formula>#REF!</formula>
    </cfRule>
    <cfRule type="cellIs" dxfId="1915" priority="875" operator="equal">
      <formula>#REF!</formula>
    </cfRule>
    <cfRule type="cellIs" dxfId="1914" priority="876" operator="equal">
      <formula>#REF!</formula>
    </cfRule>
    <cfRule type="cellIs" dxfId="1913" priority="877" operator="equal">
      <formula>#REF!</formula>
    </cfRule>
    <cfRule type="cellIs" dxfId="1912" priority="878" operator="equal">
      <formula>#REF!</formula>
    </cfRule>
    <cfRule type="cellIs" dxfId="1911" priority="879" operator="equal">
      <formula>#REF!</formula>
    </cfRule>
  </conditionalFormatting>
  <conditionalFormatting sqref="Q24">
    <cfRule type="cellIs" dxfId="1910" priority="540" operator="equal">
      <formula>#REF!</formula>
    </cfRule>
    <cfRule type="cellIs" dxfId="1909" priority="537" operator="equal">
      <formula>#REF!</formula>
    </cfRule>
    <cfRule type="cellIs" dxfId="1908" priority="547" operator="equal">
      <formula>#REF!</formula>
    </cfRule>
    <cfRule type="cellIs" dxfId="1907" priority="532" operator="equal">
      <formula>#REF!</formula>
    </cfRule>
    <cfRule type="cellIs" dxfId="1906" priority="533" operator="equal">
      <formula>#REF!</formula>
    </cfRule>
    <cfRule type="cellIs" dxfId="1905" priority="534" operator="equal">
      <formula>#REF!</formula>
    </cfRule>
    <cfRule type="cellIs" dxfId="1904" priority="535" operator="equal">
      <formula>#REF!</formula>
    </cfRule>
    <cfRule type="cellIs" dxfId="1903" priority="546" operator="equal">
      <formula>#REF!</formula>
    </cfRule>
    <cfRule type="cellIs" dxfId="1902" priority="536" operator="equal">
      <formula>#REF!</formula>
    </cfRule>
    <cfRule type="cellIs" dxfId="1901" priority="545" operator="equal">
      <formula>#REF!</formula>
    </cfRule>
    <cfRule type="cellIs" dxfId="1900" priority="544" operator="equal">
      <formula>#REF!</formula>
    </cfRule>
    <cfRule type="cellIs" dxfId="1899" priority="543" operator="equal">
      <formula>#REF!</formula>
    </cfRule>
    <cfRule type="cellIs" dxfId="1898" priority="542" operator="equal">
      <formula>#REF!</formula>
    </cfRule>
    <cfRule type="cellIs" dxfId="1897" priority="539" operator="equal">
      <formula>#REF!</formula>
    </cfRule>
    <cfRule type="cellIs" dxfId="1896" priority="541" operator="equal">
      <formula>#REF!</formula>
    </cfRule>
    <cfRule type="cellIs" dxfId="1895" priority="521" operator="equal">
      <formula>#REF!</formula>
    </cfRule>
    <cfRule type="cellIs" dxfId="1894" priority="523" operator="equal">
      <formula>#REF!</formula>
    </cfRule>
    <cfRule type="cellIs" dxfId="1893" priority="524" operator="equal">
      <formula>#REF!</formula>
    </cfRule>
    <cfRule type="cellIs" dxfId="1892" priority="525" operator="equal">
      <formula>#REF!</formula>
    </cfRule>
    <cfRule type="cellIs" dxfId="1891" priority="526" operator="equal">
      <formula>#REF!</formula>
    </cfRule>
    <cfRule type="cellIs" dxfId="1890" priority="527" operator="equal">
      <formula>#REF!</formula>
    </cfRule>
    <cfRule type="cellIs" dxfId="1889" priority="528" operator="equal">
      <formula>#REF!</formula>
    </cfRule>
    <cfRule type="cellIs" dxfId="1888" priority="529" operator="equal">
      <formula>#REF!</formula>
    </cfRule>
    <cfRule type="cellIs" dxfId="1887" priority="530" operator="equal">
      <formula>#REF!</formula>
    </cfRule>
    <cfRule type="cellIs" dxfId="1886" priority="531" operator="equal">
      <formula>#REF!</formula>
    </cfRule>
    <cfRule type="cellIs" dxfId="1885" priority="538" operator="equal">
      <formula>#REF!</formula>
    </cfRule>
  </conditionalFormatting>
  <conditionalFormatting sqref="Q30">
    <cfRule type="cellIs" dxfId="1884" priority="448" operator="equal">
      <formula>#REF!</formula>
    </cfRule>
    <cfRule type="cellIs" dxfId="1883" priority="447" operator="equal">
      <formula>#REF!</formula>
    </cfRule>
    <cfRule type="cellIs" dxfId="1882" priority="446" operator="equal">
      <formula>#REF!</formula>
    </cfRule>
    <cfRule type="cellIs" dxfId="1881" priority="445" operator="equal">
      <formula>#REF!</formula>
    </cfRule>
    <cfRule type="cellIs" dxfId="1880" priority="465" operator="equal">
      <formula>#REF!</formula>
    </cfRule>
    <cfRule type="cellIs" dxfId="1879" priority="466" operator="equal">
      <formula>#REF!</formula>
    </cfRule>
    <cfRule type="cellIs" dxfId="1878" priority="467" operator="equal">
      <formula>#REF!</formula>
    </cfRule>
    <cfRule type="cellIs" dxfId="1877" priority="451" operator="equal">
      <formula>#REF!</formula>
    </cfRule>
    <cfRule type="cellIs" dxfId="1876" priority="452" operator="equal">
      <formula>#REF!</formula>
    </cfRule>
    <cfRule type="cellIs" dxfId="1875" priority="464" operator="equal">
      <formula>#REF!</formula>
    </cfRule>
    <cfRule type="cellIs" dxfId="1874" priority="453" operator="equal">
      <formula>#REF!</formula>
    </cfRule>
    <cfRule type="cellIs" dxfId="1873" priority="454" operator="equal">
      <formula>#REF!</formula>
    </cfRule>
    <cfRule type="cellIs" dxfId="1872" priority="455" operator="equal">
      <formula>#REF!</formula>
    </cfRule>
    <cfRule type="cellIs" dxfId="1871" priority="456" operator="equal">
      <formula>#REF!</formula>
    </cfRule>
    <cfRule type="cellIs" dxfId="1870" priority="450" operator="equal">
      <formula>#REF!</formula>
    </cfRule>
    <cfRule type="cellIs" dxfId="1869" priority="449" operator="equal">
      <formula>#REF!</formula>
    </cfRule>
    <cfRule type="cellIs" dxfId="1868" priority="462" operator="equal">
      <formula>#REF!</formula>
    </cfRule>
    <cfRule type="cellIs" dxfId="1867" priority="457" operator="equal">
      <formula>#REF!</formula>
    </cfRule>
    <cfRule type="cellIs" dxfId="1866" priority="444" operator="equal">
      <formula>#REF!</formula>
    </cfRule>
    <cfRule type="cellIs" dxfId="1865" priority="443" operator="equal">
      <formula>#REF!</formula>
    </cfRule>
    <cfRule type="cellIs" dxfId="1864" priority="441" operator="equal">
      <formula>#REF!</formula>
    </cfRule>
    <cfRule type="cellIs" dxfId="1863" priority="458" operator="equal">
      <formula>#REF!</formula>
    </cfRule>
    <cfRule type="cellIs" dxfId="1862" priority="459" operator="equal">
      <formula>#REF!</formula>
    </cfRule>
    <cfRule type="cellIs" dxfId="1861" priority="460" operator="equal">
      <formula>#REF!</formula>
    </cfRule>
    <cfRule type="cellIs" dxfId="1860" priority="461" operator="equal">
      <formula>#REF!</formula>
    </cfRule>
    <cfRule type="cellIs" dxfId="1859" priority="463" operator="equal">
      <formula>#REF!</formula>
    </cfRule>
  </conditionalFormatting>
  <conditionalFormatting sqref="Q33">
    <cfRule type="cellIs" dxfId="1858" priority="88" operator="equal">
      <formula>"EXTREMO (RC/F)"</formula>
    </cfRule>
    <cfRule type="cellIs" dxfId="1857" priority="89" operator="equal">
      <formula>"ALTO (RC/F)"</formula>
    </cfRule>
    <cfRule type="cellIs" dxfId="1856" priority="90" operator="equal">
      <formula>"MODERADO (RC/F)"</formula>
    </cfRule>
    <cfRule type="cellIs" dxfId="1855" priority="91" operator="equal">
      <formula>"EXTREMO"</formula>
    </cfRule>
    <cfRule type="cellIs" dxfId="1854" priority="92" operator="equal">
      <formula>"ALTO"</formula>
    </cfRule>
    <cfRule type="cellIs" dxfId="1853" priority="94" operator="equal">
      <formula>"BAJO"</formula>
    </cfRule>
    <cfRule type="cellIs" dxfId="1852" priority="95" operator="equal">
      <formula>#REF!</formula>
    </cfRule>
    <cfRule type="cellIs" dxfId="1851" priority="96" operator="equal">
      <formula>#REF!</formula>
    </cfRule>
    <cfRule type="cellIs" dxfId="1850" priority="97" operator="equal">
      <formula>#REF!</formula>
    </cfRule>
    <cfRule type="cellIs" dxfId="1849" priority="120" operator="equal">
      <formula>#REF!</formula>
    </cfRule>
    <cfRule type="cellIs" dxfId="1848" priority="102" operator="equal">
      <formula>#REF!</formula>
    </cfRule>
    <cfRule type="cellIs" dxfId="1847" priority="119" operator="equal">
      <formula>#REF!</formula>
    </cfRule>
    <cfRule type="cellIs" dxfId="1846" priority="118" operator="equal">
      <formula>#REF!</formula>
    </cfRule>
    <cfRule type="cellIs" dxfId="1845" priority="117" operator="equal">
      <formula>#REF!</formula>
    </cfRule>
    <cfRule type="cellIs" dxfId="1844" priority="101" operator="equal">
      <formula>#REF!</formula>
    </cfRule>
    <cfRule type="cellIs" dxfId="1843" priority="100" operator="equal">
      <formula>#REF!</formula>
    </cfRule>
    <cfRule type="cellIs" dxfId="1842" priority="99" operator="equal">
      <formula>#REF!</formula>
    </cfRule>
    <cfRule type="cellIs" dxfId="1841" priority="98" operator="equal">
      <formula>#REF!</formula>
    </cfRule>
    <cfRule type="cellIs" dxfId="1840" priority="116" operator="equal">
      <formula>#REF!</formula>
    </cfRule>
    <cfRule type="cellIs" dxfId="1839" priority="114" operator="equal">
      <formula>#REF!</formula>
    </cfRule>
    <cfRule type="cellIs" dxfId="1838" priority="113" operator="equal">
      <formula>#REF!</formula>
    </cfRule>
    <cfRule type="cellIs" dxfId="1837" priority="112" operator="equal">
      <formula>#REF!</formula>
    </cfRule>
    <cfRule type="cellIs" dxfId="1836" priority="103" operator="equal">
      <formula>#REF!</formula>
    </cfRule>
    <cfRule type="cellIs" dxfId="1835" priority="111" operator="equal">
      <formula>#REF!</formula>
    </cfRule>
    <cfRule type="cellIs" dxfId="1834" priority="115" operator="equal">
      <formula>#REF!</formula>
    </cfRule>
    <cfRule type="cellIs" dxfId="1833" priority="110" operator="equal">
      <formula>#REF!</formula>
    </cfRule>
    <cfRule type="cellIs" dxfId="1832" priority="109" operator="equal">
      <formula>#REF!</formula>
    </cfRule>
    <cfRule type="cellIs" dxfId="1831" priority="108" operator="equal">
      <formula>#REF!</formula>
    </cfRule>
    <cfRule type="cellIs" dxfId="1830" priority="107" operator="equal">
      <formula>#REF!</formula>
    </cfRule>
    <cfRule type="cellIs" dxfId="1829" priority="106" operator="equal">
      <formula>#REF!</formula>
    </cfRule>
    <cfRule type="cellIs" dxfId="1828" priority="105" operator="equal">
      <formula>#REF!</formula>
    </cfRule>
    <cfRule type="cellIs" dxfId="1827" priority="104" operator="equal">
      <formula>#REF!</formula>
    </cfRule>
    <cfRule type="cellIs" dxfId="1826" priority="93" operator="equal">
      <formula>"MODERADO"</formula>
    </cfRule>
  </conditionalFormatting>
  <conditionalFormatting sqref="Q46 Q48 Q50">
    <cfRule type="cellIs" dxfId="1825" priority="198" operator="equal">
      <formula>#REF!</formula>
    </cfRule>
    <cfRule type="cellIs" dxfId="1824" priority="199" operator="equal">
      <formula>#REF!</formula>
    </cfRule>
    <cfRule type="cellIs" dxfId="1823" priority="200" operator="equal">
      <formula>#REF!</formula>
    </cfRule>
    <cfRule type="cellIs" dxfId="1822" priority="201" operator="equal">
      <formula>#REF!</formula>
    </cfRule>
    <cfRule type="cellIs" dxfId="1821" priority="202" operator="equal">
      <formula>#REF!</formula>
    </cfRule>
    <cfRule type="cellIs" dxfId="1820" priority="203" operator="equal">
      <formula>#REF!</formula>
    </cfRule>
    <cfRule type="cellIs" dxfId="1819" priority="204" operator="equal">
      <formula>#REF!</formula>
    </cfRule>
    <cfRule type="cellIs" dxfId="1818" priority="205" operator="equal">
      <formula>#REF!</formula>
    </cfRule>
    <cfRule type="cellIs" dxfId="1817" priority="206" operator="equal">
      <formula>#REF!</formula>
    </cfRule>
    <cfRule type="cellIs" dxfId="1816" priority="207" operator="equal">
      <formula>#REF!</formula>
    </cfRule>
    <cfRule type="cellIs" dxfId="1815" priority="208" operator="equal">
      <formula>#REF!</formula>
    </cfRule>
    <cfRule type="cellIs" dxfId="1814" priority="209" operator="equal">
      <formula>#REF!</formula>
    </cfRule>
    <cfRule type="cellIs" dxfId="1813" priority="210" operator="equal">
      <formula>#REF!</formula>
    </cfRule>
    <cfRule type="cellIs" dxfId="1812" priority="211" operator="equal">
      <formula>#REF!</formula>
    </cfRule>
    <cfRule type="cellIs" dxfId="1811" priority="212" operator="equal">
      <formula>#REF!</formula>
    </cfRule>
    <cfRule type="cellIs" dxfId="1810" priority="214" operator="equal">
      <formula>#REF!</formula>
    </cfRule>
    <cfRule type="cellIs" dxfId="1809" priority="215" operator="equal">
      <formula>#REF!</formula>
    </cfRule>
    <cfRule type="cellIs" dxfId="1808" priority="216" operator="equal">
      <formula>#REF!</formula>
    </cfRule>
    <cfRule type="cellIs" dxfId="1807" priority="217" operator="equal">
      <formula>#REF!</formula>
    </cfRule>
    <cfRule type="cellIs" dxfId="1806" priority="213" operator="equal">
      <formula>#REF!</formula>
    </cfRule>
    <cfRule type="cellIs" dxfId="1805" priority="193" operator="equal">
      <formula>#REF!</formula>
    </cfRule>
    <cfRule type="cellIs" dxfId="1804" priority="191" operator="equal">
      <formula>#REF!</formula>
    </cfRule>
    <cfRule type="cellIs" dxfId="1803" priority="196" operator="equal">
      <formula>#REF!</formula>
    </cfRule>
    <cfRule type="cellIs" dxfId="1802" priority="194" operator="equal">
      <formula>#REF!</formula>
    </cfRule>
    <cfRule type="cellIs" dxfId="1801" priority="195" operator="equal">
      <formula>#REF!</formula>
    </cfRule>
    <cfRule type="cellIs" dxfId="1800" priority="197" operator="equal">
      <formula>#REF!</formula>
    </cfRule>
  </conditionalFormatting>
  <conditionalFormatting sqref="Q52">
    <cfRule type="cellIs" dxfId="1799" priority="288" operator="equal">
      <formula>#REF!</formula>
    </cfRule>
    <cfRule type="cellIs" dxfId="1798" priority="294" operator="equal">
      <formula>#REF!</formula>
    </cfRule>
    <cfRule type="cellIs" dxfId="1797" priority="293" operator="equal">
      <formula>#REF!</formula>
    </cfRule>
    <cfRule type="cellIs" dxfId="1796" priority="292" operator="equal">
      <formula>#REF!</formula>
    </cfRule>
    <cfRule type="cellIs" dxfId="1795" priority="291" operator="equal">
      <formula>#REF!</formula>
    </cfRule>
    <cfRule type="cellIs" dxfId="1794" priority="290" operator="equal">
      <formula>#REF!</formula>
    </cfRule>
    <cfRule type="cellIs" dxfId="1793" priority="295" operator="equal">
      <formula>#REF!</formula>
    </cfRule>
    <cfRule type="cellIs" dxfId="1792" priority="276" operator="equal">
      <formula>#REF!</formula>
    </cfRule>
    <cfRule type="cellIs" dxfId="1791" priority="278" operator="equal">
      <formula>#REF!</formula>
    </cfRule>
    <cfRule type="cellIs" dxfId="1790" priority="279" operator="equal">
      <formula>#REF!</formula>
    </cfRule>
    <cfRule type="cellIs" dxfId="1789" priority="280" operator="equal">
      <formula>#REF!</formula>
    </cfRule>
    <cfRule type="cellIs" dxfId="1788" priority="281" operator="equal">
      <formula>#REF!</formula>
    </cfRule>
    <cfRule type="cellIs" dxfId="1787" priority="282" operator="equal">
      <formula>#REF!</formula>
    </cfRule>
    <cfRule type="cellIs" dxfId="1786" priority="283" operator="equal">
      <formula>#REF!</formula>
    </cfRule>
    <cfRule type="cellIs" dxfId="1785" priority="284" operator="equal">
      <formula>#REF!</formula>
    </cfRule>
    <cfRule type="cellIs" dxfId="1784" priority="285" operator="equal">
      <formula>#REF!</formula>
    </cfRule>
    <cfRule type="cellIs" dxfId="1783" priority="286" operator="equal">
      <formula>#REF!</formula>
    </cfRule>
    <cfRule type="cellIs" dxfId="1782" priority="287" operator="equal">
      <formula>#REF!</formula>
    </cfRule>
    <cfRule type="cellIs" dxfId="1781" priority="289" operator="equal">
      <formula>#REF!</formula>
    </cfRule>
    <cfRule type="cellIs" dxfId="1780" priority="302" operator="equal">
      <formula>#REF!</formula>
    </cfRule>
    <cfRule type="cellIs" dxfId="1779" priority="301" operator="equal">
      <formula>#REF!</formula>
    </cfRule>
    <cfRule type="cellIs" dxfId="1778" priority="300" operator="equal">
      <formula>#REF!</formula>
    </cfRule>
    <cfRule type="cellIs" dxfId="1777" priority="299" operator="equal">
      <formula>#REF!</formula>
    </cfRule>
    <cfRule type="cellIs" dxfId="1776" priority="298" operator="equal">
      <formula>#REF!</formula>
    </cfRule>
    <cfRule type="cellIs" dxfId="1775" priority="297" operator="equal">
      <formula>#REF!</formula>
    </cfRule>
    <cfRule type="cellIs" dxfId="1774" priority="296" operator="equal">
      <formula>#REF!</formula>
    </cfRule>
  </conditionalFormatting>
  <conditionalFormatting sqref="Q55:Q56">
    <cfRule type="cellIs" dxfId="1773" priority="382" operator="equal">
      <formula>#REF!</formula>
    </cfRule>
    <cfRule type="cellIs" dxfId="1772" priority="381" operator="equal">
      <formula>#REF!</formula>
    </cfRule>
    <cfRule type="cellIs" dxfId="1771" priority="380" operator="equal">
      <formula>#REF!</formula>
    </cfRule>
    <cfRule type="cellIs" dxfId="1770" priority="379" operator="equal">
      <formula>#REF!</formula>
    </cfRule>
    <cfRule type="cellIs" dxfId="1769" priority="378" operator="equal">
      <formula>#REF!</formula>
    </cfRule>
    <cfRule type="cellIs" dxfId="1768" priority="363" operator="equal">
      <formula>#REF!</formula>
    </cfRule>
    <cfRule type="cellIs" dxfId="1767" priority="361" operator="equal">
      <formula>#REF!</formula>
    </cfRule>
    <cfRule type="cellIs" dxfId="1766" priority="360" operator="equal">
      <formula>#REF!</formula>
    </cfRule>
    <cfRule type="cellIs" dxfId="1765" priority="359" operator="equal">
      <formula>#REF!</formula>
    </cfRule>
    <cfRule type="cellIs" dxfId="1764" priority="358" operator="equal">
      <formula>#REF!</formula>
    </cfRule>
    <cfRule type="cellIs" dxfId="1763" priority="356" operator="equal">
      <formula>#REF!</formula>
    </cfRule>
    <cfRule type="cellIs" dxfId="1762" priority="377" operator="equal">
      <formula>#REF!</formula>
    </cfRule>
    <cfRule type="cellIs" dxfId="1761" priority="375" operator="equal">
      <formula>#REF!</formula>
    </cfRule>
    <cfRule type="cellIs" dxfId="1760" priority="374" operator="equal">
      <formula>#REF!</formula>
    </cfRule>
    <cfRule type="cellIs" dxfId="1759" priority="373" operator="equal">
      <formula>#REF!</formula>
    </cfRule>
    <cfRule type="cellIs" dxfId="1758" priority="372" operator="equal">
      <formula>#REF!</formula>
    </cfRule>
    <cfRule type="cellIs" dxfId="1757" priority="371" operator="equal">
      <formula>#REF!</formula>
    </cfRule>
    <cfRule type="cellIs" dxfId="1756" priority="370" operator="equal">
      <formula>#REF!</formula>
    </cfRule>
    <cfRule type="cellIs" dxfId="1755" priority="366" operator="equal">
      <formula>#REF!</formula>
    </cfRule>
    <cfRule type="cellIs" dxfId="1754" priority="362" operator="equal">
      <formula>#REF!</formula>
    </cfRule>
    <cfRule type="cellIs" dxfId="1753" priority="376" operator="equal">
      <formula>#REF!</formula>
    </cfRule>
    <cfRule type="cellIs" dxfId="1752" priority="367" operator="equal">
      <formula>#REF!</formula>
    </cfRule>
    <cfRule type="cellIs" dxfId="1751" priority="368" operator="equal">
      <formula>#REF!</formula>
    </cfRule>
    <cfRule type="cellIs" dxfId="1750" priority="369" operator="equal">
      <formula>#REF!</formula>
    </cfRule>
    <cfRule type="cellIs" dxfId="1749" priority="365" operator="equal">
      <formula>#REF!</formula>
    </cfRule>
    <cfRule type="cellIs" dxfId="1748" priority="364" operator="equal">
      <formula>#REF!</formula>
    </cfRule>
  </conditionalFormatting>
  <conditionalFormatting sqref="Q59">
    <cfRule type="cellIs" dxfId="1747" priority="774" operator="equal">
      <formula>#REF!</formula>
    </cfRule>
    <cfRule type="cellIs" dxfId="1746" priority="773" operator="equal">
      <formula>#REF!</formula>
    </cfRule>
    <cfRule type="cellIs" dxfId="1745" priority="772" operator="equal">
      <formula>#REF!</formula>
    </cfRule>
    <cfRule type="cellIs" dxfId="1744" priority="771" operator="equal">
      <formula>#REF!</formula>
    </cfRule>
    <cfRule type="cellIs" dxfId="1743" priority="770" operator="equal">
      <formula>#REF!</formula>
    </cfRule>
    <cfRule type="cellIs" dxfId="1742" priority="769" operator="equal">
      <formula>#REF!</formula>
    </cfRule>
    <cfRule type="cellIs" dxfId="1741" priority="768" operator="equal">
      <formula>#REF!</formula>
    </cfRule>
    <cfRule type="cellIs" dxfId="1740" priority="766" operator="equal">
      <formula>#REF!</formula>
    </cfRule>
    <cfRule type="cellIs" dxfId="1739" priority="779" operator="equal">
      <formula>#REF!</formula>
    </cfRule>
    <cfRule type="cellIs" dxfId="1738" priority="784" operator="equal">
      <formula>#REF!</formula>
    </cfRule>
    <cfRule type="cellIs" dxfId="1737" priority="785" operator="equal">
      <formula>#REF!</formula>
    </cfRule>
    <cfRule type="cellIs" dxfId="1736" priority="786" operator="equal">
      <formula>#REF!</formula>
    </cfRule>
    <cfRule type="cellIs" dxfId="1735" priority="787" operator="equal">
      <formula>#REF!</formula>
    </cfRule>
    <cfRule type="cellIs" dxfId="1734" priority="789" operator="equal">
      <formula>#REF!</formula>
    </cfRule>
    <cfRule type="cellIs" dxfId="1733" priority="790" operator="equal">
      <formula>#REF!</formula>
    </cfRule>
    <cfRule type="cellIs" dxfId="1732" priority="791" operator="equal">
      <formula>#REF!</formula>
    </cfRule>
    <cfRule type="cellIs" dxfId="1731" priority="792" operator="equal">
      <formula>#REF!</formula>
    </cfRule>
    <cfRule type="cellIs" dxfId="1730" priority="788" operator="equal">
      <formula>#REF!</formula>
    </cfRule>
    <cfRule type="cellIs" dxfId="1729" priority="783" operator="equal">
      <formula>#REF!</formula>
    </cfRule>
    <cfRule type="cellIs" dxfId="1728" priority="782" operator="equal">
      <formula>#REF!</formula>
    </cfRule>
    <cfRule type="cellIs" dxfId="1727" priority="781" operator="equal">
      <formula>#REF!</formula>
    </cfRule>
    <cfRule type="cellIs" dxfId="1726" priority="780" operator="equal">
      <formula>#REF!</formula>
    </cfRule>
    <cfRule type="cellIs" dxfId="1725" priority="778" operator="equal">
      <formula>#REF!</formula>
    </cfRule>
    <cfRule type="cellIs" dxfId="1724" priority="777" operator="equal">
      <formula>#REF!</formula>
    </cfRule>
    <cfRule type="cellIs" dxfId="1723" priority="776" operator="equal">
      <formula>#REF!</formula>
    </cfRule>
    <cfRule type="cellIs" dxfId="1722" priority="775" operator="equal">
      <formula>#REF!</formula>
    </cfRule>
  </conditionalFormatting>
  <conditionalFormatting sqref="AE15:AE16 AE18:AE33 AE35:AE42 AE52:AE56">
    <cfRule type="cellIs" dxfId="1721" priority="826" operator="equal">
      <formula>"MUY ALTA"</formula>
    </cfRule>
    <cfRule type="cellIs" dxfId="1720" priority="827" operator="equal">
      <formula>"ALTA"</formula>
    </cfRule>
    <cfRule type="cellIs" dxfId="1719" priority="828" operator="equal">
      <formula>"MEDIA"</formula>
    </cfRule>
    <cfRule type="cellIs" dxfId="1718" priority="829" operator="equal">
      <formula>"BAJA"</formula>
    </cfRule>
    <cfRule type="cellIs" dxfId="1717" priority="830" operator="equal">
      <formula>"MUY BAJA"</formula>
    </cfRule>
  </conditionalFormatting>
  <conditionalFormatting sqref="AE45:AE46 AE48 AE50">
    <cfRule type="cellIs" dxfId="1716" priority="168" operator="equal">
      <formula>"MEDIA"</formula>
    </cfRule>
    <cfRule type="cellIs" dxfId="1715" priority="167" operator="equal">
      <formula>"ALTA"</formula>
    </cfRule>
    <cfRule type="cellIs" dxfId="1714" priority="166" operator="equal">
      <formula>"MUY ALTA"</formula>
    </cfRule>
    <cfRule type="cellIs" dxfId="1713" priority="170" operator="equal">
      <formula>"MUY BAJA"</formula>
    </cfRule>
    <cfRule type="cellIs" dxfId="1712" priority="169" operator="equal">
      <formula>"BAJA"</formula>
    </cfRule>
  </conditionalFormatting>
  <conditionalFormatting sqref="AE58:AE60">
    <cfRule type="cellIs" dxfId="1711" priority="37" operator="equal">
      <formula>"BAJA"</formula>
    </cfRule>
    <cfRule type="cellIs" dxfId="1710" priority="38" operator="equal">
      <formula>"MUY BAJA"</formula>
    </cfRule>
    <cfRule type="cellIs" dxfId="1709" priority="34" operator="equal">
      <formula>"MUY ALTA"</formula>
    </cfRule>
    <cfRule type="cellIs" dxfId="1708" priority="35" operator="equal">
      <formula>"ALTA"</formula>
    </cfRule>
    <cfRule type="cellIs" dxfId="1707" priority="36" operator="equal">
      <formula>"MEDIA"</formula>
    </cfRule>
  </conditionalFormatting>
  <conditionalFormatting sqref="AG15 AG18 AG21 AG36 AG38 AG40">
    <cfRule type="cellIs" dxfId="1706" priority="823" operator="equal">
      <formula>"MODERADO"</formula>
    </cfRule>
    <cfRule type="cellIs" dxfId="1705" priority="822" operator="equal">
      <formula>"MAYOR"</formula>
    </cfRule>
    <cfRule type="cellIs" dxfId="1704" priority="821" operator="equal">
      <formula>"CATASTROFICO"</formula>
    </cfRule>
    <cfRule type="cellIs" dxfId="1703" priority="825" operator="equal">
      <formula>"LEVE"</formula>
    </cfRule>
    <cfRule type="cellIs" dxfId="1702" priority="824" operator="equal">
      <formula>"MENOR"</formula>
    </cfRule>
  </conditionalFormatting>
  <conditionalFormatting sqref="AG24">
    <cfRule type="cellIs" dxfId="1701" priority="496" operator="equal">
      <formula>"CATASTROFICO"</formula>
    </cfRule>
    <cfRule type="cellIs" dxfId="1700" priority="500" operator="equal">
      <formula>"LEVE"</formula>
    </cfRule>
    <cfRule type="cellIs" dxfId="1699" priority="499" operator="equal">
      <formula>"MENOR"</formula>
    </cfRule>
    <cfRule type="cellIs" dxfId="1698" priority="498" operator="equal">
      <formula>"MODERADO"</formula>
    </cfRule>
    <cfRule type="cellIs" dxfId="1697" priority="497" operator="equal">
      <formula>"MAYOR"</formula>
    </cfRule>
  </conditionalFormatting>
  <conditionalFormatting sqref="AG30">
    <cfRule type="cellIs" dxfId="1696" priority="414" operator="equal">
      <formula>"MENOR"</formula>
    </cfRule>
    <cfRule type="cellIs" dxfId="1695" priority="415" operator="equal">
      <formula>"LEVE"</formula>
    </cfRule>
    <cfRule type="cellIs" dxfId="1694" priority="411" operator="equal">
      <formula>"CATASTROFICO"</formula>
    </cfRule>
    <cfRule type="cellIs" dxfId="1693" priority="412" operator="equal">
      <formula>"MAYOR"</formula>
    </cfRule>
    <cfRule type="cellIs" dxfId="1692" priority="413" operator="equal">
      <formula>"MODERADO"</formula>
    </cfRule>
  </conditionalFormatting>
  <conditionalFormatting sqref="AG33">
    <cfRule type="cellIs" dxfId="1691" priority="661" operator="equal">
      <formula>"CATASTROFICO"</formula>
    </cfRule>
    <cfRule type="cellIs" dxfId="1690" priority="664" operator="equal">
      <formula>"MENOR"</formula>
    </cfRule>
    <cfRule type="cellIs" dxfId="1689" priority="663" operator="equal">
      <formula>"MODERADO"</formula>
    </cfRule>
    <cfRule type="cellIs" dxfId="1688" priority="662" operator="equal">
      <formula>"MAYOR"</formula>
    </cfRule>
    <cfRule type="cellIs" dxfId="1687" priority="665" operator="equal">
      <formula>"LEVE"</formula>
    </cfRule>
  </conditionalFormatting>
  <conditionalFormatting sqref="AG46 AG48 AG50">
    <cfRule type="cellIs" dxfId="1686" priority="163" operator="equal">
      <formula>"MODERADO"</formula>
    </cfRule>
    <cfRule type="cellIs" dxfId="1685" priority="164" operator="equal">
      <formula>"MENOR"</formula>
    </cfRule>
    <cfRule type="cellIs" dxfId="1684" priority="165" operator="equal">
      <formula>"LEVE"</formula>
    </cfRule>
    <cfRule type="cellIs" dxfId="1683" priority="162" operator="equal">
      <formula>"MAYOR"</formula>
    </cfRule>
    <cfRule type="cellIs" dxfId="1682" priority="161" operator="equal">
      <formula>"CATASTROFICO"</formula>
    </cfRule>
  </conditionalFormatting>
  <conditionalFormatting sqref="AG52">
    <cfRule type="cellIs" dxfId="1681" priority="250" operator="equal">
      <formula>"LEVE"</formula>
    </cfRule>
    <cfRule type="cellIs" dxfId="1680" priority="249" operator="equal">
      <formula>"MENOR"</formula>
    </cfRule>
    <cfRule type="cellIs" dxfId="1679" priority="246" operator="equal">
      <formula>"CATASTROFICO"</formula>
    </cfRule>
    <cfRule type="cellIs" dxfId="1678" priority="247" operator="equal">
      <formula>"MAYOR"</formula>
    </cfRule>
    <cfRule type="cellIs" dxfId="1677" priority="248" operator="equal">
      <formula>"MODERADO"</formula>
    </cfRule>
  </conditionalFormatting>
  <conditionalFormatting sqref="AG55:AG56">
    <cfRule type="cellIs" dxfId="1676" priority="331" operator="equal">
      <formula>"CATASTROFICO"</formula>
    </cfRule>
    <cfRule type="cellIs" dxfId="1675" priority="335" operator="equal">
      <formula>"LEVE"</formula>
    </cfRule>
    <cfRule type="cellIs" dxfId="1674" priority="334" operator="equal">
      <formula>"MENOR"</formula>
    </cfRule>
    <cfRule type="cellIs" dxfId="1673" priority="333" operator="equal">
      <formula>"MODERADO"</formula>
    </cfRule>
    <cfRule type="cellIs" dxfId="1672" priority="332" operator="equal">
      <formula>"MAYOR"</formula>
    </cfRule>
  </conditionalFormatting>
  <conditionalFormatting sqref="AG59">
    <cfRule type="cellIs" dxfId="1671" priority="741" operator="equal">
      <formula>"CATASTROFICO"</formula>
    </cfRule>
    <cfRule type="cellIs" dxfId="1670" priority="745" operator="equal">
      <formula>"LEVE"</formula>
    </cfRule>
    <cfRule type="cellIs" dxfId="1669" priority="744" operator="equal">
      <formula>"MENOR"</formula>
    </cfRule>
    <cfRule type="cellIs" dxfId="1668" priority="743" operator="equal">
      <formula>"MODERADO"</formula>
    </cfRule>
    <cfRule type="cellIs" dxfId="1667" priority="742" operator="equal">
      <formula>"MAYOR"</formula>
    </cfRule>
  </conditionalFormatting>
  <conditionalFormatting sqref="AI15 AI18 AI21 AI36 AI38 AI40 Q15 Q18 Q21 Q36 Q38 Q40">
    <cfRule type="cellIs" dxfId="1666" priority="837" operator="equal">
      <formula>"BAJO"</formula>
    </cfRule>
    <cfRule type="cellIs" dxfId="1665" priority="836" operator="equal">
      <formula>"MODERADO"</formula>
    </cfRule>
    <cfRule type="cellIs" dxfId="1664" priority="835" operator="equal">
      <formula>"ALTO"</formula>
    </cfRule>
    <cfRule type="cellIs" dxfId="1663" priority="834" operator="equal">
      <formula>"EXTREMO"</formula>
    </cfRule>
    <cfRule type="cellIs" dxfId="1662" priority="833" operator="equal">
      <formula>"MODERADO (RC/F)"</formula>
    </cfRule>
    <cfRule type="cellIs" dxfId="1661" priority="832" operator="equal">
      <formula>"ALTO (RC/F)"</formula>
    </cfRule>
    <cfRule type="cellIs" dxfId="1660" priority="831" operator="equal">
      <formula>"EXTREMO (RC/F)"</formula>
    </cfRule>
  </conditionalFormatting>
  <conditionalFormatting sqref="AI15 AI18 AI21 AI36 AI38 AI40">
    <cfRule type="cellIs" dxfId="1659" priority="809" operator="equal">
      <formula>#REF!</formula>
    </cfRule>
    <cfRule type="cellIs" dxfId="1658" priority="810" operator="equal">
      <formula>#REF!</formula>
    </cfRule>
    <cfRule type="cellIs" dxfId="1657" priority="811" operator="equal">
      <formula>#REF!</formula>
    </cfRule>
    <cfRule type="cellIs" dxfId="1656" priority="812" operator="equal">
      <formula>#REF!</formula>
    </cfRule>
    <cfRule type="cellIs" dxfId="1655" priority="813" operator="equal">
      <formula>#REF!</formula>
    </cfRule>
    <cfRule type="cellIs" dxfId="1654" priority="815" operator="equal">
      <formula>#REF!</formula>
    </cfRule>
    <cfRule type="cellIs" dxfId="1653" priority="816" operator="equal">
      <formula>#REF!</formula>
    </cfRule>
    <cfRule type="cellIs" dxfId="1652" priority="817" operator="equal">
      <formula>#REF!</formula>
    </cfRule>
    <cfRule type="cellIs" dxfId="1651" priority="818" operator="equal">
      <formula>#REF!</formula>
    </cfRule>
    <cfRule type="cellIs" dxfId="1650" priority="819" operator="equal">
      <formula>#REF!</formula>
    </cfRule>
    <cfRule type="cellIs" dxfId="1649" priority="820" operator="equal">
      <formula>#REF!</formula>
    </cfRule>
    <cfRule type="cellIs" dxfId="1648" priority="814" operator="equal">
      <formula>#REF!</formula>
    </cfRule>
    <cfRule type="cellIs" dxfId="1647" priority="794" operator="equal">
      <formula>#REF!</formula>
    </cfRule>
    <cfRule type="cellIs" dxfId="1646" priority="793" operator="equal">
      <formula>#REF!</formula>
    </cfRule>
    <cfRule type="cellIs" dxfId="1645" priority="797" operator="equal">
      <formula>#REF!</formula>
    </cfRule>
    <cfRule type="cellIs" dxfId="1644" priority="798" operator="equal">
      <formula>#REF!</formula>
    </cfRule>
    <cfRule type="cellIs" dxfId="1643" priority="799" operator="equal">
      <formula>#REF!</formula>
    </cfRule>
    <cfRule type="cellIs" dxfId="1642" priority="800" operator="equal">
      <formula>#REF!</formula>
    </cfRule>
    <cfRule type="cellIs" dxfId="1641" priority="801" operator="equal">
      <formula>#REF!</formula>
    </cfRule>
    <cfRule type="cellIs" dxfId="1640" priority="802" operator="equal">
      <formula>#REF!</formula>
    </cfRule>
    <cfRule type="cellIs" dxfId="1639" priority="803" operator="equal">
      <formula>#REF!</formula>
    </cfRule>
    <cfRule type="cellIs" dxfId="1638" priority="804" operator="equal">
      <formula>#REF!</formula>
    </cfRule>
    <cfRule type="cellIs" dxfId="1637" priority="805" operator="equal">
      <formula>#REF!</formula>
    </cfRule>
    <cfRule type="cellIs" dxfId="1636" priority="806" operator="equal">
      <formula>#REF!</formula>
    </cfRule>
    <cfRule type="cellIs" dxfId="1635" priority="807" operator="equal">
      <formula>#REF!</formula>
    </cfRule>
    <cfRule type="cellIs" dxfId="1634" priority="808" operator="equal">
      <formula>#REF!</formula>
    </cfRule>
  </conditionalFormatting>
  <conditionalFormatting sqref="AI24 Q24">
    <cfRule type="cellIs" dxfId="1633" priority="501" operator="equal">
      <formula>"EXTREMO (RC/F)"</formula>
    </cfRule>
    <cfRule type="cellIs" dxfId="1632" priority="505" operator="equal">
      <formula>"ALTO"</formula>
    </cfRule>
    <cfRule type="cellIs" dxfId="1631" priority="507" operator="equal">
      <formula>"BAJO"</formula>
    </cfRule>
    <cfRule type="cellIs" dxfId="1630" priority="502" operator="equal">
      <formula>"ALTO (RC/F)"</formula>
    </cfRule>
    <cfRule type="cellIs" dxfId="1629" priority="506" operator="equal">
      <formula>"MODERADO"</formula>
    </cfRule>
    <cfRule type="cellIs" dxfId="1628" priority="504" operator="equal">
      <formula>"EXTREMO"</formula>
    </cfRule>
    <cfRule type="cellIs" dxfId="1627" priority="503" operator="equal">
      <formula>"MODERADO (RC/F)"</formula>
    </cfRule>
  </conditionalFormatting>
  <conditionalFormatting sqref="AI24">
    <cfRule type="cellIs" dxfId="1626" priority="468" operator="equal">
      <formula>#REF!</formula>
    </cfRule>
    <cfRule type="cellIs" dxfId="1625" priority="469" operator="equal">
      <formula>#REF!</formula>
    </cfRule>
    <cfRule type="cellIs" dxfId="1624" priority="472" operator="equal">
      <formula>#REF!</formula>
    </cfRule>
    <cfRule type="cellIs" dxfId="1623" priority="473" operator="equal">
      <formula>#REF!</formula>
    </cfRule>
    <cfRule type="cellIs" dxfId="1622" priority="474" operator="equal">
      <formula>#REF!</formula>
    </cfRule>
    <cfRule type="cellIs" dxfId="1621" priority="480" operator="equal">
      <formula>#REF!</formula>
    </cfRule>
    <cfRule type="cellIs" dxfId="1620" priority="475" operator="equal">
      <formula>#REF!</formula>
    </cfRule>
    <cfRule type="cellIs" dxfId="1619" priority="476" operator="equal">
      <formula>#REF!</formula>
    </cfRule>
    <cfRule type="cellIs" dxfId="1618" priority="477" operator="equal">
      <formula>#REF!</formula>
    </cfRule>
    <cfRule type="cellIs" dxfId="1617" priority="478" operator="equal">
      <formula>#REF!</formula>
    </cfRule>
    <cfRule type="cellIs" dxfId="1616" priority="495" operator="equal">
      <formula>#REF!</formula>
    </cfRule>
    <cfRule type="cellIs" dxfId="1615" priority="494" operator="equal">
      <formula>#REF!</formula>
    </cfRule>
    <cfRule type="cellIs" dxfId="1614" priority="493" operator="equal">
      <formula>#REF!</formula>
    </cfRule>
    <cfRule type="cellIs" dxfId="1613" priority="492" operator="equal">
      <formula>#REF!</formula>
    </cfRule>
    <cfRule type="cellIs" dxfId="1612" priority="491" operator="equal">
      <formula>#REF!</formula>
    </cfRule>
    <cfRule type="cellIs" dxfId="1611" priority="490" operator="equal">
      <formula>#REF!</formula>
    </cfRule>
    <cfRule type="cellIs" dxfId="1610" priority="489" operator="equal">
      <formula>#REF!</formula>
    </cfRule>
    <cfRule type="cellIs" dxfId="1609" priority="488" operator="equal">
      <formula>#REF!</formula>
    </cfRule>
    <cfRule type="cellIs" dxfId="1608" priority="487" operator="equal">
      <formula>#REF!</formula>
    </cfRule>
    <cfRule type="cellIs" dxfId="1607" priority="486" operator="equal">
      <formula>#REF!</formula>
    </cfRule>
    <cfRule type="cellIs" dxfId="1606" priority="485" operator="equal">
      <formula>#REF!</formula>
    </cfRule>
    <cfRule type="cellIs" dxfId="1605" priority="484" operator="equal">
      <formula>#REF!</formula>
    </cfRule>
    <cfRule type="cellIs" dxfId="1604" priority="483" operator="equal">
      <formula>#REF!</formula>
    </cfRule>
    <cfRule type="cellIs" dxfId="1603" priority="482" operator="equal">
      <formula>#REF!</formula>
    </cfRule>
    <cfRule type="cellIs" dxfId="1602" priority="481" operator="equal">
      <formula>#REF!</formula>
    </cfRule>
    <cfRule type="cellIs" dxfId="1601" priority="479" operator="equal">
      <formula>#REF!</formula>
    </cfRule>
  </conditionalFormatting>
  <conditionalFormatting sqref="AI30 Q30">
    <cfRule type="cellIs" dxfId="1600" priority="427" operator="equal">
      <formula>"BAJO"</formula>
    </cfRule>
    <cfRule type="cellIs" dxfId="1599" priority="426" operator="equal">
      <formula>"MODERADO"</formula>
    </cfRule>
    <cfRule type="cellIs" dxfId="1598" priority="425" operator="equal">
      <formula>"ALTO"</formula>
    </cfRule>
    <cfRule type="cellIs" dxfId="1597" priority="424" operator="equal">
      <formula>"EXTREMO"</formula>
    </cfRule>
    <cfRule type="cellIs" dxfId="1596" priority="423" operator="equal">
      <formula>"MODERADO (RC/F)"</formula>
    </cfRule>
    <cfRule type="cellIs" dxfId="1595" priority="421" operator="equal">
      <formula>"EXTREMO (RC/F)"</formula>
    </cfRule>
    <cfRule type="cellIs" dxfId="1594" priority="422" operator="equal">
      <formula>"ALTO (RC/F)"</formula>
    </cfRule>
  </conditionalFormatting>
  <conditionalFormatting sqref="AI30">
    <cfRule type="cellIs" dxfId="1593" priority="408" operator="equal">
      <formula>#REF!</formula>
    </cfRule>
    <cfRule type="cellIs" dxfId="1592" priority="383" operator="equal">
      <formula>#REF!</formula>
    </cfRule>
    <cfRule type="cellIs" dxfId="1591" priority="392" operator="equal">
      <formula>#REF!</formula>
    </cfRule>
    <cfRule type="cellIs" dxfId="1590" priority="409" operator="equal">
      <formula>#REF!</formula>
    </cfRule>
    <cfRule type="cellIs" dxfId="1589" priority="390" operator="equal">
      <formula>#REF!</formula>
    </cfRule>
    <cfRule type="cellIs" dxfId="1588" priority="391" operator="equal">
      <formula>#REF!</formula>
    </cfRule>
    <cfRule type="cellIs" dxfId="1587" priority="402" operator="equal">
      <formula>#REF!</formula>
    </cfRule>
    <cfRule type="cellIs" dxfId="1586" priority="393" operator="equal">
      <formula>#REF!</formula>
    </cfRule>
    <cfRule type="cellIs" dxfId="1585" priority="407" operator="equal">
      <formula>#REF!</formula>
    </cfRule>
    <cfRule type="cellIs" dxfId="1584" priority="406" operator="equal">
      <formula>#REF!</formula>
    </cfRule>
    <cfRule type="cellIs" dxfId="1583" priority="405" operator="equal">
      <formula>#REF!</formula>
    </cfRule>
    <cfRule type="cellIs" dxfId="1582" priority="404" operator="equal">
      <formula>#REF!</formula>
    </cfRule>
    <cfRule type="cellIs" dxfId="1581" priority="403" operator="equal">
      <formula>#REF!</formula>
    </cfRule>
    <cfRule type="cellIs" dxfId="1580" priority="384" operator="equal">
      <formula>#REF!</formula>
    </cfRule>
    <cfRule type="cellIs" dxfId="1579" priority="387" operator="equal">
      <formula>#REF!</formula>
    </cfRule>
    <cfRule type="cellIs" dxfId="1578" priority="388" operator="equal">
      <formula>#REF!</formula>
    </cfRule>
    <cfRule type="cellIs" dxfId="1577" priority="389" operator="equal">
      <formula>#REF!</formula>
    </cfRule>
    <cfRule type="cellIs" dxfId="1576" priority="410" operator="equal">
      <formula>#REF!</formula>
    </cfRule>
    <cfRule type="cellIs" dxfId="1575" priority="398" operator="equal">
      <formula>#REF!</formula>
    </cfRule>
    <cfRule type="cellIs" dxfId="1574" priority="397" operator="equal">
      <formula>#REF!</formula>
    </cfRule>
    <cfRule type="cellIs" dxfId="1573" priority="396" operator="equal">
      <formula>#REF!</formula>
    </cfRule>
    <cfRule type="cellIs" dxfId="1572" priority="395" operator="equal">
      <formula>#REF!</formula>
    </cfRule>
    <cfRule type="cellIs" dxfId="1571" priority="400" operator="equal">
      <formula>#REF!</formula>
    </cfRule>
    <cfRule type="cellIs" dxfId="1570" priority="394" operator="equal">
      <formula>#REF!</formula>
    </cfRule>
    <cfRule type="cellIs" dxfId="1569" priority="401" operator="equal">
      <formula>#REF!</formula>
    </cfRule>
    <cfRule type="cellIs" dxfId="1568" priority="399" operator="equal">
      <formula>#REF!</formula>
    </cfRule>
  </conditionalFormatting>
  <conditionalFormatting sqref="AI33">
    <cfRule type="cellIs" dxfId="1567" priority="658" operator="equal">
      <formula>#REF!</formula>
    </cfRule>
    <cfRule type="cellIs" dxfId="1566" priority="659" operator="equal">
      <formula>#REF!</formula>
    </cfRule>
    <cfRule type="cellIs" dxfId="1565" priority="660" operator="equal">
      <formula>#REF!</formula>
    </cfRule>
    <cfRule type="cellIs" dxfId="1564" priority="666" operator="equal">
      <formula>"EXTREMO (RC/F)"</formula>
    </cfRule>
    <cfRule type="cellIs" dxfId="1563" priority="667" operator="equal">
      <formula>"ALTO (RC/F)"</formula>
    </cfRule>
    <cfRule type="cellIs" dxfId="1562" priority="668" operator="equal">
      <formula>"MODERADO (RC/F)"</formula>
    </cfRule>
    <cfRule type="cellIs" dxfId="1561" priority="669" operator="equal">
      <formula>"EXTREMO"</formula>
    </cfRule>
    <cfRule type="cellIs" dxfId="1560" priority="670" operator="equal">
      <formula>"ALTO"</formula>
    </cfRule>
    <cfRule type="cellIs" dxfId="1559" priority="671" operator="equal">
      <formula>"MODERADO"</formula>
    </cfRule>
    <cfRule type="cellIs" dxfId="1558" priority="672" operator="equal">
      <formula>"BAJO"</formula>
    </cfRule>
    <cfRule type="cellIs" dxfId="1557" priority="657" operator="equal">
      <formula>#REF!</formula>
    </cfRule>
    <cfRule type="cellIs" dxfId="1556" priority="633" operator="equal">
      <formula>#REF!</formula>
    </cfRule>
    <cfRule type="cellIs" dxfId="1555" priority="634" operator="equal">
      <formula>#REF!</formula>
    </cfRule>
    <cfRule type="cellIs" dxfId="1554" priority="637" operator="equal">
      <formula>#REF!</formula>
    </cfRule>
    <cfRule type="cellIs" dxfId="1553" priority="638" operator="equal">
      <formula>#REF!</formula>
    </cfRule>
    <cfRule type="cellIs" dxfId="1552" priority="639" operator="equal">
      <formula>#REF!</formula>
    </cfRule>
    <cfRule type="cellIs" dxfId="1551" priority="640" operator="equal">
      <formula>#REF!</formula>
    </cfRule>
    <cfRule type="cellIs" dxfId="1550" priority="641" operator="equal">
      <formula>#REF!</formula>
    </cfRule>
    <cfRule type="cellIs" dxfId="1549" priority="642" operator="equal">
      <formula>#REF!</formula>
    </cfRule>
    <cfRule type="cellIs" dxfId="1548" priority="643" operator="equal">
      <formula>#REF!</formula>
    </cfRule>
    <cfRule type="cellIs" dxfId="1547" priority="644" operator="equal">
      <formula>#REF!</formula>
    </cfRule>
    <cfRule type="cellIs" dxfId="1546" priority="645" operator="equal">
      <formula>#REF!</formula>
    </cfRule>
    <cfRule type="cellIs" dxfId="1545" priority="646" operator="equal">
      <formula>#REF!</formula>
    </cfRule>
    <cfRule type="cellIs" dxfId="1544" priority="647" operator="equal">
      <formula>#REF!</formula>
    </cfRule>
    <cfRule type="cellIs" dxfId="1543" priority="648" operator="equal">
      <formula>#REF!</formula>
    </cfRule>
    <cfRule type="cellIs" dxfId="1542" priority="649" operator="equal">
      <formula>#REF!</formula>
    </cfRule>
    <cfRule type="cellIs" dxfId="1541" priority="650" operator="equal">
      <formula>#REF!</formula>
    </cfRule>
    <cfRule type="cellIs" dxfId="1540" priority="651" operator="equal">
      <formula>#REF!</formula>
    </cfRule>
    <cfRule type="cellIs" dxfId="1539" priority="652" operator="equal">
      <formula>#REF!</formula>
    </cfRule>
    <cfRule type="cellIs" dxfId="1538" priority="653" operator="equal">
      <formula>#REF!</formula>
    </cfRule>
    <cfRule type="cellIs" dxfId="1537" priority="654" operator="equal">
      <formula>#REF!</formula>
    </cfRule>
    <cfRule type="cellIs" dxfId="1536" priority="655" operator="equal">
      <formula>#REF!</formula>
    </cfRule>
    <cfRule type="cellIs" dxfId="1535" priority="656" operator="equal">
      <formula>#REF!</formula>
    </cfRule>
  </conditionalFormatting>
  <conditionalFormatting sqref="AI46 AI48 AI50 Q46 Q48 Q50">
    <cfRule type="cellIs" dxfId="1534" priority="176" operator="equal">
      <formula>"MODERADO"</formula>
    </cfRule>
    <cfRule type="cellIs" dxfId="1533" priority="173" operator="equal">
      <formula>"MODERADO (RC/F)"</formula>
    </cfRule>
    <cfRule type="cellIs" dxfId="1532" priority="172" operator="equal">
      <formula>"ALTO (RC/F)"</formula>
    </cfRule>
    <cfRule type="cellIs" dxfId="1531" priority="171" operator="equal">
      <formula>"EXTREMO (RC/F)"</formula>
    </cfRule>
    <cfRule type="cellIs" dxfId="1530" priority="175" operator="equal">
      <formula>"ALTO"</formula>
    </cfRule>
    <cfRule type="cellIs" dxfId="1529" priority="177" operator="equal">
      <formula>"BAJO"</formula>
    </cfRule>
    <cfRule type="cellIs" dxfId="1528" priority="174" operator="equal">
      <formula>"EXTREMO"</formula>
    </cfRule>
  </conditionalFormatting>
  <conditionalFormatting sqref="AI46 AI48 AI50">
    <cfRule type="cellIs" dxfId="1527" priority="141" operator="equal">
      <formula>#REF!</formula>
    </cfRule>
    <cfRule type="cellIs" dxfId="1526" priority="140" operator="equal">
      <formula>#REF!</formula>
    </cfRule>
    <cfRule type="cellIs" dxfId="1525" priority="139" operator="equal">
      <formula>#REF!</formula>
    </cfRule>
    <cfRule type="cellIs" dxfId="1524" priority="138" operator="equal">
      <formula>#REF!</formula>
    </cfRule>
    <cfRule type="cellIs" dxfId="1523" priority="137" operator="equal">
      <formula>#REF!</formula>
    </cfRule>
    <cfRule type="cellIs" dxfId="1522" priority="134" operator="equal">
      <formula>#REF!</formula>
    </cfRule>
    <cfRule type="cellIs" dxfId="1521" priority="160" operator="equal">
      <formula>#REF!</formula>
    </cfRule>
    <cfRule type="cellIs" dxfId="1520" priority="158" operator="equal">
      <formula>#REF!</formula>
    </cfRule>
    <cfRule type="cellIs" dxfId="1519" priority="159" operator="equal">
      <formula>#REF!</formula>
    </cfRule>
    <cfRule type="cellIs" dxfId="1518" priority="142" operator="equal">
      <formula>#REF!</formula>
    </cfRule>
    <cfRule type="cellIs" dxfId="1517" priority="157" operator="equal">
      <formula>#REF!</formula>
    </cfRule>
    <cfRule type="cellIs" dxfId="1516" priority="156" operator="equal">
      <formula>#REF!</formula>
    </cfRule>
    <cfRule type="cellIs" dxfId="1515" priority="155" operator="equal">
      <formula>#REF!</formula>
    </cfRule>
    <cfRule type="cellIs" dxfId="1514" priority="154" operator="equal">
      <formula>#REF!</formula>
    </cfRule>
    <cfRule type="cellIs" dxfId="1513" priority="153" operator="equal">
      <formula>#REF!</formula>
    </cfRule>
    <cfRule type="cellIs" dxfId="1512" priority="152" operator="equal">
      <formula>#REF!</formula>
    </cfRule>
    <cfRule type="cellIs" dxfId="1511" priority="151" operator="equal">
      <formula>#REF!</formula>
    </cfRule>
    <cfRule type="cellIs" dxfId="1510" priority="150" operator="equal">
      <formula>#REF!</formula>
    </cfRule>
    <cfRule type="cellIs" dxfId="1509" priority="149" operator="equal">
      <formula>#REF!</formula>
    </cfRule>
    <cfRule type="cellIs" dxfId="1508" priority="148" operator="equal">
      <formula>#REF!</formula>
    </cfRule>
    <cfRule type="cellIs" dxfId="1507" priority="147" operator="equal">
      <formula>#REF!</formula>
    </cfRule>
    <cfRule type="cellIs" dxfId="1506" priority="146" operator="equal">
      <formula>#REF!</formula>
    </cfRule>
    <cfRule type="cellIs" dxfId="1505" priority="145" operator="equal">
      <formula>#REF!</formula>
    </cfRule>
    <cfRule type="cellIs" dxfId="1504" priority="144" operator="equal">
      <formula>#REF!</formula>
    </cfRule>
    <cfRule type="cellIs" dxfId="1503" priority="143" operator="equal">
      <formula>#REF!</formula>
    </cfRule>
    <cfRule type="cellIs" dxfId="1502" priority="133" operator="equal">
      <formula>#REF!</formula>
    </cfRule>
  </conditionalFormatting>
  <conditionalFormatting sqref="AI52 Q52">
    <cfRule type="cellIs" dxfId="1501" priority="261" operator="equal">
      <formula>"MODERADO"</formula>
    </cfRule>
    <cfRule type="cellIs" dxfId="1500" priority="260" operator="equal">
      <formula>"ALTO"</formula>
    </cfRule>
    <cfRule type="cellIs" dxfId="1499" priority="259" operator="equal">
      <formula>"EXTREMO"</formula>
    </cfRule>
    <cfRule type="cellIs" dxfId="1498" priority="258" operator="equal">
      <formula>"MODERADO (RC/F)"</formula>
    </cfRule>
    <cfRule type="cellIs" dxfId="1497" priority="257" operator="equal">
      <formula>"ALTO (RC/F)"</formula>
    </cfRule>
    <cfRule type="cellIs" dxfId="1496" priority="256" operator="equal">
      <formula>"EXTREMO (RC/F)"</formula>
    </cfRule>
    <cfRule type="cellIs" dxfId="1495" priority="262" operator="equal">
      <formula>"BAJO"</formula>
    </cfRule>
  </conditionalFormatting>
  <conditionalFormatting sqref="AI52">
    <cfRule type="cellIs" dxfId="1494" priority="218" operator="equal">
      <formula>#REF!</formula>
    </cfRule>
    <cfRule type="cellIs" dxfId="1493" priority="239" operator="equal">
      <formula>#REF!</formula>
    </cfRule>
    <cfRule type="cellIs" dxfId="1492" priority="240" operator="equal">
      <formula>#REF!</formula>
    </cfRule>
    <cfRule type="cellIs" dxfId="1491" priority="241" operator="equal">
      <formula>#REF!</formula>
    </cfRule>
    <cfRule type="cellIs" dxfId="1490" priority="242" operator="equal">
      <formula>#REF!</formula>
    </cfRule>
    <cfRule type="cellIs" dxfId="1489" priority="243" operator="equal">
      <formula>#REF!</formula>
    </cfRule>
    <cfRule type="cellIs" dxfId="1488" priority="219" operator="equal">
      <formula>#REF!</formula>
    </cfRule>
    <cfRule type="cellIs" dxfId="1487" priority="245" operator="equal">
      <formula>#REF!</formula>
    </cfRule>
    <cfRule type="cellIs" dxfId="1486" priority="244" operator="equal">
      <formula>#REF!</formula>
    </cfRule>
    <cfRule type="cellIs" dxfId="1485" priority="226" operator="equal">
      <formula>#REF!</formula>
    </cfRule>
    <cfRule type="cellIs" dxfId="1484" priority="225" operator="equal">
      <formula>#REF!</formula>
    </cfRule>
    <cfRule type="cellIs" dxfId="1483" priority="224" operator="equal">
      <formula>#REF!</formula>
    </cfRule>
    <cfRule type="cellIs" dxfId="1482" priority="223" operator="equal">
      <formula>#REF!</formula>
    </cfRule>
    <cfRule type="cellIs" dxfId="1481" priority="222" operator="equal">
      <formula>#REF!</formula>
    </cfRule>
    <cfRule type="cellIs" dxfId="1480" priority="238" operator="equal">
      <formula>#REF!</formula>
    </cfRule>
    <cfRule type="cellIs" dxfId="1479" priority="237" operator="equal">
      <formula>#REF!</formula>
    </cfRule>
    <cfRule type="cellIs" dxfId="1478" priority="236" operator="equal">
      <formula>#REF!</formula>
    </cfRule>
    <cfRule type="cellIs" dxfId="1477" priority="235" operator="equal">
      <formula>#REF!</formula>
    </cfRule>
    <cfRule type="cellIs" dxfId="1476" priority="234" operator="equal">
      <formula>#REF!</formula>
    </cfRule>
    <cfRule type="cellIs" dxfId="1475" priority="233" operator="equal">
      <formula>#REF!</formula>
    </cfRule>
    <cfRule type="cellIs" dxfId="1474" priority="232" operator="equal">
      <formula>#REF!</formula>
    </cfRule>
    <cfRule type="cellIs" dxfId="1473" priority="231" operator="equal">
      <formula>#REF!</formula>
    </cfRule>
    <cfRule type="cellIs" dxfId="1472" priority="230" operator="equal">
      <formula>#REF!</formula>
    </cfRule>
    <cfRule type="cellIs" dxfId="1471" priority="229" operator="equal">
      <formula>#REF!</formula>
    </cfRule>
    <cfRule type="cellIs" dxfId="1470" priority="228" operator="equal">
      <formula>#REF!</formula>
    </cfRule>
    <cfRule type="cellIs" dxfId="1469" priority="227" operator="equal">
      <formula>#REF!</formula>
    </cfRule>
  </conditionalFormatting>
  <conditionalFormatting sqref="AI55:AI56 Q55:Q56">
    <cfRule type="cellIs" dxfId="1468" priority="341" operator="equal">
      <formula>"MODERADO"</formula>
    </cfRule>
    <cfRule type="cellIs" dxfId="1467" priority="340" operator="equal">
      <formula>"ALTO"</formula>
    </cfRule>
    <cfRule type="cellIs" dxfId="1466" priority="339" operator="equal">
      <formula>"EXTREMO"</formula>
    </cfRule>
    <cfRule type="cellIs" dxfId="1465" priority="338" operator="equal">
      <formula>"MODERADO (RC/F)"</formula>
    </cfRule>
    <cfRule type="cellIs" dxfId="1464" priority="337" operator="equal">
      <formula>"ALTO (RC/F)"</formula>
    </cfRule>
    <cfRule type="cellIs" dxfId="1463" priority="342" operator="equal">
      <formula>"BAJO"</formula>
    </cfRule>
    <cfRule type="cellIs" dxfId="1462" priority="336" operator="equal">
      <formula>"EXTREMO (RC/F)"</formula>
    </cfRule>
  </conditionalFormatting>
  <conditionalFormatting sqref="AI55:AI56">
    <cfRule type="cellIs" dxfId="1461" priority="311" operator="equal">
      <formula>#REF!</formula>
    </cfRule>
    <cfRule type="cellIs" dxfId="1460" priority="310" operator="equal">
      <formula>#REF!</formula>
    </cfRule>
    <cfRule type="cellIs" dxfId="1459" priority="309" operator="equal">
      <formula>#REF!</formula>
    </cfRule>
    <cfRule type="cellIs" dxfId="1458" priority="308" operator="equal">
      <formula>#REF!</formula>
    </cfRule>
    <cfRule type="cellIs" dxfId="1457" priority="307" operator="equal">
      <formula>#REF!</formula>
    </cfRule>
    <cfRule type="cellIs" dxfId="1456" priority="304" operator="equal">
      <formula>#REF!</formula>
    </cfRule>
    <cfRule type="cellIs" dxfId="1455" priority="303" operator="equal">
      <formula>#REF!</formula>
    </cfRule>
    <cfRule type="cellIs" dxfId="1454" priority="330" operator="equal">
      <formula>#REF!</formula>
    </cfRule>
    <cfRule type="cellIs" dxfId="1453" priority="329" operator="equal">
      <formula>#REF!</formula>
    </cfRule>
    <cfRule type="cellIs" dxfId="1452" priority="328" operator="equal">
      <formula>#REF!</formula>
    </cfRule>
    <cfRule type="cellIs" dxfId="1451" priority="327" operator="equal">
      <formula>#REF!</formula>
    </cfRule>
    <cfRule type="cellIs" dxfId="1450" priority="325" operator="equal">
      <formula>#REF!</formula>
    </cfRule>
    <cfRule type="cellIs" dxfId="1449" priority="324" operator="equal">
      <formula>#REF!</formula>
    </cfRule>
    <cfRule type="cellIs" dxfId="1448" priority="323" operator="equal">
      <formula>#REF!</formula>
    </cfRule>
    <cfRule type="cellIs" dxfId="1447" priority="322" operator="equal">
      <formula>#REF!</formula>
    </cfRule>
    <cfRule type="cellIs" dxfId="1446" priority="321" operator="equal">
      <formula>#REF!</formula>
    </cfRule>
    <cfRule type="cellIs" dxfId="1445" priority="320" operator="equal">
      <formula>#REF!</formula>
    </cfRule>
    <cfRule type="cellIs" dxfId="1444" priority="319" operator="equal">
      <formula>#REF!</formula>
    </cfRule>
    <cfRule type="cellIs" dxfId="1443" priority="318" operator="equal">
      <formula>#REF!</formula>
    </cfRule>
    <cfRule type="cellIs" dxfId="1442" priority="317" operator="equal">
      <formula>#REF!</formula>
    </cfRule>
    <cfRule type="cellIs" dxfId="1441" priority="316" operator="equal">
      <formula>#REF!</formula>
    </cfRule>
    <cfRule type="cellIs" dxfId="1440" priority="315" operator="equal">
      <formula>#REF!</formula>
    </cfRule>
    <cfRule type="cellIs" dxfId="1439" priority="314" operator="equal">
      <formula>#REF!</formula>
    </cfRule>
    <cfRule type="cellIs" dxfId="1438" priority="326" operator="equal">
      <formula>#REF!</formula>
    </cfRule>
    <cfRule type="cellIs" dxfId="1437" priority="313" operator="equal">
      <formula>#REF!</formula>
    </cfRule>
    <cfRule type="cellIs" dxfId="1436" priority="312" operator="equal">
      <formula>#REF!</formula>
    </cfRule>
  </conditionalFormatting>
  <conditionalFormatting sqref="AI59 Q59">
    <cfRule type="cellIs" dxfId="1435" priority="751" operator="equal">
      <formula>"MODERADO"</formula>
    </cfRule>
    <cfRule type="cellIs" dxfId="1434" priority="750" operator="equal">
      <formula>"ALTO"</formula>
    </cfRule>
    <cfRule type="cellIs" dxfId="1433" priority="748" operator="equal">
      <formula>"MODERADO (RC/F)"</formula>
    </cfRule>
    <cfRule type="cellIs" dxfId="1432" priority="749" operator="equal">
      <formula>"EXTREMO"</formula>
    </cfRule>
    <cfRule type="cellIs" dxfId="1431" priority="747" operator="equal">
      <formula>"ALTO (RC/F)"</formula>
    </cfRule>
    <cfRule type="cellIs" dxfId="1430" priority="746" operator="equal">
      <formula>"EXTREMO (RC/F)"</formula>
    </cfRule>
    <cfRule type="cellIs" dxfId="1429" priority="752" operator="equal">
      <formula>"BAJO"</formula>
    </cfRule>
  </conditionalFormatting>
  <conditionalFormatting sqref="AI59">
    <cfRule type="cellIs" dxfId="1428" priority="713" operator="equal">
      <formula>#REF!</formula>
    </cfRule>
    <cfRule type="cellIs" dxfId="1427" priority="714" operator="equal">
      <formula>#REF!</formula>
    </cfRule>
    <cfRule type="cellIs" dxfId="1426" priority="717" operator="equal">
      <formula>#REF!</formula>
    </cfRule>
    <cfRule type="cellIs" dxfId="1425" priority="718" operator="equal">
      <formula>#REF!</formula>
    </cfRule>
    <cfRule type="cellIs" dxfId="1424" priority="719" operator="equal">
      <formula>#REF!</formula>
    </cfRule>
    <cfRule type="cellIs" dxfId="1423" priority="720" operator="equal">
      <formula>#REF!</formula>
    </cfRule>
    <cfRule type="cellIs" dxfId="1422" priority="721" operator="equal">
      <formula>#REF!</formula>
    </cfRule>
    <cfRule type="cellIs" dxfId="1421" priority="722" operator="equal">
      <formula>#REF!</formula>
    </cfRule>
    <cfRule type="cellIs" dxfId="1420" priority="723" operator="equal">
      <formula>#REF!</formula>
    </cfRule>
    <cfRule type="cellIs" dxfId="1419" priority="724" operator="equal">
      <formula>#REF!</formula>
    </cfRule>
    <cfRule type="cellIs" dxfId="1418" priority="725" operator="equal">
      <formula>#REF!</formula>
    </cfRule>
    <cfRule type="cellIs" dxfId="1417" priority="726" operator="equal">
      <formula>#REF!</formula>
    </cfRule>
    <cfRule type="cellIs" dxfId="1416" priority="727" operator="equal">
      <formula>#REF!</formula>
    </cfRule>
    <cfRule type="cellIs" dxfId="1415" priority="732" operator="equal">
      <formula>#REF!</formula>
    </cfRule>
    <cfRule type="cellIs" dxfId="1414" priority="733" operator="equal">
      <formula>#REF!</formula>
    </cfRule>
    <cfRule type="cellIs" dxfId="1413" priority="734" operator="equal">
      <formula>#REF!</formula>
    </cfRule>
    <cfRule type="cellIs" dxfId="1412" priority="735" operator="equal">
      <formula>#REF!</formula>
    </cfRule>
    <cfRule type="cellIs" dxfId="1411" priority="736" operator="equal">
      <formula>#REF!</formula>
    </cfRule>
    <cfRule type="cellIs" dxfId="1410" priority="737" operator="equal">
      <formula>#REF!</formula>
    </cfRule>
    <cfRule type="cellIs" dxfId="1409" priority="738" operator="equal">
      <formula>#REF!</formula>
    </cfRule>
    <cfRule type="cellIs" dxfId="1408" priority="739" operator="equal">
      <formula>#REF!</formula>
    </cfRule>
    <cfRule type="cellIs" dxfId="1407" priority="740" operator="equal">
      <formula>#REF!</formula>
    </cfRule>
    <cfRule type="cellIs" dxfId="1406" priority="729" operator="equal">
      <formula>#REF!</formula>
    </cfRule>
    <cfRule type="cellIs" dxfId="1405" priority="730" operator="equal">
      <formula>#REF!</formula>
    </cfRule>
    <cfRule type="cellIs" dxfId="1404" priority="731" operator="equal">
      <formula>#REF!</formula>
    </cfRule>
    <cfRule type="cellIs" dxfId="1403" priority="728" operator="equal">
      <formula>#REF!</formula>
    </cfRule>
  </conditionalFormatting>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6" sqref="C6"/>
    </sheetView>
  </sheetViews>
  <sheetFormatPr baseColWidth="10" defaultColWidth="11.453125" defaultRowHeight="14.5" x14ac:dyDescent="0.35"/>
  <cols>
    <col min="1" max="1" width="4.08984375" customWidth="1"/>
    <col min="2" max="2" width="30.453125" style="37" customWidth="1"/>
    <col min="3" max="3" width="45.6328125" customWidth="1"/>
  </cols>
  <sheetData>
    <row r="1" spans="2:3" x14ac:dyDescent="0.35">
      <c r="B1" s="550" t="s">
        <v>200</v>
      </c>
      <c r="C1" s="550"/>
    </row>
    <row r="3" spans="2:3" x14ac:dyDescent="0.35">
      <c r="B3" s="38" t="s">
        <v>199</v>
      </c>
      <c r="C3" s="1"/>
    </row>
    <row r="4" spans="2:3" x14ac:dyDescent="0.35">
      <c r="B4" s="38" t="s">
        <v>198</v>
      </c>
      <c r="C4" s="1"/>
    </row>
    <row r="5" spans="2:3" ht="43.5" x14ac:dyDescent="0.35">
      <c r="B5" s="38" t="s">
        <v>197</v>
      </c>
      <c r="C5" s="1"/>
    </row>
    <row r="6" spans="2:3" x14ac:dyDescent="0.35">
      <c r="B6" s="38" t="s">
        <v>196</v>
      </c>
      <c r="C6" s="2" t="s">
        <v>195</v>
      </c>
    </row>
    <row r="7" spans="2:3" x14ac:dyDescent="0.35">
      <c r="B7" s="38" t="s">
        <v>12</v>
      </c>
      <c r="C7" s="1"/>
    </row>
    <row r="8" spans="2:3" ht="29" x14ac:dyDescent="0.35">
      <c r="B8" s="38" t="s">
        <v>194</v>
      </c>
      <c r="C8" s="1"/>
    </row>
    <row r="9" spans="2:3" ht="29" x14ac:dyDescent="0.35">
      <c r="B9" s="38" t="s">
        <v>193</v>
      </c>
      <c r="C9" s="1"/>
    </row>
    <row r="10" spans="2:3" x14ac:dyDescent="0.35">
      <c r="B10" s="628" t="s">
        <v>192</v>
      </c>
      <c r="C10" s="1" t="s">
        <v>191</v>
      </c>
    </row>
    <row r="11" spans="2:3" x14ac:dyDescent="0.35">
      <c r="B11" s="629"/>
      <c r="C11" s="1" t="s">
        <v>13</v>
      </c>
    </row>
    <row r="12" spans="2:3" ht="29" x14ac:dyDescent="0.35">
      <c r="B12" s="38" t="s">
        <v>14</v>
      </c>
      <c r="C12" s="1"/>
    </row>
    <row r="13" spans="2:3" ht="29" x14ac:dyDescent="0.35">
      <c r="B13" s="38" t="s">
        <v>190</v>
      </c>
      <c r="C13" s="1"/>
    </row>
    <row r="14" spans="2:3" x14ac:dyDescent="0.35">
      <c r="B14" s="38" t="s">
        <v>15</v>
      </c>
      <c r="C14" s="1"/>
    </row>
    <row r="15" spans="2:3" x14ac:dyDescent="0.35">
      <c r="B15" s="38" t="s">
        <v>189</v>
      </c>
      <c r="C15" s="1"/>
    </row>
    <row r="16" spans="2:3" x14ac:dyDescent="0.35">
      <c r="B16" s="38" t="s">
        <v>188</v>
      </c>
      <c r="C16" s="1"/>
    </row>
    <row r="17" spans="2:3" x14ac:dyDescent="0.35">
      <c r="B17" s="38" t="s">
        <v>187</v>
      </c>
      <c r="C17" s="1"/>
    </row>
  </sheetData>
  <mergeCells count="2">
    <mergeCell ref="B1:C1"/>
    <mergeCell ref="B10:B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87EAF-F0EE-4EED-BB28-BB2C4CAA58D8}">
  <sheetPr>
    <tabColor rgb="FFFFFF00"/>
  </sheetPr>
  <dimension ref="A1:J23"/>
  <sheetViews>
    <sheetView topLeftCell="A6" zoomScale="60" zoomScaleNormal="60" workbookViewId="0">
      <selection activeCell="F13" sqref="F13"/>
    </sheetView>
  </sheetViews>
  <sheetFormatPr baseColWidth="10" defaultRowHeight="14.5" x14ac:dyDescent="0.35"/>
  <cols>
    <col min="1" max="1" width="9.1796875" customWidth="1"/>
    <col min="2" max="2" width="15.453125" customWidth="1"/>
    <col min="3" max="3" width="14.453125" customWidth="1"/>
    <col min="4" max="6" width="22.26953125" customWidth="1"/>
    <col min="7" max="7" width="10.54296875" customWidth="1"/>
    <col min="9" max="9" width="19.08984375" customWidth="1"/>
  </cols>
  <sheetData>
    <row r="1" spans="1:10" ht="64" customHeight="1" x14ac:dyDescent="0.35">
      <c r="A1" s="373"/>
      <c r="B1" s="373"/>
      <c r="C1" s="373"/>
      <c r="D1" s="415" t="s">
        <v>203</v>
      </c>
      <c r="E1" s="415"/>
      <c r="F1" s="415"/>
      <c r="G1" s="415"/>
      <c r="H1" s="415"/>
      <c r="I1" s="415"/>
      <c r="J1" s="415"/>
    </row>
    <row r="3" spans="1:10" x14ac:dyDescent="0.35">
      <c r="A3" s="416" t="s">
        <v>718</v>
      </c>
      <c r="B3" s="416"/>
      <c r="C3" s="416"/>
      <c r="D3" s="416"/>
      <c r="E3" s="416"/>
      <c r="F3" s="416"/>
    </row>
    <row r="5" spans="1:10" ht="15.5" x14ac:dyDescent="0.35">
      <c r="B5" s="417" t="s">
        <v>388</v>
      </c>
      <c r="C5" s="417"/>
      <c r="D5" s="417"/>
      <c r="E5" s="417"/>
      <c r="F5" s="417"/>
      <c r="G5" s="417"/>
    </row>
    <row r="6" spans="1:10" ht="15" thickBot="1" x14ac:dyDescent="0.4"/>
    <row r="7" spans="1:10" ht="15.5" thickTop="1" thickBot="1" x14ac:dyDescent="0.4">
      <c r="B7" s="418" t="s">
        <v>27</v>
      </c>
      <c r="C7" s="419"/>
      <c r="D7" s="420" t="s">
        <v>719</v>
      </c>
      <c r="E7" s="421"/>
      <c r="F7" s="422"/>
      <c r="H7" s="426" t="s">
        <v>159</v>
      </c>
      <c r="I7" s="427"/>
    </row>
    <row r="8" spans="1:10" ht="15" thickBot="1" x14ac:dyDescent="0.4">
      <c r="B8" s="230" t="s">
        <v>8</v>
      </c>
      <c r="C8" s="25" t="s">
        <v>164</v>
      </c>
      <c r="D8" s="423"/>
      <c r="E8" s="424"/>
      <c r="F8" s="425"/>
      <c r="H8" s="428"/>
      <c r="I8" s="429"/>
    </row>
    <row r="9" spans="1:10" ht="51.5" customHeight="1" thickBot="1" x14ac:dyDescent="0.4">
      <c r="B9" s="42" t="s">
        <v>206</v>
      </c>
      <c r="C9" s="41">
        <v>1</v>
      </c>
      <c r="D9" s="45"/>
      <c r="E9" s="46"/>
      <c r="F9" s="47"/>
      <c r="H9" s="20" t="s">
        <v>160</v>
      </c>
      <c r="I9" s="21"/>
    </row>
    <row r="10" spans="1:10" ht="51.5" customHeight="1" thickBot="1" x14ac:dyDescent="0.4">
      <c r="B10" s="42" t="s">
        <v>207</v>
      </c>
      <c r="C10" s="41">
        <v>0.8</v>
      </c>
      <c r="D10" s="53"/>
      <c r="E10" s="49"/>
      <c r="F10" s="50"/>
      <c r="H10" s="20" t="s">
        <v>161</v>
      </c>
      <c r="I10" s="22"/>
    </row>
    <row r="11" spans="1:10" ht="51.5" customHeight="1" thickBot="1" x14ac:dyDescent="0.4">
      <c r="B11" s="42" t="s">
        <v>208</v>
      </c>
      <c r="C11" s="41">
        <v>0.6</v>
      </c>
      <c r="D11" s="48"/>
      <c r="E11" s="49"/>
      <c r="F11" s="50"/>
      <c r="H11" s="20" t="s">
        <v>9</v>
      </c>
      <c r="I11" s="23"/>
    </row>
    <row r="12" spans="1:10" ht="51.5" customHeight="1" thickBot="1" x14ac:dyDescent="0.4">
      <c r="B12" s="42" t="s">
        <v>209</v>
      </c>
      <c r="C12" s="41">
        <v>0.4</v>
      </c>
      <c r="D12" s="231"/>
      <c r="E12" s="232" t="s">
        <v>665</v>
      </c>
      <c r="F12" s="233" t="s">
        <v>720</v>
      </c>
      <c r="H12" s="20" t="s">
        <v>162</v>
      </c>
      <c r="I12" s="24"/>
    </row>
    <row r="13" spans="1:10" ht="102" customHeight="1" thickBot="1" x14ac:dyDescent="0.4">
      <c r="B13" s="42" t="s">
        <v>210</v>
      </c>
      <c r="C13" s="41">
        <v>0.2</v>
      </c>
      <c r="D13" s="234" t="s">
        <v>850</v>
      </c>
      <c r="E13" s="235" t="s">
        <v>868</v>
      </c>
      <c r="F13" s="236"/>
    </row>
    <row r="14" spans="1:10" ht="20.5" customHeight="1" thickBot="1" x14ac:dyDescent="0.4">
      <c r="B14" s="413" t="s">
        <v>26</v>
      </c>
      <c r="C14" s="25" t="s">
        <v>8</v>
      </c>
      <c r="D14" s="25" t="s">
        <v>9</v>
      </c>
      <c r="E14" s="25" t="s">
        <v>10</v>
      </c>
      <c r="F14" s="25" t="s">
        <v>11</v>
      </c>
    </row>
    <row r="15" spans="1:10" ht="20.5" customHeight="1" thickBot="1" x14ac:dyDescent="0.4">
      <c r="B15" s="414"/>
      <c r="C15" s="25" t="s">
        <v>164</v>
      </c>
      <c r="D15" s="40">
        <v>0.6</v>
      </c>
      <c r="E15" s="40">
        <v>0.8</v>
      </c>
      <c r="F15" s="40">
        <v>1</v>
      </c>
    </row>
    <row r="17" ht="83.25" customHeight="1" x14ac:dyDescent="0.35"/>
    <row r="19" ht="83.25" customHeight="1" x14ac:dyDescent="0.35"/>
    <row r="21" ht="83.25" customHeight="1" x14ac:dyDescent="0.35"/>
    <row r="23" ht="83.25" customHeight="1" x14ac:dyDescent="0.35"/>
  </sheetData>
  <mergeCells count="8">
    <mergeCell ref="B14:B15"/>
    <mergeCell ref="A1:C1"/>
    <mergeCell ref="D1:J1"/>
    <mergeCell ref="A3:F3"/>
    <mergeCell ref="B5:G5"/>
    <mergeCell ref="B7:C7"/>
    <mergeCell ref="D7:F8"/>
    <mergeCell ref="H7:I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pageSetUpPr fitToPage="1"/>
  </sheetPr>
  <dimension ref="A1:BO88"/>
  <sheetViews>
    <sheetView showGridLines="0" tabSelected="1" showRuler="0" showWhiteSpace="0" zoomScale="40" zoomScaleNormal="40" zoomScaleSheetLayoutView="20" zoomScalePageLayoutView="10" workbookViewId="0">
      <pane xSplit="8" ySplit="10" topLeftCell="N29" activePane="bottomRight" state="frozen"/>
      <selection pane="topRight" activeCell="I1" sqref="I1"/>
      <selection pane="bottomLeft" activeCell="A11" sqref="A11"/>
      <selection pane="bottomRight" activeCell="R30" sqref="R30"/>
    </sheetView>
  </sheetViews>
  <sheetFormatPr baseColWidth="10" defaultColWidth="11.453125" defaultRowHeight="14" x14ac:dyDescent="0.3"/>
  <cols>
    <col min="1" max="1" width="1.36328125" style="10" customWidth="1"/>
    <col min="2" max="2" width="12.1796875" style="10" customWidth="1"/>
    <col min="3" max="3" width="21.90625" style="55" customWidth="1"/>
    <col min="4" max="4" width="18.6328125" style="10" customWidth="1"/>
    <col min="5" max="5" width="25.1796875" style="55" customWidth="1"/>
    <col min="6" max="6" width="11" style="55" customWidth="1"/>
    <col min="7" max="7" width="15.6328125" style="55" customWidth="1"/>
    <col min="8" max="8" width="36.26953125" style="55" customWidth="1"/>
    <col min="9" max="9" width="29.08984375" style="55" customWidth="1"/>
    <col min="10" max="10" width="15.90625" style="36" customWidth="1"/>
    <col min="11" max="11" width="31.1796875" style="55" customWidth="1"/>
    <col min="12" max="12" width="27.6328125" style="55" customWidth="1"/>
    <col min="13" max="13" width="16.36328125" style="64" hidden="1" customWidth="1"/>
    <col min="14" max="14" width="18.26953125" style="55" customWidth="1"/>
    <col min="15" max="15" width="11.54296875" style="65" hidden="1" customWidth="1"/>
    <col min="16" max="16" width="18.54296875" style="55" customWidth="1"/>
    <col min="17" max="17" width="13.08984375" style="55" customWidth="1"/>
    <col min="18" max="18" width="77.08984375" style="55" customWidth="1"/>
    <col min="19" max="20" width="20.1796875" style="55" customWidth="1"/>
    <col min="21" max="21" width="22.7265625" style="55" customWidth="1"/>
    <col min="22" max="22" width="28.90625" style="55" customWidth="1"/>
    <col min="23" max="23" width="36.7265625" style="55" customWidth="1"/>
    <col min="24" max="24" width="19.90625" style="55" customWidth="1"/>
    <col min="25" max="25" width="9.36328125" style="55" hidden="1" customWidth="1"/>
    <col min="26" max="26" width="27.6328125" style="55" customWidth="1"/>
    <col min="27" max="27" width="9.36328125" style="55" hidden="1" customWidth="1"/>
    <col min="28" max="28" width="34.7265625" style="55" customWidth="1"/>
    <col min="29" max="29" width="12.453125" style="55" hidden="1" customWidth="1"/>
    <col min="30" max="30" width="33.36328125" style="55" customWidth="1"/>
    <col min="31" max="31" width="10.453125" style="55" hidden="1" customWidth="1"/>
    <col min="32" max="32" width="31.08984375" style="55" customWidth="1"/>
    <col min="33" max="33" width="10.90625" style="55" hidden="1" customWidth="1"/>
    <col min="34" max="34" width="40.90625" style="55" customWidth="1"/>
    <col min="35" max="35" width="9.36328125" style="55" hidden="1" customWidth="1"/>
    <col min="36" max="36" width="32" style="55" customWidth="1"/>
    <col min="37" max="37" width="12.453125" style="55" hidden="1" customWidth="1"/>
    <col min="38" max="38" width="21.6328125" style="55" customWidth="1"/>
    <col min="39" max="39" width="24.54296875" style="55" customWidth="1"/>
    <col min="40" max="40" width="29.1796875" style="55" customWidth="1"/>
    <col min="41" max="41" width="24.90625" style="55" customWidth="1"/>
    <col min="42" max="42" width="17.54296875" style="55" customWidth="1"/>
    <col min="43" max="43" width="16.6328125" style="55" customWidth="1"/>
    <col min="44" max="44" width="21.1796875" style="55" customWidth="1"/>
    <col min="45" max="45" width="24.54296875" style="55" customWidth="1"/>
    <col min="46" max="46" width="19.36328125" style="55" customWidth="1"/>
    <col min="47" max="47" width="26.6328125" style="55" customWidth="1"/>
    <col min="48" max="48" width="20.90625" style="55" customWidth="1"/>
    <col min="49" max="49" width="18.54296875" style="10" customWidth="1"/>
    <col min="50" max="50" width="17.54296875" style="10" customWidth="1"/>
    <col min="51" max="51" width="20.90625" style="10" customWidth="1"/>
    <col min="52" max="52" width="23.08984375" style="10" customWidth="1"/>
    <col min="53" max="53" width="20.6328125" style="10" customWidth="1"/>
    <col min="54" max="55" width="5.6328125" style="10" customWidth="1"/>
    <col min="56" max="56" width="28.08984375" style="10" customWidth="1"/>
    <col min="57" max="58" width="7.90625" style="10" customWidth="1"/>
    <col min="59" max="59" width="15.6328125" style="10" customWidth="1"/>
    <col min="60" max="61" width="8.54296875" style="10" customWidth="1"/>
    <col min="62" max="62" width="31.54296875" style="10" customWidth="1"/>
    <col min="63" max="64" width="9.54296875" style="10" customWidth="1"/>
    <col min="65" max="65" width="30.54296875" style="10" customWidth="1"/>
    <col min="66" max="66" width="31.36328125" style="10" customWidth="1"/>
    <col min="67" max="67" width="36.36328125" style="10" bestFit="1" customWidth="1"/>
    <col min="68" max="16384" width="11.453125" style="10"/>
  </cols>
  <sheetData>
    <row r="1" spans="1:67" ht="4" customHeight="1" x14ac:dyDescent="0.3"/>
    <row r="2" spans="1:67" ht="37" customHeight="1" x14ac:dyDescent="0.3">
      <c r="A2" s="206"/>
      <c r="B2" s="478"/>
      <c r="C2" s="479"/>
      <c r="D2" s="480"/>
      <c r="E2" s="484" t="s">
        <v>365</v>
      </c>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c r="AN2" s="485"/>
      <c r="AO2" s="485"/>
      <c r="AP2" s="485"/>
      <c r="AQ2" s="485"/>
      <c r="AR2" s="485"/>
      <c r="AS2" s="485"/>
      <c r="AT2" s="485"/>
      <c r="AU2" s="485"/>
      <c r="AV2" s="485"/>
      <c r="AW2" s="485"/>
      <c r="AX2" s="485"/>
      <c r="AY2" s="485"/>
      <c r="AZ2" s="485"/>
      <c r="BA2" s="485"/>
      <c r="BB2" s="485"/>
      <c r="BC2" s="485"/>
      <c r="BD2" s="485"/>
      <c r="BE2" s="485"/>
      <c r="BF2" s="485"/>
      <c r="BG2" s="485"/>
      <c r="BH2" s="485"/>
      <c r="BI2" s="485"/>
      <c r="BJ2" s="485"/>
      <c r="BK2" s="485"/>
      <c r="BL2" s="486"/>
      <c r="BM2" s="496" t="s">
        <v>736</v>
      </c>
      <c r="BN2" s="497"/>
      <c r="BO2" s="498"/>
    </row>
    <row r="3" spans="1:67" ht="80.5" customHeight="1" x14ac:dyDescent="0.3">
      <c r="A3" s="206"/>
      <c r="B3" s="481"/>
      <c r="C3" s="482"/>
      <c r="D3" s="483"/>
      <c r="E3" s="487"/>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c r="AV3" s="488"/>
      <c r="AW3" s="488"/>
      <c r="AX3" s="488"/>
      <c r="AY3" s="488"/>
      <c r="AZ3" s="488"/>
      <c r="BA3" s="488"/>
      <c r="BB3" s="488"/>
      <c r="BC3" s="488"/>
      <c r="BD3" s="488"/>
      <c r="BE3" s="488"/>
      <c r="BF3" s="488"/>
      <c r="BG3" s="488"/>
      <c r="BH3" s="488"/>
      <c r="BI3" s="488"/>
      <c r="BJ3" s="488"/>
      <c r="BK3" s="488"/>
      <c r="BL3" s="489"/>
      <c r="BM3" s="499"/>
      <c r="BN3" s="500"/>
      <c r="BO3" s="501"/>
    </row>
    <row r="4" spans="1:67" s="3" customFormat="1" ht="18" customHeight="1" x14ac:dyDescent="0.25">
      <c r="C4" s="7"/>
      <c r="D4" s="12"/>
      <c r="E4" s="12"/>
      <c r="F4" s="12"/>
      <c r="G4" s="12"/>
      <c r="H4" s="12"/>
      <c r="I4" s="12"/>
      <c r="J4" s="79"/>
      <c r="K4" s="8"/>
      <c r="L4" s="6"/>
      <c r="M4" s="61"/>
      <c r="N4" s="6"/>
      <c r="O4" s="63"/>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8"/>
      <c r="AX4" s="8"/>
      <c r="AY4" s="12"/>
    </row>
    <row r="5" spans="1:67" s="3" customFormat="1" ht="27" customHeight="1" x14ac:dyDescent="0.25">
      <c r="B5" s="492" t="s">
        <v>22</v>
      </c>
      <c r="C5" s="492"/>
      <c r="D5" s="490">
        <v>45838</v>
      </c>
      <c r="E5" s="491"/>
      <c r="F5" s="9"/>
      <c r="G5" s="9"/>
      <c r="H5" s="196" t="s">
        <v>23</v>
      </c>
      <c r="I5" s="239">
        <v>3</v>
      </c>
      <c r="J5" s="144"/>
      <c r="K5" s="29"/>
      <c r="L5" s="6"/>
      <c r="M5" s="62"/>
      <c r="N5" s="6"/>
      <c r="O5" s="63"/>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518"/>
      <c r="AW5" s="518"/>
      <c r="AX5" s="518"/>
      <c r="AY5" s="6"/>
    </row>
    <row r="6" spans="1:67" s="3" customFormat="1" ht="19.5" customHeight="1" x14ac:dyDescent="0.25">
      <c r="C6" s="9"/>
      <c r="D6" s="5"/>
      <c r="E6" s="6"/>
      <c r="F6" s="6"/>
      <c r="G6" s="6"/>
      <c r="H6" s="6"/>
      <c r="I6" s="6"/>
      <c r="J6" s="6"/>
      <c r="K6" s="6"/>
      <c r="L6" s="6"/>
      <c r="M6" s="63"/>
      <c r="N6" s="6"/>
      <c r="O6" s="63"/>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row>
    <row r="7" spans="1:67" ht="49.5" customHeight="1" x14ac:dyDescent="0.3">
      <c r="B7" s="405" t="s">
        <v>24</v>
      </c>
      <c r="C7" s="405"/>
      <c r="D7" s="405"/>
      <c r="E7" s="405"/>
      <c r="F7" s="405"/>
      <c r="G7" s="405"/>
      <c r="H7" s="405"/>
      <c r="I7" s="405"/>
      <c r="J7" s="405"/>
      <c r="K7" s="405"/>
      <c r="L7" s="381" t="s">
        <v>176</v>
      </c>
      <c r="M7" s="381"/>
      <c r="N7" s="381"/>
      <c r="O7" s="381"/>
      <c r="P7" s="381"/>
      <c r="Q7" s="495" t="s">
        <v>336</v>
      </c>
      <c r="R7" s="495"/>
      <c r="S7" s="495"/>
      <c r="T7" s="495"/>
      <c r="U7" s="495"/>
      <c r="V7" s="495"/>
      <c r="W7" s="495"/>
      <c r="X7" s="495"/>
      <c r="Y7" s="495"/>
      <c r="Z7" s="495"/>
      <c r="AA7" s="495"/>
      <c r="AB7" s="495"/>
      <c r="AC7" s="495"/>
      <c r="AD7" s="495"/>
      <c r="AE7" s="495"/>
      <c r="AF7" s="495"/>
      <c r="AG7" s="495"/>
      <c r="AH7" s="495"/>
      <c r="AI7" s="495"/>
      <c r="AJ7" s="495"/>
      <c r="AK7" s="495"/>
      <c r="AL7" s="495"/>
      <c r="AM7" s="495"/>
      <c r="AN7" s="495"/>
      <c r="AO7" s="495"/>
      <c r="AP7" s="495"/>
      <c r="AQ7" s="495"/>
      <c r="AR7" s="495"/>
      <c r="AS7" s="495"/>
      <c r="AT7" s="495"/>
      <c r="AU7" s="495"/>
      <c r="AV7" s="383" t="s">
        <v>175</v>
      </c>
      <c r="AW7" s="383"/>
      <c r="AX7" s="383"/>
      <c r="AY7" s="383"/>
      <c r="AZ7" s="517" t="s">
        <v>393</v>
      </c>
      <c r="BA7" s="509"/>
      <c r="BB7" s="509"/>
      <c r="BC7" s="509"/>
      <c r="BD7" s="509"/>
      <c r="BE7" s="509"/>
      <c r="BF7" s="509"/>
      <c r="BG7" s="509"/>
      <c r="BH7" s="509"/>
      <c r="BI7" s="509"/>
      <c r="BJ7" s="509"/>
      <c r="BK7" s="509"/>
      <c r="BL7" s="509"/>
      <c r="BM7" s="509"/>
      <c r="BN7" s="509"/>
      <c r="BO7" s="508" t="s">
        <v>394</v>
      </c>
    </row>
    <row r="8" spans="1:67" ht="29.25" customHeight="1" x14ac:dyDescent="0.3">
      <c r="B8" s="412" t="s">
        <v>378</v>
      </c>
      <c r="C8" s="412" t="s">
        <v>379</v>
      </c>
      <c r="D8" s="390" t="s">
        <v>202</v>
      </c>
      <c r="E8" s="390" t="s">
        <v>201</v>
      </c>
      <c r="F8" s="390" t="s">
        <v>366</v>
      </c>
      <c r="G8" s="390" t="s">
        <v>380</v>
      </c>
      <c r="H8" s="390" t="s">
        <v>391</v>
      </c>
      <c r="I8" s="390" t="s">
        <v>381</v>
      </c>
      <c r="J8" s="390" t="s">
        <v>397</v>
      </c>
      <c r="K8" s="390" t="s">
        <v>382</v>
      </c>
      <c r="L8" s="389" t="s">
        <v>27</v>
      </c>
      <c r="M8" s="392" t="s">
        <v>182</v>
      </c>
      <c r="N8" s="389" t="s">
        <v>26</v>
      </c>
      <c r="O8" s="392" t="s">
        <v>157</v>
      </c>
      <c r="P8" s="378" t="s">
        <v>211</v>
      </c>
      <c r="Q8" s="472" t="s">
        <v>335</v>
      </c>
      <c r="R8" s="472"/>
      <c r="S8" s="472"/>
      <c r="T8" s="472"/>
      <c r="U8" s="472"/>
      <c r="V8" s="472"/>
      <c r="W8" s="472"/>
      <c r="X8" s="502" t="s">
        <v>408</v>
      </c>
      <c r="Y8" s="503"/>
      <c r="Z8" s="503"/>
      <c r="AA8" s="503"/>
      <c r="AB8" s="503"/>
      <c r="AC8" s="503"/>
      <c r="AD8" s="503"/>
      <c r="AE8" s="503"/>
      <c r="AF8" s="503"/>
      <c r="AG8" s="503"/>
      <c r="AH8" s="503"/>
      <c r="AI8" s="503"/>
      <c r="AJ8" s="503"/>
      <c r="AK8" s="503"/>
      <c r="AL8" s="503"/>
      <c r="AM8" s="504"/>
      <c r="AN8" s="468" t="s">
        <v>409</v>
      </c>
      <c r="AO8" s="469"/>
      <c r="AP8" s="468" t="s">
        <v>410</v>
      </c>
      <c r="AQ8" s="519"/>
      <c r="AR8" s="519"/>
      <c r="AS8" s="469"/>
      <c r="AT8" s="468" t="s">
        <v>375</v>
      </c>
      <c r="AU8" s="469"/>
      <c r="AV8" s="510" t="s">
        <v>27</v>
      </c>
      <c r="AW8" s="510" t="s">
        <v>26</v>
      </c>
      <c r="AX8" s="388" t="s">
        <v>319</v>
      </c>
      <c r="AY8" s="388" t="s">
        <v>212</v>
      </c>
      <c r="AZ8" s="494" t="s">
        <v>395</v>
      </c>
      <c r="BA8" s="509" t="s">
        <v>396</v>
      </c>
      <c r="BB8" s="511" t="s">
        <v>411</v>
      </c>
      <c r="BC8" s="512"/>
      <c r="BD8" s="513"/>
      <c r="BE8" s="511" t="s">
        <v>412</v>
      </c>
      <c r="BF8" s="512"/>
      <c r="BG8" s="513"/>
      <c r="BH8" s="511" t="s">
        <v>413</v>
      </c>
      <c r="BI8" s="512"/>
      <c r="BJ8" s="513"/>
      <c r="BK8" s="511" t="s">
        <v>414</v>
      </c>
      <c r="BL8" s="512"/>
      <c r="BM8" s="513"/>
      <c r="BN8" s="509" t="s">
        <v>321</v>
      </c>
      <c r="BO8" s="508"/>
    </row>
    <row r="9" spans="1:67" ht="42" x14ac:dyDescent="0.3">
      <c r="B9" s="412"/>
      <c r="C9" s="412"/>
      <c r="D9" s="390"/>
      <c r="E9" s="390"/>
      <c r="F9" s="390"/>
      <c r="G9" s="390"/>
      <c r="H9" s="390"/>
      <c r="I9" s="390"/>
      <c r="J9" s="390"/>
      <c r="K9" s="390"/>
      <c r="L9" s="389"/>
      <c r="M9" s="392"/>
      <c r="N9" s="389"/>
      <c r="O9" s="392"/>
      <c r="P9" s="378"/>
      <c r="Q9" s="472" t="s">
        <v>323</v>
      </c>
      <c r="R9" s="175" t="s">
        <v>407</v>
      </c>
      <c r="S9" s="493" t="s">
        <v>398</v>
      </c>
      <c r="T9" s="493"/>
      <c r="U9" s="175" t="s">
        <v>401</v>
      </c>
      <c r="V9" s="472" t="s">
        <v>404</v>
      </c>
      <c r="W9" s="472"/>
      <c r="X9" s="505"/>
      <c r="Y9" s="506"/>
      <c r="Z9" s="506"/>
      <c r="AA9" s="506"/>
      <c r="AB9" s="506"/>
      <c r="AC9" s="506"/>
      <c r="AD9" s="506"/>
      <c r="AE9" s="506"/>
      <c r="AF9" s="506"/>
      <c r="AG9" s="506"/>
      <c r="AH9" s="506"/>
      <c r="AI9" s="506"/>
      <c r="AJ9" s="506"/>
      <c r="AK9" s="506"/>
      <c r="AL9" s="506"/>
      <c r="AM9" s="507"/>
      <c r="AN9" s="470"/>
      <c r="AO9" s="471"/>
      <c r="AP9" s="470"/>
      <c r="AQ9" s="520"/>
      <c r="AR9" s="520"/>
      <c r="AS9" s="471"/>
      <c r="AT9" s="470"/>
      <c r="AU9" s="471"/>
      <c r="AV9" s="510"/>
      <c r="AW9" s="510"/>
      <c r="AX9" s="388"/>
      <c r="AY9" s="388"/>
      <c r="AZ9" s="494"/>
      <c r="BA9" s="509"/>
      <c r="BB9" s="514"/>
      <c r="BC9" s="515"/>
      <c r="BD9" s="516"/>
      <c r="BE9" s="514"/>
      <c r="BF9" s="515"/>
      <c r="BG9" s="516"/>
      <c r="BH9" s="514"/>
      <c r="BI9" s="515"/>
      <c r="BJ9" s="516"/>
      <c r="BK9" s="514"/>
      <c r="BL9" s="515"/>
      <c r="BM9" s="516"/>
      <c r="BN9" s="509"/>
      <c r="BO9" s="508"/>
    </row>
    <row r="10" spans="1:67" s="36" customFormat="1" ht="64" customHeight="1" x14ac:dyDescent="0.35">
      <c r="B10" s="412"/>
      <c r="C10" s="412"/>
      <c r="D10" s="390"/>
      <c r="E10" s="390"/>
      <c r="F10" s="390"/>
      <c r="G10" s="390"/>
      <c r="H10" s="390"/>
      <c r="I10" s="390"/>
      <c r="J10" s="390"/>
      <c r="K10" s="390"/>
      <c r="L10" s="389"/>
      <c r="M10" s="392"/>
      <c r="N10" s="389"/>
      <c r="O10" s="392"/>
      <c r="P10" s="378"/>
      <c r="Q10" s="472"/>
      <c r="R10" s="202" t="s">
        <v>402</v>
      </c>
      <c r="S10" s="202" t="s">
        <v>399</v>
      </c>
      <c r="T10" s="202" t="s">
        <v>400</v>
      </c>
      <c r="U10" s="200" t="s">
        <v>403</v>
      </c>
      <c r="V10" s="201" t="s">
        <v>405</v>
      </c>
      <c r="W10" s="201" t="s">
        <v>406</v>
      </c>
      <c r="X10" s="181" t="s">
        <v>28</v>
      </c>
      <c r="Y10" s="181"/>
      <c r="Z10" s="181" t="s">
        <v>327</v>
      </c>
      <c r="AA10" s="181"/>
      <c r="AB10" s="181" t="s">
        <v>328</v>
      </c>
      <c r="AC10" s="181"/>
      <c r="AD10" s="181" t="s">
        <v>329</v>
      </c>
      <c r="AE10" s="181"/>
      <c r="AF10" s="181" t="s">
        <v>330</v>
      </c>
      <c r="AG10" s="181"/>
      <c r="AH10" s="181" t="s">
        <v>331</v>
      </c>
      <c r="AI10" s="181"/>
      <c r="AJ10" s="181" t="s">
        <v>332</v>
      </c>
      <c r="AK10" s="181"/>
      <c r="AL10" s="182" t="s">
        <v>333</v>
      </c>
      <c r="AM10" s="183" t="s">
        <v>334</v>
      </c>
      <c r="AN10" s="175" t="s">
        <v>325</v>
      </c>
      <c r="AO10" s="183" t="s">
        <v>326</v>
      </c>
      <c r="AP10" s="183" t="s">
        <v>374</v>
      </c>
      <c r="AQ10" s="183" t="s">
        <v>367</v>
      </c>
      <c r="AR10" s="183" t="s">
        <v>772</v>
      </c>
      <c r="AS10" s="183" t="s">
        <v>373</v>
      </c>
      <c r="AT10" s="183" t="s">
        <v>377</v>
      </c>
      <c r="AU10" s="183" t="s">
        <v>376</v>
      </c>
      <c r="AV10" s="510"/>
      <c r="AW10" s="510"/>
      <c r="AX10" s="388"/>
      <c r="AY10" s="388"/>
      <c r="AZ10" s="494" t="s">
        <v>183</v>
      </c>
      <c r="BA10" s="509"/>
      <c r="BB10" s="205" t="s">
        <v>1</v>
      </c>
      <c r="BC10" s="205" t="s">
        <v>2</v>
      </c>
      <c r="BD10" s="205" t="s">
        <v>322</v>
      </c>
      <c r="BE10" s="205" t="s">
        <v>1</v>
      </c>
      <c r="BF10" s="205" t="s">
        <v>2</v>
      </c>
      <c r="BG10" s="205" t="s">
        <v>322</v>
      </c>
      <c r="BH10" s="205" t="s">
        <v>1</v>
      </c>
      <c r="BI10" s="205" t="s">
        <v>2</v>
      </c>
      <c r="BJ10" s="205" t="s">
        <v>322</v>
      </c>
      <c r="BK10" s="205" t="s">
        <v>1</v>
      </c>
      <c r="BL10" s="205" t="s">
        <v>2</v>
      </c>
      <c r="BM10" s="205" t="s">
        <v>322</v>
      </c>
      <c r="BN10" s="509"/>
      <c r="BO10" s="508"/>
    </row>
    <row r="11" spans="1:67" ht="87.5" customHeight="1" x14ac:dyDescent="0.3">
      <c r="B11" s="439" t="s">
        <v>383</v>
      </c>
      <c r="C11" s="463" t="s">
        <v>741</v>
      </c>
      <c r="D11" s="436" t="s">
        <v>721</v>
      </c>
      <c r="E11" s="436" t="s">
        <v>722</v>
      </c>
      <c r="F11" s="436" t="s">
        <v>723</v>
      </c>
      <c r="G11" s="436" t="s">
        <v>25</v>
      </c>
      <c r="H11" s="473" t="s">
        <v>724</v>
      </c>
      <c r="I11" s="466" t="s">
        <v>725</v>
      </c>
      <c r="J11" s="436" t="s">
        <v>3</v>
      </c>
      <c r="K11" s="466" t="s">
        <v>726</v>
      </c>
      <c r="L11" s="436" t="s">
        <v>242</v>
      </c>
      <c r="M11" s="131">
        <f>VLOOKUP(L11,'[4]Datos Validacion'!$C$6:$D$10,2,0)</f>
        <v>0.2</v>
      </c>
      <c r="N11" s="451" t="s">
        <v>46</v>
      </c>
      <c r="O11" s="177">
        <f>VLOOKUP(N11,'[4]Datos Validacion'!$E$6:$F$15,2,0)</f>
        <v>1</v>
      </c>
      <c r="P11" s="430" t="s">
        <v>251</v>
      </c>
      <c r="Q11" s="133" t="s">
        <v>727</v>
      </c>
      <c r="R11" s="134" t="s">
        <v>728</v>
      </c>
      <c r="S11" s="139" t="s">
        <v>731</v>
      </c>
      <c r="T11" s="139" t="s">
        <v>732</v>
      </c>
      <c r="U11" s="139" t="s">
        <v>733</v>
      </c>
      <c r="V11" s="139" t="s">
        <v>735</v>
      </c>
      <c r="W11" s="139" t="s">
        <v>737</v>
      </c>
      <c r="X11" s="139" t="s">
        <v>255</v>
      </c>
      <c r="Y11" s="139">
        <f>IF(X11='Eval Controles'!$C$30,'Eval Controles'!$D$30,IF(X11='Eval Controles'!$C$31,'Eval Controles'!$D$31))</f>
        <v>15</v>
      </c>
      <c r="Z11" s="139" t="s">
        <v>257</v>
      </c>
      <c r="AA11" s="139">
        <f>IF(Z11='Eval Controles'!$C$32,'Eval Controles'!$D$32,IF(Z11='Eval Controles'!$C$33,'Eval Controles'!$D$33))</f>
        <v>15</v>
      </c>
      <c r="AB11" s="139" t="s">
        <v>346</v>
      </c>
      <c r="AC11" s="139">
        <f>IF(AB11='Eval Controles'!$C$34,'Eval Controles'!$D$34,IF(AB11='Eval Controles'!$C$35,'Eval Controles'!$D$35))</f>
        <v>15</v>
      </c>
      <c r="AD11" s="139" t="s">
        <v>261</v>
      </c>
      <c r="AE11" s="139">
        <f>IF(AD11='Eval Controles'!$C$36,'Eval Controles'!$D$36,IF(AD11='Eval Controles'!$C$37,'Eval Controles'!$D$37,IF(AD11='Eval Controles'!$C$38,'Eval Controles'!$D$38)))</f>
        <v>15</v>
      </c>
      <c r="AF11" s="139" t="s">
        <v>349</v>
      </c>
      <c r="AG11" s="139">
        <f>IF(AF11='Eval Controles'!$C$39,'Eval Controles'!$D$39,IF(AF11='Eval Controles'!$C$40,'Eval Controles'!$D$40))</f>
        <v>15</v>
      </c>
      <c r="AH11" s="139" t="s">
        <v>351</v>
      </c>
      <c r="AI11" s="139">
        <f>IF(AH11='Eval Controles'!$C$41,'Eval Controles'!$D$41,IF(AH11='Eval Controles'!$C$42,'Eval Controles'!$D$42))</f>
        <v>15</v>
      </c>
      <c r="AJ11" s="139" t="s">
        <v>353</v>
      </c>
      <c r="AK11" s="139">
        <f>IF(AJ11='Eval Controles'!$C$43,'Eval Controles'!$D$43,IF(AJ11='Eval Controles'!$C$44,'Eval Controles'!$D$44,IF(AJ11='Eval Controles'!$C$45,'Eval Controles'!$D$45)))</f>
        <v>10</v>
      </c>
      <c r="AL11" s="133">
        <f>SUM(Y11,AA11,AC11,AE11,AG11,AI11,AK11)</f>
        <v>100</v>
      </c>
      <c r="AM11" s="133" t="str">
        <f>IF(AL11&gt;=96,"FUERTE",IF(AL11&gt;=86,"MODERADO","DEBIL"))</f>
        <v>FUERTE</v>
      </c>
      <c r="AN11" s="139" t="s">
        <v>339</v>
      </c>
      <c r="AO11" s="133" t="str">
        <f>IF(AN11='Eval Controles'!$C$24,"FUERTE",IF(AN11='Eval Controles'!$C$25,"MODERADO",IF(AN11='Eval Controles'!$C$26,"DEBIL",)))</f>
        <v>FUERTE</v>
      </c>
      <c r="AP11" s="174" t="s">
        <v>771</v>
      </c>
      <c r="AQ11" s="139">
        <v>100</v>
      </c>
      <c r="AR11" s="457">
        <f>AVERAGE(AQ11:AQ12)</f>
        <v>75</v>
      </c>
      <c r="AS11" s="430" t="s">
        <v>44</v>
      </c>
      <c r="AT11" s="457" t="s">
        <v>773</v>
      </c>
      <c r="AU11" s="457" t="s">
        <v>774</v>
      </c>
      <c r="AV11" s="433" t="s">
        <v>242</v>
      </c>
      <c r="AW11" s="451" t="s">
        <v>46</v>
      </c>
      <c r="AX11" s="430" t="s">
        <v>251</v>
      </c>
      <c r="AY11" s="436" t="s">
        <v>178</v>
      </c>
      <c r="AZ11" s="30"/>
      <c r="BA11" s="30"/>
      <c r="BB11" s="30"/>
      <c r="BC11" s="30"/>
      <c r="BD11" s="30"/>
      <c r="BE11" s="30"/>
      <c r="BF11" s="30"/>
      <c r="BG11" s="30"/>
      <c r="BH11" s="30"/>
      <c r="BI11" s="30"/>
      <c r="BJ11" s="30"/>
      <c r="BK11" s="30"/>
      <c r="BL11" s="30"/>
      <c r="BM11" s="30"/>
      <c r="BN11" s="30"/>
      <c r="BO11" s="30"/>
    </row>
    <row r="12" spans="1:67" s="39" customFormat="1" ht="87.5" customHeight="1" x14ac:dyDescent="0.35">
      <c r="B12" s="441"/>
      <c r="C12" s="464"/>
      <c r="D12" s="438"/>
      <c r="E12" s="438"/>
      <c r="F12" s="438"/>
      <c r="G12" s="438"/>
      <c r="H12" s="475"/>
      <c r="I12" s="467"/>
      <c r="J12" s="438"/>
      <c r="K12" s="467"/>
      <c r="L12" s="438"/>
      <c r="M12" s="131" t="e">
        <f>VLOOKUP(L12,'[4]Datos Validacion'!$C$6:$D$10,2,0)</f>
        <v>#N/A</v>
      </c>
      <c r="N12" s="453"/>
      <c r="O12" s="177" t="e">
        <f>VLOOKUP(N12,'[4]Datos Validacion'!$E$6:$F$15,2,0)</f>
        <v>#N/A</v>
      </c>
      <c r="P12" s="432"/>
      <c r="Q12" s="133" t="s">
        <v>730</v>
      </c>
      <c r="R12" s="123" t="s">
        <v>729</v>
      </c>
      <c r="S12" s="139" t="s">
        <v>731</v>
      </c>
      <c r="T12" s="139" t="s">
        <v>732</v>
      </c>
      <c r="U12" s="139" t="s">
        <v>734</v>
      </c>
      <c r="V12" s="139" t="s">
        <v>735</v>
      </c>
      <c r="W12" s="139" t="s">
        <v>738</v>
      </c>
      <c r="X12" s="139" t="s">
        <v>255</v>
      </c>
      <c r="Y12" s="139">
        <f>IF(X12='Eval Controles'!$C$30,'Eval Controles'!$D$30,IF(X12='Eval Controles'!$C$31,'Eval Controles'!$D$31))</f>
        <v>15</v>
      </c>
      <c r="Z12" s="139" t="s">
        <v>257</v>
      </c>
      <c r="AA12" s="139">
        <f>IF(Z12='Eval Controles'!$C$32,'Eval Controles'!$D$32,IF(Z12='Eval Controles'!$C$33,'Eval Controles'!$D$33))</f>
        <v>15</v>
      </c>
      <c r="AB12" s="139" t="s">
        <v>346</v>
      </c>
      <c r="AC12" s="139">
        <f>IF(AB12='Eval Controles'!$C$34,'Eval Controles'!$D$34,IF(AB12='Eval Controles'!$C$35,'Eval Controles'!$D$35))</f>
        <v>15</v>
      </c>
      <c r="AD12" s="139" t="s">
        <v>262</v>
      </c>
      <c r="AE12" s="139">
        <f>IF(AD12='Eval Controles'!$C$36,'Eval Controles'!$D$36,IF(AD12='Eval Controles'!$C$37,'Eval Controles'!$D$37,IF(AD12='Eval Controles'!$C$38,'Eval Controles'!$D$38)))</f>
        <v>10</v>
      </c>
      <c r="AF12" s="139" t="s">
        <v>349</v>
      </c>
      <c r="AG12" s="139">
        <f>IF(AF12='Eval Controles'!$C$39,'Eval Controles'!$D$39,IF(AF12='Eval Controles'!$C$40,'Eval Controles'!$D$40))</f>
        <v>15</v>
      </c>
      <c r="AH12" s="139" t="s">
        <v>351</v>
      </c>
      <c r="AI12" s="139">
        <f>IF(AH12='Eval Controles'!$C$41,'Eval Controles'!$D$41,IF(AH12='Eval Controles'!$C$42,'Eval Controles'!$D$42))</f>
        <v>15</v>
      </c>
      <c r="AJ12" s="139" t="s">
        <v>353</v>
      </c>
      <c r="AK12" s="139">
        <f>IF(AJ12='Eval Controles'!$C$43,'Eval Controles'!$D$43,IF(AJ12='Eval Controles'!$C$44,'Eval Controles'!$D$44,IF(AJ12='Eval Controles'!$C$45,'Eval Controles'!$D$45)))</f>
        <v>10</v>
      </c>
      <c r="AL12" s="133">
        <f>SUM(Y12,AA12,AC12,AE12,AG12,AI12,AK12)</f>
        <v>95</v>
      </c>
      <c r="AM12" s="133" t="str">
        <f>IF(AL12&gt;=96,"FUERTE",IF(AL12&gt;=86,"MODERADO","DEBIL"))</f>
        <v>MODERADO</v>
      </c>
      <c r="AN12" s="139" t="s">
        <v>339</v>
      </c>
      <c r="AO12" s="133" t="str">
        <f>IF(AN12='Eval Controles'!$C$24,"FUERTE",IF(AN12='Eval Controles'!$C$25,"MODERADO",IF(AN12='Eval Controles'!$C$26,"DEBIL",)))</f>
        <v>FUERTE</v>
      </c>
      <c r="AP12" s="76" t="s">
        <v>44</v>
      </c>
      <c r="AQ12" s="118">
        <v>50</v>
      </c>
      <c r="AR12" s="459"/>
      <c r="AS12" s="432"/>
      <c r="AT12" s="459"/>
      <c r="AU12" s="459"/>
      <c r="AV12" s="435"/>
      <c r="AW12" s="453"/>
      <c r="AX12" s="432"/>
      <c r="AY12" s="438"/>
      <c r="AZ12" s="31"/>
      <c r="BA12" s="31"/>
      <c r="BB12" s="31"/>
      <c r="BC12" s="31"/>
      <c r="BD12" s="31"/>
      <c r="BE12" s="31"/>
      <c r="BF12" s="31"/>
      <c r="BG12" s="31"/>
      <c r="BH12" s="31"/>
      <c r="BI12" s="31"/>
      <c r="BJ12" s="31"/>
      <c r="BK12" s="31"/>
      <c r="BL12" s="31"/>
      <c r="BM12" s="31"/>
      <c r="BN12" s="31"/>
      <c r="BO12" s="31"/>
    </row>
    <row r="13" spans="1:67" s="39" customFormat="1" ht="114.5" customHeight="1" x14ac:dyDescent="0.35">
      <c r="B13" s="184" t="s">
        <v>383</v>
      </c>
      <c r="C13" s="138" t="s">
        <v>740</v>
      </c>
      <c r="D13" s="138" t="s">
        <v>742</v>
      </c>
      <c r="E13" s="138" t="s">
        <v>701</v>
      </c>
      <c r="F13" s="138" t="s">
        <v>750</v>
      </c>
      <c r="G13" s="141" t="s">
        <v>25</v>
      </c>
      <c r="H13" s="137" t="s">
        <v>739</v>
      </c>
      <c r="I13" s="134" t="s">
        <v>743</v>
      </c>
      <c r="J13" s="141" t="s">
        <v>3</v>
      </c>
      <c r="K13" s="119" t="s">
        <v>744</v>
      </c>
      <c r="L13" s="135" t="s">
        <v>244</v>
      </c>
      <c r="M13" s="131">
        <f>VLOOKUP(L13,'[4]Datos Validacion'!$C$6:$D$10,2,0)</f>
        <v>0.6</v>
      </c>
      <c r="N13" s="136" t="s">
        <v>45</v>
      </c>
      <c r="O13" s="177">
        <f>VLOOKUP(N13,'[4]Datos Validacion'!$E$6:$F$15,2,0)</f>
        <v>0.8</v>
      </c>
      <c r="P13" s="240" t="s">
        <v>214</v>
      </c>
      <c r="Q13" s="241" t="s">
        <v>748</v>
      </c>
      <c r="R13" s="123" t="s">
        <v>745</v>
      </c>
      <c r="S13" s="34" t="s">
        <v>731</v>
      </c>
      <c r="T13" s="213" t="s">
        <v>746</v>
      </c>
      <c r="U13" s="34" t="s">
        <v>749</v>
      </c>
      <c r="V13" s="4" t="s">
        <v>735</v>
      </c>
      <c r="W13" s="222" t="s">
        <v>747</v>
      </c>
      <c r="X13" s="139" t="s">
        <v>255</v>
      </c>
      <c r="Y13" s="139">
        <f>IF(X13='Eval Controles'!$C$30,'Eval Controles'!$D$30,IF(X13='Eval Controles'!$C$31,'Eval Controles'!$D$31))</f>
        <v>15</v>
      </c>
      <c r="Z13" s="139" t="s">
        <v>257</v>
      </c>
      <c r="AA13" s="139">
        <f>IF(Z13='Eval Controles'!$C$32,'Eval Controles'!$D$32,IF(Z13='Eval Controles'!$C$33,'Eval Controles'!$D$33))</f>
        <v>15</v>
      </c>
      <c r="AB13" s="139" t="s">
        <v>346</v>
      </c>
      <c r="AC13" s="139">
        <f>IF(AB13='Eval Controles'!$C$34,'Eval Controles'!$D$34,IF(AB13='Eval Controles'!$C$35,'Eval Controles'!$D$35))</f>
        <v>15</v>
      </c>
      <c r="AD13" s="139" t="s">
        <v>261</v>
      </c>
      <c r="AE13" s="139">
        <f>IF(AD13='Eval Controles'!$C$36,'Eval Controles'!$D$36,IF(AD13='Eval Controles'!$C$37,'Eval Controles'!$D$37,IF(AD13='Eval Controles'!$C$38,'Eval Controles'!$D$38)))</f>
        <v>15</v>
      </c>
      <c r="AF13" s="139" t="s">
        <v>349</v>
      </c>
      <c r="AG13" s="139">
        <f>IF(AF13='Eval Controles'!$C$39,'Eval Controles'!$D$39,IF(AF13='Eval Controles'!$C$40,'Eval Controles'!$D$40))</f>
        <v>15</v>
      </c>
      <c r="AH13" s="139" t="s">
        <v>351</v>
      </c>
      <c r="AI13" s="139">
        <f>IF(AH13='Eval Controles'!$C$41,'Eval Controles'!$D$41,IF(AH13='Eval Controles'!$C$42,'Eval Controles'!$D$42))</f>
        <v>15</v>
      </c>
      <c r="AJ13" s="139" t="s">
        <v>353</v>
      </c>
      <c r="AK13" s="139">
        <f>IF(AJ13='Eval Controles'!$C$43,'Eval Controles'!$D$43,IF(AJ13='Eval Controles'!$C$44,'Eval Controles'!$D$44,IF(AJ13='Eval Controles'!$C$45,'Eval Controles'!$D$45)))</f>
        <v>10</v>
      </c>
      <c r="AL13" s="133">
        <f>SUM(Y13,AA13,AC13,AE13,AG13,AI13,AK13)</f>
        <v>100</v>
      </c>
      <c r="AM13" s="133" t="str">
        <f>IF(AL13&gt;=96,"FUERTE",IF(AL13&gt;=86,"MODERADO","DEBIL"))</f>
        <v>FUERTE</v>
      </c>
      <c r="AN13" s="139" t="s">
        <v>339</v>
      </c>
      <c r="AO13" s="133" t="str">
        <f>IF(AN13='Eval Controles'!$C$24,"FUERTE",IF(AN13='Eval Controles'!$C$25,"MODERADO",IF(AN13='Eval Controles'!$C$26,"DEBIL",)))</f>
        <v>FUERTE</v>
      </c>
      <c r="AP13" s="76" t="s">
        <v>771</v>
      </c>
      <c r="AQ13" s="118">
        <v>100</v>
      </c>
      <c r="AR13" s="118">
        <f>AVERAGE(AQ13)</f>
        <v>100</v>
      </c>
      <c r="AS13" s="76" t="s">
        <v>771</v>
      </c>
      <c r="AT13" s="118" t="s">
        <v>773</v>
      </c>
      <c r="AU13" s="118" t="s">
        <v>774</v>
      </c>
      <c r="AV13" s="43" t="s">
        <v>242</v>
      </c>
      <c r="AW13" s="43" t="s">
        <v>45</v>
      </c>
      <c r="AX13" s="133" t="s">
        <v>214</v>
      </c>
      <c r="AY13" s="141" t="s">
        <v>178</v>
      </c>
      <c r="AZ13" s="31"/>
      <c r="BA13" s="31"/>
      <c r="BB13" s="31"/>
      <c r="BC13" s="31"/>
      <c r="BD13" s="31"/>
      <c r="BE13" s="31"/>
      <c r="BF13" s="31"/>
      <c r="BG13" s="31"/>
      <c r="BH13" s="31"/>
      <c r="BI13" s="31"/>
      <c r="BJ13" s="31"/>
      <c r="BK13" s="31"/>
      <c r="BL13" s="31"/>
      <c r="BM13" s="31"/>
      <c r="BN13" s="31"/>
      <c r="BO13" s="31"/>
    </row>
    <row r="14" spans="1:67" s="120" customFormat="1" ht="75.5" customHeight="1" x14ac:dyDescent="0.3">
      <c r="B14" s="439" t="s">
        <v>383</v>
      </c>
      <c r="C14" s="457" t="s">
        <v>751</v>
      </c>
      <c r="D14" s="457" t="s">
        <v>752</v>
      </c>
      <c r="E14" s="457" t="s">
        <v>753</v>
      </c>
      <c r="F14" s="457" t="s">
        <v>754</v>
      </c>
      <c r="G14" s="436" t="s">
        <v>25</v>
      </c>
      <c r="H14" s="473" t="s">
        <v>755</v>
      </c>
      <c r="I14" s="476" t="s">
        <v>758</v>
      </c>
      <c r="J14" s="436" t="s">
        <v>3</v>
      </c>
      <c r="K14" s="445" t="s">
        <v>770</v>
      </c>
      <c r="L14" s="436" t="s">
        <v>246</v>
      </c>
      <c r="M14" s="131">
        <f>VLOOKUP(L14,'[4]Datos Validacion'!$C$6:$D$10,2,0)</f>
        <v>1</v>
      </c>
      <c r="N14" s="451" t="s">
        <v>45</v>
      </c>
      <c r="O14" s="177">
        <f>VLOOKUP(N14,'[4]Datos Validacion'!$E$6:$F$15,2,0)</f>
        <v>0.8</v>
      </c>
      <c r="P14" s="454" t="s">
        <v>214</v>
      </c>
      <c r="Q14" s="76" t="s">
        <v>766</v>
      </c>
      <c r="R14" s="123" t="s">
        <v>756</v>
      </c>
      <c r="S14" s="139" t="s">
        <v>731</v>
      </c>
      <c r="T14" s="139" t="s">
        <v>759</v>
      </c>
      <c r="U14" s="139" t="s">
        <v>769</v>
      </c>
      <c r="V14" s="118" t="s">
        <v>760</v>
      </c>
      <c r="W14" s="118" t="s">
        <v>761</v>
      </c>
      <c r="X14" s="139" t="s">
        <v>255</v>
      </c>
      <c r="Y14" s="139">
        <f>IF(X14='Eval Controles'!$C$30,'Eval Controles'!$D$30,IF(X14='Eval Controles'!$C$31,'Eval Controles'!$D$31))</f>
        <v>15</v>
      </c>
      <c r="Z14" s="139" t="s">
        <v>257</v>
      </c>
      <c r="AA14" s="139">
        <f>IF(Z14='Eval Controles'!$C$32,'Eval Controles'!$D$32,IF(Z14='Eval Controles'!$C$33,'Eval Controles'!$D$33))</f>
        <v>15</v>
      </c>
      <c r="AB14" s="139" t="s">
        <v>346</v>
      </c>
      <c r="AC14" s="139">
        <f>IF(AB14='Eval Controles'!$C$34,'Eval Controles'!$D$34,IF(AB14='Eval Controles'!$C$35,'Eval Controles'!$D$35))</f>
        <v>15</v>
      </c>
      <c r="AD14" s="139" t="s">
        <v>261</v>
      </c>
      <c r="AE14" s="139">
        <f>IF(AD14='Eval Controles'!$C$36,'Eval Controles'!$D$36,IF(AD14='Eval Controles'!$C$37,'Eval Controles'!$D$37,IF(AD14='Eval Controles'!$C$38,'Eval Controles'!$D$38)))</f>
        <v>15</v>
      </c>
      <c r="AF14" s="139" t="s">
        <v>349</v>
      </c>
      <c r="AG14" s="139">
        <f>IF(AF14='Eval Controles'!$C$39,'Eval Controles'!$D$39,IF(AF14='Eval Controles'!$C$40,'Eval Controles'!$D$40))</f>
        <v>15</v>
      </c>
      <c r="AH14" s="139" t="s">
        <v>351</v>
      </c>
      <c r="AI14" s="139">
        <f>IF(AH14='Eval Controles'!$C$41,'Eval Controles'!$D$41,IF(AH14='Eval Controles'!$C$42,'Eval Controles'!$D$42))</f>
        <v>15</v>
      </c>
      <c r="AJ14" s="139" t="s">
        <v>353</v>
      </c>
      <c r="AK14" s="139">
        <f>IF(AJ14='Eval Controles'!$C$43,'Eval Controles'!$D$43,IF(AJ14='Eval Controles'!$C$44,'Eval Controles'!$D$44,IF(AJ14='Eval Controles'!$C$45,'Eval Controles'!$D$45)))</f>
        <v>10</v>
      </c>
      <c r="AL14" s="133">
        <f t="shared" ref="AL14:AL24" si="0">SUM(Y14,AA14,AC14,AE14,AG14,AI14,AK14)</f>
        <v>100</v>
      </c>
      <c r="AM14" s="133" t="str">
        <f t="shared" ref="AM14:AM24" si="1">IF(AL14&gt;=96,"FUERTE",IF(AL14&gt;=86,"MODERADO","DEBIL"))</f>
        <v>FUERTE</v>
      </c>
      <c r="AN14" s="139" t="s">
        <v>339</v>
      </c>
      <c r="AO14" s="133" t="str">
        <f>IF(AN14='Eval Controles'!$C$24,"FUERTE",IF(AN14='Eval Controles'!$C$25,"MODERADO",IF(AN14='Eval Controles'!$C$26,"DEBIL",)))</f>
        <v>FUERTE</v>
      </c>
      <c r="AP14" s="76" t="s">
        <v>771</v>
      </c>
      <c r="AQ14" s="118">
        <v>100</v>
      </c>
      <c r="AR14" s="457">
        <f>AVERAGE(AQ14:AQ17)</f>
        <v>100</v>
      </c>
      <c r="AS14" s="430" t="s">
        <v>771</v>
      </c>
      <c r="AT14" s="457" t="s">
        <v>773</v>
      </c>
      <c r="AU14" s="457" t="s">
        <v>774</v>
      </c>
      <c r="AV14" s="433" t="s">
        <v>244</v>
      </c>
      <c r="AW14" s="433" t="s">
        <v>45</v>
      </c>
      <c r="AX14" s="430" t="s">
        <v>214</v>
      </c>
      <c r="AY14" s="436" t="s">
        <v>178</v>
      </c>
      <c r="AZ14" s="126"/>
      <c r="BA14" s="126"/>
      <c r="BB14" s="126"/>
      <c r="BC14" s="126"/>
      <c r="BD14" s="126"/>
      <c r="BE14" s="126"/>
      <c r="BF14" s="126"/>
      <c r="BG14" s="126"/>
      <c r="BH14" s="126"/>
      <c r="BI14" s="126"/>
      <c r="BJ14" s="126"/>
      <c r="BK14" s="126"/>
      <c r="BL14" s="126"/>
      <c r="BM14" s="126"/>
      <c r="BN14" s="126"/>
      <c r="BO14" s="126"/>
    </row>
    <row r="15" spans="1:67" s="120" customFormat="1" ht="82.5" customHeight="1" x14ac:dyDescent="0.3">
      <c r="B15" s="440"/>
      <c r="C15" s="458"/>
      <c r="D15" s="458"/>
      <c r="E15" s="458"/>
      <c r="F15" s="458"/>
      <c r="G15" s="437"/>
      <c r="H15" s="474"/>
      <c r="I15" s="477"/>
      <c r="J15" s="438"/>
      <c r="K15" s="446"/>
      <c r="L15" s="437"/>
      <c r="M15" s="131" t="e">
        <f>VLOOKUP(L15,'[4]Datos Validacion'!$C$6:$D$10,2,0)</f>
        <v>#N/A</v>
      </c>
      <c r="N15" s="452"/>
      <c r="O15" s="177" t="e">
        <f>VLOOKUP(N15,'[4]Datos Validacion'!$E$6:$F$15,2,0)</f>
        <v>#N/A</v>
      </c>
      <c r="P15" s="455"/>
      <c r="Q15" s="76" t="s">
        <v>767</v>
      </c>
      <c r="R15" s="123" t="s">
        <v>757</v>
      </c>
      <c r="S15" s="139" t="s">
        <v>731</v>
      </c>
      <c r="T15" s="139" t="s">
        <v>762</v>
      </c>
      <c r="U15" s="139" t="s">
        <v>769</v>
      </c>
      <c r="V15" s="118" t="s">
        <v>763</v>
      </c>
      <c r="W15" s="118" t="s">
        <v>761</v>
      </c>
      <c r="X15" s="139" t="s">
        <v>255</v>
      </c>
      <c r="Y15" s="139">
        <f>IF(X15='Eval Controles'!$C$30,'Eval Controles'!$D$30,IF(X15='Eval Controles'!$C$31,'Eval Controles'!$D$31))</f>
        <v>15</v>
      </c>
      <c r="Z15" s="139" t="s">
        <v>257</v>
      </c>
      <c r="AA15" s="139">
        <f>IF(Z15='Eval Controles'!$C$32,'Eval Controles'!$D$32,IF(Z15='Eval Controles'!$C$33,'Eval Controles'!$D$33))</f>
        <v>15</v>
      </c>
      <c r="AB15" s="139" t="s">
        <v>346</v>
      </c>
      <c r="AC15" s="139">
        <f>IF(AB15='Eval Controles'!$C$34,'Eval Controles'!$D$34,IF(AB15='Eval Controles'!$C$35,'Eval Controles'!$D$35))</f>
        <v>15</v>
      </c>
      <c r="AD15" s="139" t="s">
        <v>261</v>
      </c>
      <c r="AE15" s="139">
        <f>IF(AD15='Eval Controles'!$C$36,'Eval Controles'!$D$36,IF(AD15='Eval Controles'!$C$37,'Eval Controles'!$D$37,IF(AD15='Eval Controles'!$C$38,'Eval Controles'!$D$38)))</f>
        <v>15</v>
      </c>
      <c r="AF15" s="139" t="s">
        <v>349</v>
      </c>
      <c r="AG15" s="139">
        <f>IF(AF15='Eval Controles'!$C$39,'Eval Controles'!$D$39,IF(AF15='Eval Controles'!$C$40,'Eval Controles'!$D$40))</f>
        <v>15</v>
      </c>
      <c r="AH15" s="139" t="s">
        <v>351</v>
      </c>
      <c r="AI15" s="139">
        <f>IF(AH15='Eval Controles'!$C$41,'Eval Controles'!$D$41,IF(AH15='Eval Controles'!$C$42,'Eval Controles'!$D$42))</f>
        <v>15</v>
      </c>
      <c r="AJ15" s="139" t="s">
        <v>353</v>
      </c>
      <c r="AK15" s="139">
        <f>IF(AJ15='Eval Controles'!$C$43,'Eval Controles'!$D$43,IF(AJ15='Eval Controles'!$C$44,'Eval Controles'!$D$44,IF(AJ15='Eval Controles'!$C$45,'Eval Controles'!$D$45)))</f>
        <v>10</v>
      </c>
      <c r="AL15" s="133">
        <f t="shared" si="0"/>
        <v>100</v>
      </c>
      <c r="AM15" s="133" t="str">
        <f t="shared" si="1"/>
        <v>FUERTE</v>
      </c>
      <c r="AN15" s="139" t="s">
        <v>339</v>
      </c>
      <c r="AO15" s="133" t="str">
        <f>IF(AN15='Eval Controles'!$C$24,"FUERTE",IF(AN15='Eval Controles'!$C$25,"MODERADO",IF(AN15='Eval Controles'!$C$26,"DEBIL",)))</f>
        <v>FUERTE</v>
      </c>
      <c r="AP15" s="76" t="s">
        <v>771</v>
      </c>
      <c r="AQ15" s="118">
        <v>100</v>
      </c>
      <c r="AR15" s="458"/>
      <c r="AS15" s="431"/>
      <c r="AT15" s="458"/>
      <c r="AU15" s="458"/>
      <c r="AV15" s="434"/>
      <c r="AW15" s="434"/>
      <c r="AX15" s="431"/>
      <c r="AY15" s="437"/>
      <c r="AZ15" s="126"/>
      <c r="BA15" s="126"/>
      <c r="BB15" s="126"/>
      <c r="BC15" s="126"/>
      <c r="BD15" s="126"/>
      <c r="BE15" s="126"/>
      <c r="BF15" s="126"/>
      <c r="BG15" s="126"/>
      <c r="BH15" s="126"/>
      <c r="BI15" s="126"/>
      <c r="BJ15" s="126"/>
      <c r="BK15" s="126"/>
      <c r="BL15" s="126"/>
      <c r="BM15" s="126"/>
      <c r="BN15" s="126"/>
      <c r="BO15" s="126"/>
    </row>
    <row r="16" spans="1:67" s="120" customFormat="1" ht="82.5" customHeight="1" x14ac:dyDescent="0.3">
      <c r="B16" s="440"/>
      <c r="C16" s="458"/>
      <c r="D16" s="458"/>
      <c r="E16" s="458"/>
      <c r="F16" s="458"/>
      <c r="G16" s="437"/>
      <c r="H16" s="474"/>
      <c r="I16" s="473" t="s">
        <v>791</v>
      </c>
      <c r="J16" s="436" t="s">
        <v>3</v>
      </c>
      <c r="K16" s="446"/>
      <c r="L16" s="437"/>
      <c r="M16" s="131"/>
      <c r="N16" s="452"/>
      <c r="O16" s="177"/>
      <c r="P16" s="455"/>
      <c r="Q16" s="76" t="s">
        <v>768</v>
      </c>
      <c r="R16" s="123" t="s">
        <v>793</v>
      </c>
      <c r="S16" s="118" t="s">
        <v>731</v>
      </c>
      <c r="T16" s="118" t="s">
        <v>764</v>
      </c>
      <c r="U16" s="118" t="s">
        <v>734</v>
      </c>
      <c r="V16" s="118" t="s">
        <v>735</v>
      </c>
      <c r="W16" s="118" t="s">
        <v>765</v>
      </c>
      <c r="X16" s="139" t="s">
        <v>255</v>
      </c>
      <c r="Y16" s="139">
        <f>IF(X16='Eval Controles'!$C$30,'Eval Controles'!$D$30,IF(X16='Eval Controles'!$C$31,'Eval Controles'!$D$31))</f>
        <v>15</v>
      </c>
      <c r="Z16" s="139" t="s">
        <v>257</v>
      </c>
      <c r="AA16" s="139">
        <f>IF(Z16='Eval Controles'!$C$32,'Eval Controles'!$D$32,IF(Z16='Eval Controles'!$C$33,'Eval Controles'!$D$33))</f>
        <v>15</v>
      </c>
      <c r="AB16" s="139" t="s">
        <v>346</v>
      </c>
      <c r="AC16" s="139">
        <f>IF(AB16='Eval Controles'!$C$34,'Eval Controles'!$D$34,IF(AB16='Eval Controles'!$C$35,'Eval Controles'!$D$35))</f>
        <v>15</v>
      </c>
      <c r="AD16" s="139" t="s">
        <v>261</v>
      </c>
      <c r="AE16" s="139">
        <f>IF(AD16='Eval Controles'!$C$36,'Eval Controles'!$D$36,IF(AD16='Eval Controles'!$C$37,'Eval Controles'!$D$37,IF(AD16='Eval Controles'!$C$38,'Eval Controles'!$D$38)))</f>
        <v>15</v>
      </c>
      <c r="AF16" s="139" t="s">
        <v>349</v>
      </c>
      <c r="AG16" s="139">
        <f>IF(AF16='Eval Controles'!$C$39,'Eval Controles'!$D$39,IF(AF16='Eval Controles'!$C$40,'Eval Controles'!$D$40))</f>
        <v>15</v>
      </c>
      <c r="AH16" s="139" t="s">
        <v>351</v>
      </c>
      <c r="AI16" s="139">
        <f>IF(AH16='Eval Controles'!$C$41,'Eval Controles'!$D$41,IF(AH16='Eval Controles'!$C$42,'Eval Controles'!$D$42))</f>
        <v>15</v>
      </c>
      <c r="AJ16" s="139" t="s">
        <v>353</v>
      </c>
      <c r="AK16" s="139">
        <f>IF(AJ16='Eval Controles'!$C$43,'Eval Controles'!$D$43,IF(AJ16='Eval Controles'!$C$44,'Eval Controles'!$D$44,IF(AJ16='Eval Controles'!$C$45,'Eval Controles'!$D$45)))</f>
        <v>10</v>
      </c>
      <c r="AL16" s="133">
        <f>SUM(Y16,AA16,AC16,AE16,AG16,AI16,AK16)</f>
        <v>100</v>
      </c>
      <c r="AM16" s="133" t="str">
        <f>IF(AL16&gt;=96,"FUERTE",IF(AL16&gt;=86,"MODERADO","DEBIL"))</f>
        <v>FUERTE</v>
      </c>
      <c r="AN16" s="139" t="s">
        <v>339</v>
      </c>
      <c r="AO16" s="133" t="str">
        <f>IF(AN16='Eval Controles'!$C$24,"FUERTE",IF(AN16='Eval Controles'!$C$25,"MODERADO",IF(AN16='Eval Controles'!$C$26,"DEBIL",)))</f>
        <v>FUERTE</v>
      </c>
      <c r="AP16" s="76" t="s">
        <v>771</v>
      </c>
      <c r="AQ16" s="118">
        <v>100</v>
      </c>
      <c r="AR16" s="458"/>
      <c r="AS16" s="431"/>
      <c r="AT16" s="458"/>
      <c r="AU16" s="458"/>
      <c r="AV16" s="434"/>
      <c r="AW16" s="434"/>
      <c r="AX16" s="431"/>
      <c r="AY16" s="437"/>
      <c r="AZ16" s="126"/>
      <c r="BA16" s="126"/>
      <c r="BB16" s="126"/>
      <c r="BC16" s="126"/>
      <c r="BD16" s="126"/>
      <c r="BE16" s="126"/>
      <c r="BF16" s="126"/>
      <c r="BG16" s="126"/>
      <c r="BH16" s="126"/>
      <c r="BI16" s="126"/>
      <c r="BJ16" s="126"/>
      <c r="BK16" s="126"/>
      <c r="BL16" s="126"/>
      <c r="BM16" s="126"/>
      <c r="BN16" s="126"/>
      <c r="BO16" s="126"/>
    </row>
    <row r="17" spans="2:67" s="120" customFormat="1" ht="82" customHeight="1" x14ac:dyDescent="0.3">
      <c r="B17" s="441"/>
      <c r="C17" s="459"/>
      <c r="D17" s="459"/>
      <c r="E17" s="459"/>
      <c r="F17" s="459"/>
      <c r="G17" s="438"/>
      <c r="H17" s="475"/>
      <c r="I17" s="475"/>
      <c r="J17" s="438"/>
      <c r="K17" s="447"/>
      <c r="L17" s="438"/>
      <c r="M17" s="131" t="e">
        <f>VLOOKUP(L17,'[4]Datos Validacion'!$C$6:$D$10,2,0)</f>
        <v>#N/A</v>
      </c>
      <c r="N17" s="453"/>
      <c r="O17" s="177" t="e">
        <f>VLOOKUP(N17,'[4]Datos Validacion'!$E$6:$F$15,2,0)</f>
        <v>#N/A</v>
      </c>
      <c r="P17" s="456"/>
      <c r="Q17" s="76" t="s">
        <v>792</v>
      </c>
      <c r="R17" s="123" t="s">
        <v>794</v>
      </c>
      <c r="S17" s="118" t="s">
        <v>731</v>
      </c>
      <c r="T17" s="118" t="s">
        <v>795</v>
      </c>
      <c r="U17" s="118" t="s">
        <v>734</v>
      </c>
      <c r="V17" s="118" t="s">
        <v>735</v>
      </c>
      <c r="W17" s="118" t="s">
        <v>765</v>
      </c>
      <c r="X17" s="139" t="s">
        <v>255</v>
      </c>
      <c r="Y17" s="139">
        <f>IF(X17='Eval Controles'!$C$30,'Eval Controles'!$D$30,IF(X17='Eval Controles'!$C$31,'Eval Controles'!$D$31))</f>
        <v>15</v>
      </c>
      <c r="Z17" s="139" t="s">
        <v>257</v>
      </c>
      <c r="AA17" s="139">
        <f>IF(Z17='Eval Controles'!$C$32,'Eval Controles'!$D$32,IF(Z17='Eval Controles'!$C$33,'Eval Controles'!$D$33))</f>
        <v>15</v>
      </c>
      <c r="AB17" s="139" t="s">
        <v>346</v>
      </c>
      <c r="AC17" s="139">
        <f>IF(AB17='Eval Controles'!$C$34,'Eval Controles'!$D$34,IF(AB17='Eval Controles'!$C$35,'Eval Controles'!$D$35))</f>
        <v>15</v>
      </c>
      <c r="AD17" s="139" t="s">
        <v>261</v>
      </c>
      <c r="AE17" s="139">
        <f>IF(AD17='Eval Controles'!$C$36,'Eval Controles'!$D$36,IF(AD17='Eval Controles'!$C$37,'Eval Controles'!$D$37,IF(AD17='Eval Controles'!$C$38,'Eval Controles'!$D$38)))</f>
        <v>15</v>
      </c>
      <c r="AF17" s="139" t="s">
        <v>349</v>
      </c>
      <c r="AG17" s="139">
        <f>IF(AF17='Eval Controles'!$C$39,'Eval Controles'!$D$39,IF(AF17='Eval Controles'!$C$40,'Eval Controles'!$D$40))</f>
        <v>15</v>
      </c>
      <c r="AH17" s="139" t="s">
        <v>351</v>
      </c>
      <c r="AI17" s="139">
        <f>IF(AH17='Eval Controles'!$C$41,'Eval Controles'!$D$41,IF(AH17='Eval Controles'!$C$42,'Eval Controles'!$D$42))</f>
        <v>15</v>
      </c>
      <c r="AJ17" s="139" t="s">
        <v>353</v>
      </c>
      <c r="AK17" s="139">
        <f>IF(AJ17='Eval Controles'!$C$43,'Eval Controles'!$D$43,IF(AJ17='Eval Controles'!$C$44,'Eval Controles'!$D$44,IF(AJ17='Eval Controles'!$C$45,'Eval Controles'!$D$45)))</f>
        <v>10</v>
      </c>
      <c r="AL17" s="133">
        <f t="shared" si="0"/>
        <v>100</v>
      </c>
      <c r="AM17" s="133" t="str">
        <f t="shared" si="1"/>
        <v>FUERTE</v>
      </c>
      <c r="AN17" s="139" t="s">
        <v>339</v>
      </c>
      <c r="AO17" s="133" t="str">
        <f>IF(AN17='Eval Controles'!$C$24,"FUERTE",IF(AN17='Eval Controles'!$C$25,"MODERADO",IF(AN17='Eval Controles'!$C$26,"DEBIL",)))</f>
        <v>FUERTE</v>
      </c>
      <c r="AP17" s="76" t="s">
        <v>771</v>
      </c>
      <c r="AQ17" s="118">
        <v>100</v>
      </c>
      <c r="AR17" s="459"/>
      <c r="AS17" s="432"/>
      <c r="AT17" s="459"/>
      <c r="AU17" s="459"/>
      <c r="AV17" s="435"/>
      <c r="AW17" s="435"/>
      <c r="AX17" s="432"/>
      <c r="AY17" s="438"/>
      <c r="AZ17" s="126"/>
      <c r="BA17" s="126"/>
      <c r="BB17" s="126"/>
      <c r="BC17" s="126"/>
      <c r="BD17" s="126"/>
      <c r="BE17" s="126"/>
      <c r="BF17" s="126"/>
      <c r="BG17" s="126"/>
      <c r="BH17" s="126"/>
      <c r="BI17" s="126"/>
      <c r="BJ17" s="126"/>
      <c r="BK17" s="126"/>
      <c r="BL17" s="126"/>
      <c r="BM17" s="126"/>
      <c r="BN17" s="126"/>
      <c r="BO17" s="126"/>
    </row>
    <row r="18" spans="2:67" s="120" customFormat="1" ht="68.5" customHeight="1" x14ac:dyDescent="0.3">
      <c r="B18" s="439" t="s">
        <v>383</v>
      </c>
      <c r="C18" s="457" t="s">
        <v>798</v>
      </c>
      <c r="D18" s="436" t="s">
        <v>848</v>
      </c>
      <c r="E18" s="436" t="s">
        <v>870</v>
      </c>
      <c r="F18" s="436" t="s">
        <v>802</v>
      </c>
      <c r="G18" s="436" t="s">
        <v>25</v>
      </c>
      <c r="H18" s="353" t="s">
        <v>847</v>
      </c>
      <c r="I18" s="217" t="s">
        <v>833</v>
      </c>
      <c r="J18" s="141" t="s">
        <v>3</v>
      </c>
      <c r="K18" s="457" t="s">
        <v>650</v>
      </c>
      <c r="L18" s="436" t="s">
        <v>245</v>
      </c>
      <c r="M18" s="131">
        <f>VLOOKUP(L18,'[4]Datos Validacion'!$C$6:$D$10,2,0)</f>
        <v>0.8</v>
      </c>
      <c r="N18" s="451" t="s">
        <v>45</v>
      </c>
      <c r="O18" s="177">
        <f>VLOOKUP(N18,'[4]Datos Validacion'!$E$6:$F$15,2,0)</f>
        <v>0.8</v>
      </c>
      <c r="P18" s="454" t="s">
        <v>214</v>
      </c>
      <c r="Q18" s="76" t="s">
        <v>844</v>
      </c>
      <c r="R18" s="123" t="s">
        <v>836</v>
      </c>
      <c r="S18" s="308" t="s">
        <v>731</v>
      </c>
      <c r="T18" s="118" t="s">
        <v>837</v>
      </c>
      <c r="U18" s="118" t="s">
        <v>733</v>
      </c>
      <c r="V18" s="118" t="s">
        <v>838</v>
      </c>
      <c r="W18" s="118" t="s">
        <v>839</v>
      </c>
      <c r="X18" s="139" t="s">
        <v>255</v>
      </c>
      <c r="Y18" s="139">
        <f>IF(X18='Eval Controles'!$C$30,'Eval Controles'!$D$30,IF(X18='Eval Controles'!$C$31,'Eval Controles'!$D$31))</f>
        <v>15</v>
      </c>
      <c r="Z18" s="139" t="s">
        <v>257</v>
      </c>
      <c r="AA18" s="139">
        <f>IF(Z18='Eval Controles'!$C$32,'Eval Controles'!$D$32,IF(Z18='Eval Controles'!$C$33,'Eval Controles'!$D$33))</f>
        <v>15</v>
      </c>
      <c r="AB18" s="139" t="s">
        <v>346</v>
      </c>
      <c r="AC18" s="139">
        <f>IF(AB18='Eval Controles'!$C$34,'Eval Controles'!$D$34,IF(AB18='Eval Controles'!$C$35,'Eval Controles'!$D$35))</f>
        <v>15</v>
      </c>
      <c r="AD18" s="139" t="s">
        <v>261</v>
      </c>
      <c r="AE18" s="139">
        <f>IF(AD18='Eval Controles'!$C$36,'Eval Controles'!$D$36,IF(AD18='Eval Controles'!$C$37,'Eval Controles'!$D$37,IF(AD18='Eval Controles'!$C$38,'Eval Controles'!$D$38)))</f>
        <v>15</v>
      </c>
      <c r="AF18" s="139" t="s">
        <v>349</v>
      </c>
      <c r="AG18" s="139">
        <f>IF(AF18='Eval Controles'!$C$39,'Eval Controles'!$D$39,IF(AF18='Eval Controles'!$C$40,'Eval Controles'!$D$40))</f>
        <v>15</v>
      </c>
      <c r="AH18" s="139" t="s">
        <v>351</v>
      </c>
      <c r="AI18" s="139">
        <f>IF(AH18='Eval Controles'!$C$41,'Eval Controles'!$D$41,IF(AH18='Eval Controles'!$C$42,'Eval Controles'!$D$42))</f>
        <v>15</v>
      </c>
      <c r="AJ18" s="139" t="s">
        <v>353</v>
      </c>
      <c r="AK18" s="139">
        <f>IF(AJ18='Eval Controles'!$C$43,'Eval Controles'!$D$43,IF(AJ18='Eval Controles'!$C$44,'Eval Controles'!$D$44,IF(AJ18='Eval Controles'!$C$45,'Eval Controles'!$D$45)))</f>
        <v>10</v>
      </c>
      <c r="AL18" s="133">
        <f t="shared" si="0"/>
        <v>100</v>
      </c>
      <c r="AM18" s="133" t="str">
        <f t="shared" si="1"/>
        <v>FUERTE</v>
      </c>
      <c r="AN18" s="139" t="s">
        <v>339</v>
      </c>
      <c r="AO18" s="133" t="str">
        <f>IF(AN18='Eval Controles'!$C$24,"FUERTE",IF(AN18='Eval Controles'!$C$25,"MODERADO",IF(AN18='Eval Controles'!$C$26,"DEBIL",)))</f>
        <v>FUERTE</v>
      </c>
      <c r="AP18" s="133" t="s">
        <v>771</v>
      </c>
      <c r="AQ18" s="139">
        <v>100</v>
      </c>
      <c r="AR18" s="457">
        <f>AVERAGE(AQ18:AQ20)</f>
        <v>100</v>
      </c>
      <c r="AS18" s="430" t="s">
        <v>771</v>
      </c>
      <c r="AT18" s="430" t="s">
        <v>773</v>
      </c>
      <c r="AU18" s="430" t="s">
        <v>774</v>
      </c>
      <c r="AV18" s="433" t="s">
        <v>243</v>
      </c>
      <c r="AW18" s="433" t="s">
        <v>45</v>
      </c>
      <c r="AX18" s="430" t="s">
        <v>214</v>
      </c>
      <c r="AY18" s="436" t="s">
        <v>178</v>
      </c>
      <c r="AZ18" s="126"/>
      <c r="BA18" s="126"/>
      <c r="BB18" s="126"/>
      <c r="BC18" s="126"/>
      <c r="BD18" s="126"/>
      <c r="BE18" s="126"/>
      <c r="BF18" s="126"/>
      <c r="BG18" s="126"/>
      <c r="BH18" s="126"/>
      <c r="BI18" s="126"/>
      <c r="BJ18" s="126"/>
      <c r="BK18" s="126"/>
      <c r="BL18" s="126"/>
      <c r="BM18" s="126"/>
      <c r="BN18" s="126"/>
      <c r="BO18" s="126"/>
    </row>
    <row r="19" spans="2:67" s="120" customFormat="1" ht="68.5" customHeight="1" x14ac:dyDescent="0.3">
      <c r="B19" s="440"/>
      <c r="C19" s="458"/>
      <c r="D19" s="437"/>
      <c r="E19" s="437"/>
      <c r="F19" s="437"/>
      <c r="G19" s="437"/>
      <c r="H19" s="353"/>
      <c r="I19" s="217" t="s">
        <v>834</v>
      </c>
      <c r="J19" s="141" t="s">
        <v>3</v>
      </c>
      <c r="K19" s="458"/>
      <c r="L19" s="437"/>
      <c r="M19" s="131" t="e">
        <f>VLOOKUP(L19,'[4]Datos Validacion'!$C$6:$D$10,2,0)</f>
        <v>#N/A</v>
      </c>
      <c r="N19" s="452"/>
      <c r="O19" s="177" t="e">
        <f>VLOOKUP(N19,'[4]Datos Validacion'!$E$6:$F$15,2,0)</f>
        <v>#N/A</v>
      </c>
      <c r="P19" s="455"/>
      <c r="Q19" s="76" t="s">
        <v>845</v>
      </c>
      <c r="R19" s="123" t="s">
        <v>840</v>
      </c>
      <c r="S19" s="308" t="s">
        <v>731</v>
      </c>
      <c r="T19" s="118" t="s">
        <v>837</v>
      </c>
      <c r="U19" s="118" t="s">
        <v>769</v>
      </c>
      <c r="V19" s="118" t="s">
        <v>838</v>
      </c>
      <c r="W19" s="118" t="s">
        <v>841</v>
      </c>
      <c r="X19" s="139" t="s">
        <v>255</v>
      </c>
      <c r="Y19" s="139">
        <f>IF(X19='Eval Controles'!$C$30,'Eval Controles'!$D$30,IF(X19='Eval Controles'!$C$31,'Eval Controles'!$D$31))</f>
        <v>15</v>
      </c>
      <c r="Z19" s="139" t="s">
        <v>257</v>
      </c>
      <c r="AA19" s="139">
        <f>IF(Z19='Eval Controles'!$C$32,'Eval Controles'!$D$32,IF(Z19='Eval Controles'!$C$33,'Eval Controles'!$D$33))</f>
        <v>15</v>
      </c>
      <c r="AB19" s="139" t="s">
        <v>346</v>
      </c>
      <c r="AC19" s="139">
        <f>IF(AB19='Eval Controles'!$C$34,'Eval Controles'!$D$34,IF(AB19='Eval Controles'!$C$35,'Eval Controles'!$D$35))</f>
        <v>15</v>
      </c>
      <c r="AD19" s="139" t="s">
        <v>261</v>
      </c>
      <c r="AE19" s="139">
        <f>IF(AD19='Eval Controles'!$C$36,'Eval Controles'!$D$36,IF(AD19='Eval Controles'!$C$37,'Eval Controles'!$D$37,IF(AD19='Eval Controles'!$C$38,'Eval Controles'!$D$38)))</f>
        <v>15</v>
      </c>
      <c r="AF19" s="139" t="s">
        <v>349</v>
      </c>
      <c r="AG19" s="139">
        <f>IF(AF19='Eval Controles'!$C$39,'Eval Controles'!$D$39,IF(AF19='Eval Controles'!$C$40,'Eval Controles'!$D$40))</f>
        <v>15</v>
      </c>
      <c r="AH19" s="139" t="s">
        <v>351</v>
      </c>
      <c r="AI19" s="139">
        <f>IF(AH19='Eval Controles'!$C$41,'Eval Controles'!$D$41,IF(AH19='Eval Controles'!$C$42,'Eval Controles'!$D$42))</f>
        <v>15</v>
      </c>
      <c r="AJ19" s="139" t="s">
        <v>353</v>
      </c>
      <c r="AK19" s="139">
        <f>IF(AJ19='Eval Controles'!$C$43,'Eval Controles'!$D$43,IF(AJ19='Eval Controles'!$C$44,'Eval Controles'!$D$44,IF(AJ19='Eval Controles'!$C$45,'Eval Controles'!$D$45)))</f>
        <v>10</v>
      </c>
      <c r="AL19" s="133">
        <f t="shared" si="0"/>
        <v>100</v>
      </c>
      <c r="AM19" s="133" t="str">
        <f t="shared" si="1"/>
        <v>FUERTE</v>
      </c>
      <c r="AN19" s="139" t="s">
        <v>339</v>
      </c>
      <c r="AO19" s="133" t="str">
        <f>IF(AN19='Eval Controles'!$C$24,"FUERTE",IF(AN19='Eval Controles'!$C$25,"MODERADO",IF(AN19='Eval Controles'!$C$26,"DEBIL",)))</f>
        <v>FUERTE</v>
      </c>
      <c r="AP19" s="133" t="s">
        <v>771</v>
      </c>
      <c r="AQ19" s="139">
        <v>100</v>
      </c>
      <c r="AR19" s="458"/>
      <c r="AS19" s="431"/>
      <c r="AT19" s="431"/>
      <c r="AU19" s="431"/>
      <c r="AV19" s="434"/>
      <c r="AW19" s="434"/>
      <c r="AX19" s="431"/>
      <c r="AY19" s="437"/>
      <c r="AZ19" s="126"/>
      <c r="BA19" s="126"/>
      <c r="BB19" s="126"/>
      <c r="BC19" s="126"/>
      <c r="BD19" s="126"/>
      <c r="BE19" s="126"/>
      <c r="BF19" s="126"/>
      <c r="BG19" s="126"/>
      <c r="BH19" s="126"/>
      <c r="BI19" s="126"/>
      <c r="BJ19" s="126"/>
      <c r="BK19" s="126"/>
      <c r="BL19" s="126"/>
      <c r="BM19" s="126"/>
      <c r="BN19" s="126"/>
      <c r="BO19" s="126"/>
    </row>
    <row r="20" spans="2:67" ht="68.5" customHeight="1" x14ac:dyDescent="0.3">
      <c r="B20" s="441"/>
      <c r="C20" s="459"/>
      <c r="D20" s="438"/>
      <c r="E20" s="438"/>
      <c r="F20" s="438"/>
      <c r="G20" s="438"/>
      <c r="H20" s="353"/>
      <c r="I20" s="217" t="s">
        <v>835</v>
      </c>
      <c r="J20" s="141" t="s">
        <v>3</v>
      </c>
      <c r="K20" s="459"/>
      <c r="L20" s="438"/>
      <c r="M20" s="131" t="e">
        <f>VLOOKUP(L20,'[4]Datos Validacion'!$C$6:$D$10,2,0)</f>
        <v>#N/A</v>
      </c>
      <c r="N20" s="453"/>
      <c r="O20" s="177" t="e">
        <f>VLOOKUP(N20,'[4]Datos Validacion'!$E$6:$F$15,2,0)</f>
        <v>#N/A</v>
      </c>
      <c r="P20" s="456"/>
      <c r="Q20" s="76" t="s">
        <v>846</v>
      </c>
      <c r="R20" s="123" t="s">
        <v>842</v>
      </c>
      <c r="S20" s="308" t="s">
        <v>731</v>
      </c>
      <c r="T20" s="118" t="s">
        <v>837</v>
      </c>
      <c r="U20" s="118" t="s">
        <v>733</v>
      </c>
      <c r="V20" s="118" t="s">
        <v>838</v>
      </c>
      <c r="W20" s="118" t="s">
        <v>843</v>
      </c>
      <c r="X20" s="139" t="s">
        <v>255</v>
      </c>
      <c r="Y20" s="139">
        <f>IF(X20='Eval Controles'!$C$30,'Eval Controles'!$D$30,IF(X20='Eval Controles'!$C$31,'Eval Controles'!$D$31))</f>
        <v>15</v>
      </c>
      <c r="Z20" s="139" t="s">
        <v>257</v>
      </c>
      <c r="AA20" s="139">
        <f>IF(Z20='Eval Controles'!$C$32,'Eval Controles'!$D$32,IF(Z20='Eval Controles'!$C$33,'Eval Controles'!$D$33))</f>
        <v>15</v>
      </c>
      <c r="AB20" s="139" t="s">
        <v>346</v>
      </c>
      <c r="AC20" s="139">
        <f>IF(AB20='Eval Controles'!$C$34,'Eval Controles'!$D$34,IF(AB20='Eval Controles'!$C$35,'Eval Controles'!$D$35))</f>
        <v>15</v>
      </c>
      <c r="AD20" s="139" t="s">
        <v>261</v>
      </c>
      <c r="AE20" s="139">
        <f>IF(AD20='Eval Controles'!$C$36,'Eval Controles'!$D$36,IF(AD20='Eval Controles'!$C$37,'Eval Controles'!$D$37,IF(AD20='Eval Controles'!$C$38,'Eval Controles'!$D$38)))</f>
        <v>15</v>
      </c>
      <c r="AF20" s="139" t="s">
        <v>349</v>
      </c>
      <c r="AG20" s="139">
        <f>IF(AF20='Eval Controles'!$C$39,'Eval Controles'!$D$39,IF(AF20='Eval Controles'!$C$40,'Eval Controles'!$D$40))</f>
        <v>15</v>
      </c>
      <c r="AH20" s="139" t="s">
        <v>351</v>
      </c>
      <c r="AI20" s="139">
        <f>IF(AH20='Eval Controles'!$C$41,'Eval Controles'!$D$41,IF(AH20='Eval Controles'!$C$42,'Eval Controles'!$D$42))</f>
        <v>15</v>
      </c>
      <c r="AJ20" s="139" t="s">
        <v>353</v>
      </c>
      <c r="AK20" s="139">
        <f>IF(AJ20='Eval Controles'!$C$43,'Eval Controles'!$D$43,IF(AJ20='Eval Controles'!$C$44,'Eval Controles'!$D$44,IF(AJ20='Eval Controles'!$C$45,'Eval Controles'!$D$45)))</f>
        <v>10</v>
      </c>
      <c r="AL20" s="133">
        <f t="shared" si="0"/>
        <v>100</v>
      </c>
      <c r="AM20" s="133" t="str">
        <f t="shared" si="1"/>
        <v>FUERTE</v>
      </c>
      <c r="AN20" s="139" t="s">
        <v>339</v>
      </c>
      <c r="AO20" s="133" t="str">
        <f>IF(AN20='Eval Controles'!$C$24,"FUERTE",IF(AN20='Eval Controles'!$C$25,"MODERADO",IF(AN20='Eval Controles'!$C$26,"DEBIL",)))</f>
        <v>FUERTE</v>
      </c>
      <c r="AP20" s="133" t="s">
        <v>771</v>
      </c>
      <c r="AQ20" s="139">
        <v>100</v>
      </c>
      <c r="AR20" s="459"/>
      <c r="AS20" s="432"/>
      <c r="AT20" s="432"/>
      <c r="AU20" s="432"/>
      <c r="AV20" s="435"/>
      <c r="AW20" s="435"/>
      <c r="AX20" s="432"/>
      <c r="AY20" s="438"/>
      <c r="AZ20" s="30"/>
      <c r="BA20" s="30"/>
      <c r="BB20" s="30"/>
      <c r="BC20" s="30"/>
      <c r="BD20" s="30"/>
      <c r="BE20" s="30"/>
      <c r="BF20" s="30"/>
      <c r="BG20" s="30"/>
      <c r="BH20" s="30"/>
      <c r="BI20" s="30"/>
      <c r="BJ20" s="30"/>
      <c r="BK20" s="30"/>
      <c r="BL20" s="30"/>
      <c r="BM20" s="30"/>
      <c r="BN20" s="30"/>
      <c r="BO20" s="30"/>
    </row>
    <row r="21" spans="2:67" ht="80" customHeight="1" x14ac:dyDescent="0.3">
      <c r="B21" s="439" t="s">
        <v>383</v>
      </c>
      <c r="C21" s="457" t="s">
        <v>797</v>
      </c>
      <c r="D21" s="445" t="s">
        <v>817</v>
      </c>
      <c r="E21" s="445" t="s">
        <v>818</v>
      </c>
      <c r="F21" s="445" t="s">
        <v>801</v>
      </c>
      <c r="G21" s="436" t="s">
        <v>25</v>
      </c>
      <c r="H21" s="445" t="s">
        <v>814</v>
      </c>
      <c r="I21" s="463" t="s">
        <v>815</v>
      </c>
      <c r="J21" s="436" t="s">
        <v>3</v>
      </c>
      <c r="K21" s="448" t="s">
        <v>819</v>
      </c>
      <c r="L21" s="436" t="s">
        <v>244</v>
      </c>
      <c r="M21" s="131">
        <f>VLOOKUP(L21,'[4]Datos Validacion'!$C$6:$D$10,2,0)</f>
        <v>0.6</v>
      </c>
      <c r="N21" s="451" t="s">
        <v>46</v>
      </c>
      <c r="O21" s="177">
        <f>VLOOKUP(N21,'[4]Datos Validacion'!$E$6:$F$15,2,0)</f>
        <v>1</v>
      </c>
      <c r="P21" s="454" t="s">
        <v>251</v>
      </c>
      <c r="Q21" s="76" t="s">
        <v>830</v>
      </c>
      <c r="R21" s="123" t="s">
        <v>820</v>
      </c>
      <c r="S21" s="307" t="s">
        <v>731</v>
      </c>
      <c r="T21" s="118" t="s">
        <v>821</v>
      </c>
      <c r="U21" s="118" t="s">
        <v>822</v>
      </c>
      <c r="V21" s="118" t="s">
        <v>823</v>
      </c>
      <c r="W21" s="118" t="s">
        <v>824</v>
      </c>
      <c r="X21" s="139" t="s">
        <v>255</v>
      </c>
      <c r="Y21" s="139">
        <f>IF(X21='Eval Controles'!$C$30,'Eval Controles'!$D$30,IF(X21='Eval Controles'!$C$31,'Eval Controles'!$D$31))</f>
        <v>15</v>
      </c>
      <c r="Z21" s="139" t="s">
        <v>257</v>
      </c>
      <c r="AA21" s="139">
        <f>IF(Z21='Eval Controles'!$C$32,'Eval Controles'!$D$32,IF(Z21='Eval Controles'!$C$33,'Eval Controles'!$D$33))</f>
        <v>15</v>
      </c>
      <c r="AB21" s="139" t="s">
        <v>346</v>
      </c>
      <c r="AC21" s="139">
        <f>IF(AB21='Eval Controles'!$C$34,'Eval Controles'!$D$34,IF(AB21='Eval Controles'!$C$35,'Eval Controles'!$D$35))</f>
        <v>15</v>
      </c>
      <c r="AD21" s="139" t="s">
        <v>261</v>
      </c>
      <c r="AE21" s="139">
        <f>IF(AD21='Eval Controles'!$C$36,'Eval Controles'!$D$36,IF(AD21='Eval Controles'!$C$37,'Eval Controles'!$D$37,IF(AD21='Eval Controles'!$C$38,'Eval Controles'!$D$38)))</f>
        <v>15</v>
      </c>
      <c r="AF21" s="139" t="s">
        <v>349</v>
      </c>
      <c r="AG21" s="139">
        <f>IF(AF21='Eval Controles'!$C$39,'Eval Controles'!$D$39,IF(AF21='Eval Controles'!$C$40,'Eval Controles'!$D$40))</f>
        <v>15</v>
      </c>
      <c r="AH21" s="139" t="s">
        <v>351</v>
      </c>
      <c r="AI21" s="139">
        <f>IF(AH21='Eval Controles'!$C$41,'Eval Controles'!$D$41,IF(AH21='Eval Controles'!$C$42,'Eval Controles'!$D$42))</f>
        <v>15</v>
      </c>
      <c r="AJ21" s="139" t="s">
        <v>353</v>
      </c>
      <c r="AK21" s="139">
        <f>IF(AJ21='Eval Controles'!$C$43,'Eval Controles'!$D$43,IF(AJ21='Eval Controles'!$C$44,'Eval Controles'!$D$44,IF(AJ21='Eval Controles'!$C$45,'Eval Controles'!$D$45)))</f>
        <v>10</v>
      </c>
      <c r="AL21" s="133">
        <f t="shared" si="0"/>
        <v>100</v>
      </c>
      <c r="AM21" s="133" t="str">
        <f t="shared" si="1"/>
        <v>FUERTE</v>
      </c>
      <c r="AN21" s="139" t="s">
        <v>339</v>
      </c>
      <c r="AO21" s="133" t="str">
        <f>IF(AN21='Eval Controles'!$C$24,"FUERTE",IF(AN21='Eval Controles'!$C$25,"MODERADO",IF(AN21='Eval Controles'!$C$26,"DEBIL",)))</f>
        <v>FUERTE</v>
      </c>
      <c r="AP21" s="133" t="s">
        <v>771</v>
      </c>
      <c r="AQ21" s="139">
        <v>100</v>
      </c>
      <c r="AR21" s="457">
        <f>AVERAGE(AQ21:AQ23)</f>
        <v>100</v>
      </c>
      <c r="AS21" s="430" t="s">
        <v>771</v>
      </c>
      <c r="AT21" s="430" t="s">
        <v>773</v>
      </c>
      <c r="AU21" s="430" t="s">
        <v>774</v>
      </c>
      <c r="AV21" s="433" t="s">
        <v>242</v>
      </c>
      <c r="AW21" s="433" t="s">
        <v>849</v>
      </c>
      <c r="AX21" s="430" t="s">
        <v>251</v>
      </c>
      <c r="AY21" s="436" t="s">
        <v>178</v>
      </c>
      <c r="AZ21" s="30"/>
      <c r="BA21" s="30"/>
      <c r="BB21" s="30"/>
      <c r="BC21" s="30"/>
      <c r="BD21" s="30"/>
      <c r="BE21" s="30"/>
      <c r="BF21" s="30"/>
      <c r="BG21" s="30"/>
      <c r="BH21" s="30"/>
      <c r="BI21" s="30"/>
      <c r="BJ21" s="30"/>
      <c r="BK21" s="30"/>
      <c r="BL21" s="30"/>
      <c r="BM21" s="30"/>
      <c r="BN21" s="30"/>
      <c r="BO21" s="30"/>
    </row>
    <row r="22" spans="2:67" s="39" customFormat="1" ht="80" customHeight="1" x14ac:dyDescent="0.35">
      <c r="B22" s="440"/>
      <c r="C22" s="458"/>
      <c r="D22" s="446"/>
      <c r="E22" s="446"/>
      <c r="F22" s="446"/>
      <c r="G22" s="437"/>
      <c r="H22" s="446"/>
      <c r="I22" s="464"/>
      <c r="J22" s="438"/>
      <c r="K22" s="449"/>
      <c r="L22" s="437"/>
      <c r="M22" s="131" t="e">
        <f>VLOOKUP(L22,'[4]Datos Validacion'!$C$6:$D$10,2,0)</f>
        <v>#N/A</v>
      </c>
      <c r="N22" s="452"/>
      <c r="O22" s="177" t="e">
        <f>VLOOKUP(N22,'[4]Datos Validacion'!$E$6:$F$15,2,0)</f>
        <v>#N/A</v>
      </c>
      <c r="P22" s="455"/>
      <c r="Q22" s="76" t="s">
        <v>831</v>
      </c>
      <c r="R22" s="123" t="s">
        <v>825</v>
      </c>
      <c r="S22" s="118" t="s">
        <v>731</v>
      </c>
      <c r="T22" s="118" t="s">
        <v>821</v>
      </c>
      <c r="U22" s="118" t="s">
        <v>733</v>
      </c>
      <c r="V22" s="118" t="s">
        <v>823</v>
      </c>
      <c r="W22" s="118" t="s">
        <v>826</v>
      </c>
      <c r="X22" s="139" t="s">
        <v>255</v>
      </c>
      <c r="Y22" s="139">
        <f>IF(X22='Eval Controles'!$C$30,'Eval Controles'!$D$30,IF(X22='Eval Controles'!$C$31,'Eval Controles'!$D$31))</f>
        <v>15</v>
      </c>
      <c r="Z22" s="139" t="s">
        <v>257</v>
      </c>
      <c r="AA22" s="139">
        <f>IF(Z22='Eval Controles'!$C$32,'Eval Controles'!$D$32,IF(Z22='Eval Controles'!$C$33,'Eval Controles'!$D$33))</f>
        <v>15</v>
      </c>
      <c r="AB22" s="139" t="s">
        <v>346</v>
      </c>
      <c r="AC22" s="139">
        <f>IF(AB22='Eval Controles'!$C$34,'Eval Controles'!$D$34,IF(AB22='Eval Controles'!$C$35,'Eval Controles'!$D$35))</f>
        <v>15</v>
      </c>
      <c r="AD22" s="139" t="s">
        <v>261</v>
      </c>
      <c r="AE22" s="139">
        <f>IF(AD22='Eval Controles'!$C$36,'Eval Controles'!$D$36,IF(AD22='Eval Controles'!$C$37,'Eval Controles'!$D$37,IF(AD22='Eval Controles'!$C$38,'Eval Controles'!$D$38)))</f>
        <v>15</v>
      </c>
      <c r="AF22" s="139" t="s">
        <v>349</v>
      </c>
      <c r="AG22" s="139">
        <f>IF(AF22='Eval Controles'!$C$39,'Eval Controles'!$D$39,IF(AF22='Eval Controles'!$C$40,'Eval Controles'!$D$40))</f>
        <v>15</v>
      </c>
      <c r="AH22" s="139" t="s">
        <v>351</v>
      </c>
      <c r="AI22" s="139">
        <f>IF(AH22='Eval Controles'!$C$41,'Eval Controles'!$D$41,IF(AH22='Eval Controles'!$C$42,'Eval Controles'!$D$42))</f>
        <v>15</v>
      </c>
      <c r="AJ22" s="139" t="s">
        <v>353</v>
      </c>
      <c r="AK22" s="139">
        <f>IF(AJ22='Eval Controles'!$C$43,'Eval Controles'!$D$43,IF(AJ22='Eval Controles'!$C$44,'Eval Controles'!$D$44,IF(AJ22='Eval Controles'!$C$45,'Eval Controles'!$D$45)))</f>
        <v>10</v>
      </c>
      <c r="AL22" s="133">
        <f t="shared" si="0"/>
        <v>100</v>
      </c>
      <c r="AM22" s="133" t="str">
        <f t="shared" si="1"/>
        <v>FUERTE</v>
      </c>
      <c r="AN22" s="139" t="s">
        <v>339</v>
      </c>
      <c r="AO22" s="133" t="str">
        <f>IF(AN22='Eval Controles'!$C$24,"FUERTE",IF(AN22='Eval Controles'!$C$25,"MODERADO",IF(AN22='Eval Controles'!$C$26,"DEBIL",)))</f>
        <v>FUERTE</v>
      </c>
      <c r="AP22" s="133" t="s">
        <v>771</v>
      </c>
      <c r="AQ22" s="139">
        <v>100</v>
      </c>
      <c r="AR22" s="458"/>
      <c r="AS22" s="431"/>
      <c r="AT22" s="431"/>
      <c r="AU22" s="431"/>
      <c r="AV22" s="434"/>
      <c r="AW22" s="434"/>
      <c r="AX22" s="431"/>
      <c r="AY22" s="437"/>
      <c r="AZ22" s="31"/>
      <c r="BA22" s="31"/>
      <c r="BB22" s="31"/>
      <c r="BC22" s="31"/>
      <c r="BD22" s="31"/>
      <c r="BE22" s="31"/>
      <c r="BF22" s="31"/>
      <c r="BG22" s="31"/>
      <c r="BH22" s="31"/>
      <c r="BI22" s="31"/>
      <c r="BJ22" s="31"/>
      <c r="BK22" s="31"/>
      <c r="BL22" s="31"/>
      <c r="BM22" s="31"/>
      <c r="BN22" s="31"/>
      <c r="BO22" s="31"/>
    </row>
    <row r="23" spans="2:67" s="39" customFormat="1" ht="80" customHeight="1" x14ac:dyDescent="0.35">
      <c r="B23" s="441"/>
      <c r="C23" s="459"/>
      <c r="D23" s="447"/>
      <c r="E23" s="447"/>
      <c r="F23" s="447"/>
      <c r="G23" s="438"/>
      <c r="H23" s="447"/>
      <c r="I23" s="217" t="s">
        <v>816</v>
      </c>
      <c r="J23" s="141" t="s">
        <v>3</v>
      </c>
      <c r="K23" s="450"/>
      <c r="L23" s="438"/>
      <c r="M23" s="131" t="e">
        <f>VLOOKUP(L23,'[4]Datos Validacion'!$C$6:$D$10,2,0)</f>
        <v>#N/A</v>
      </c>
      <c r="N23" s="453"/>
      <c r="O23" s="177" t="e">
        <f>VLOOKUP(N23,'[4]Datos Validacion'!$E$6:$F$15,2,0)</f>
        <v>#N/A</v>
      </c>
      <c r="P23" s="456"/>
      <c r="Q23" s="76" t="s">
        <v>832</v>
      </c>
      <c r="R23" s="123" t="s">
        <v>827</v>
      </c>
      <c r="S23" s="118" t="s">
        <v>731</v>
      </c>
      <c r="T23" s="118" t="s">
        <v>828</v>
      </c>
      <c r="U23" s="118" t="s">
        <v>733</v>
      </c>
      <c r="V23" s="118" t="s">
        <v>735</v>
      </c>
      <c r="W23" s="118" t="s">
        <v>829</v>
      </c>
      <c r="X23" s="139" t="s">
        <v>255</v>
      </c>
      <c r="Y23" s="139">
        <f>IF(X23='Eval Controles'!$C$30,'Eval Controles'!$D$30,IF(X23='Eval Controles'!$C$31,'Eval Controles'!$D$31))</f>
        <v>15</v>
      </c>
      <c r="Z23" s="139" t="s">
        <v>257</v>
      </c>
      <c r="AA23" s="139">
        <f>IF(Z23='Eval Controles'!$C$32,'Eval Controles'!$D$32,IF(Z23='Eval Controles'!$C$33,'Eval Controles'!$D$33))</f>
        <v>15</v>
      </c>
      <c r="AB23" s="139" t="s">
        <v>346</v>
      </c>
      <c r="AC23" s="139">
        <f>IF(AB23='Eval Controles'!$C$34,'Eval Controles'!$D$34,IF(AB23='Eval Controles'!$C$35,'Eval Controles'!$D$35))</f>
        <v>15</v>
      </c>
      <c r="AD23" s="139" t="s">
        <v>261</v>
      </c>
      <c r="AE23" s="139">
        <f>IF(AD23='Eval Controles'!$C$36,'Eval Controles'!$D$36,IF(AD23='Eval Controles'!$C$37,'Eval Controles'!$D$37,IF(AD23='Eval Controles'!$C$38,'Eval Controles'!$D$38)))</f>
        <v>15</v>
      </c>
      <c r="AF23" s="139" t="s">
        <v>349</v>
      </c>
      <c r="AG23" s="139">
        <f>IF(AF23='Eval Controles'!$C$39,'Eval Controles'!$D$39,IF(AF23='Eval Controles'!$C$40,'Eval Controles'!$D$40))</f>
        <v>15</v>
      </c>
      <c r="AH23" s="139" t="s">
        <v>351</v>
      </c>
      <c r="AI23" s="139">
        <f>IF(AH23='Eval Controles'!$C$41,'Eval Controles'!$D$41,IF(AH23='Eval Controles'!$C$42,'Eval Controles'!$D$42))</f>
        <v>15</v>
      </c>
      <c r="AJ23" s="139" t="s">
        <v>353</v>
      </c>
      <c r="AK23" s="139">
        <f>IF(AJ23='Eval Controles'!$C$43,'Eval Controles'!$D$43,IF(AJ23='Eval Controles'!$C$44,'Eval Controles'!$D$44,IF(AJ23='Eval Controles'!$C$45,'Eval Controles'!$D$45)))</f>
        <v>10</v>
      </c>
      <c r="AL23" s="133">
        <f t="shared" si="0"/>
        <v>100</v>
      </c>
      <c r="AM23" s="133" t="str">
        <f t="shared" si="1"/>
        <v>FUERTE</v>
      </c>
      <c r="AN23" s="139" t="s">
        <v>339</v>
      </c>
      <c r="AO23" s="133" t="str">
        <f>IF(AN23='Eval Controles'!$C$24,"FUERTE",IF(AN23='Eval Controles'!$C$25,"MODERADO",IF(AN23='Eval Controles'!$C$26,"DEBIL",)))</f>
        <v>FUERTE</v>
      </c>
      <c r="AP23" s="133" t="s">
        <v>771</v>
      </c>
      <c r="AQ23" s="139">
        <v>100</v>
      </c>
      <c r="AR23" s="459"/>
      <c r="AS23" s="432"/>
      <c r="AT23" s="432"/>
      <c r="AU23" s="432"/>
      <c r="AV23" s="435"/>
      <c r="AW23" s="435"/>
      <c r="AX23" s="432"/>
      <c r="AY23" s="438"/>
      <c r="AZ23" s="31"/>
      <c r="BA23" s="31"/>
      <c r="BB23" s="31"/>
      <c r="BC23" s="31"/>
      <c r="BD23" s="31"/>
      <c r="BE23" s="31"/>
      <c r="BF23" s="31"/>
      <c r="BG23" s="31"/>
      <c r="BH23" s="31"/>
      <c r="BI23" s="31"/>
      <c r="BJ23" s="31"/>
      <c r="BK23" s="31"/>
      <c r="BL23" s="31"/>
      <c r="BM23" s="31"/>
      <c r="BN23" s="31"/>
      <c r="BO23" s="31"/>
    </row>
    <row r="24" spans="2:67" ht="71.5" customHeight="1" x14ac:dyDescent="0.3">
      <c r="B24" s="439" t="s">
        <v>383</v>
      </c>
      <c r="C24" s="463" t="s">
        <v>799</v>
      </c>
      <c r="D24" s="463" t="s">
        <v>485</v>
      </c>
      <c r="E24" s="463" t="s">
        <v>803</v>
      </c>
      <c r="F24" s="463" t="s">
        <v>800</v>
      </c>
      <c r="G24" s="436" t="s">
        <v>25</v>
      </c>
      <c r="H24" s="463" t="s">
        <v>852</v>
      </c>
      <c r="I24" s="123" t="s">
        <v>487</v>
      </c>
      <c r="J24" s="141" t="s">
        <v>3</v>
      </c>
      <c r="K24" s="436" t="s">
        <v>491</v>
      </c>
      <c r="L24" s="436" t="s">
        <v>244</v>
      </c>
      <c r="M24" s="131">
        <f>VLOOKUP(L24,'[4]Datos Validacion'!$C$6:$D$10,2,0)</f>
        <v>0.6</v>
      </c>
      <c r="N24" s="451" t="s">
        <v>45</v>
      </c>
      <c r="O24" s="177">
        <f>VLOOKUP(N24,'[4]Datos Validacion'!$E$6:$F$15,2,0)</f>
        <v>0.8</v>
      </c>
      <c r="P24" s="454" t="s">
        <v>214</v>
      </c>
      <c r="Q24" s="76" t="s">
        <v>807</v>
      </c>
      <c r="R24" s="123" t="s">
        <v>804</v>
      </c>
      <c r="S24" s="118" t="s">
        <v>731</v>
      </c>
      <c r="T24" s="118" t="s">
        <v>810</v>
      </c>
      <c r="U24" s="118" t="s">
        <v>733</v>
      </c>
      <c r="V24" s="118" t="s">
        <v>494</v>
      </c>
      <c r="W24" s="118" t="s">
        <v>811</v>
      </c>
      <c r="X24" s="139" t="s">
        <v>255</v>
      </c>
      <c r="Y24" s="139">
        <f>IF(X24='Eval Controles'!$C$30,'Eval Controles'!$D$30,IF(X24='Eval Controles'!$C$31,'Eval Controles'!$D$31))</f>
        <v>15</v>
      </c>
      <c r="Z24" s="139" t="s">
        <v>257</v>
      </c>
      <c r="AA24" s="139">
        <f>IF(Z24='Eval Controles'!$C$32,'Eval Controles'!$D$32,IF(Z24='Eval Controles'!$C$33,'Eval Controles'!$D$33))</f>
        <v>15</v>
      </c>
      <c r="AB24" s="139" t="s">
        <v>346</v>
      </c>
      <c r="AC24" s="139">
        <f>IF(AB24='Eval Controles'!$C$34,'Eval Controles'!$D$34,IF(AB24='Eval Controles'!$C$35,'Eval Controles'!$D$35))</f>
        <v>15</v>
      </c>
      <c r="AD24" s="139" t="s">
        <v>261</v>
      </c>
      <c r="AE24" s="139">
        <f>IF(AD24='Eval Controles'!$C$36,'Eval Controles'!$D$36,IF(AD24='Eval Controles'!$C$37,'Eval Controles'!$D$37,IF(AD24='Eval Controles'!$C$38,'Eval Controles'!$D$38)))</f>
        <v>15</v>
      </c>
      <c r="AF24" s="139" t="s">
        <v>349</v>
      </c>
      <c r="AG24" s="139">
        <f>IF(AF24='Eval Controles'!$C$39,'Eval Controles'!$D$39,IF(AF24='Eval Controles'!$C$40,'Eval Controles'!$D$40))</f>
        <v>15</v>
      </c>
      <c r="AH24" s="139" t="s">
        <v>351</v>
      </c>
      <c r="AI24" s="139">
        <f>IF(AH24='Eval Controles'!$C$41,'Eval Controles'!$D$41,IF(AH24='Eval Controles'!$C$42,'Eval Controles'!$D$42))</f>
        <v>15</v>
      </c>
      <c r="AJ24" s="139" t="s">
        <v>353</v>
      </c>
      <c r="AK24" s="139">
        <f>IF(AJ24='Eval Controles'!$C$43,'Eval Controles'!$D$43,IF(AJ24='Eval Controles'!$C$44,'Eval Controles'!$D$44,IF(AJ24='Eval Controles'!$C$45,'Eval Controles'!$D$45)))</f>
        <v>10</v>
      </c>
      <c r="AL24" s="133">
        <f t="shared" si="0"/>
        <v>100</v>
      </c>
      <c r="AM24" s="133" t="str">
        <f t="shared" si="1"/>
        <v>FUERTE</v>
      </c>
      <c r="AN24" s="139" t="s">
        <v>339</v>
      </c>
      <c r="AO24" s="133" t="str">
        <f>IF(AN24='Eval Controles'!$C$24,"FUERTE",IF(AN24='Eval Controles'!$C$25,"MODERADO",IF(AN24='Eval Controles'!$C$26,"DEBIL",)))</f>
        <v>FUERTE</v>
      </c>
      <c r="AP24" s="133" t="s">
        <v>771</v>
      </c>
      <c r="AQ24" s="139">
        <v>100</v>
      </c>
      <c r="AR24" s="457">
        <f>AVERAGE(AQ24:AQ26)</f>
        <v>100</v>
      </c>
      <c r="AS24" s="430" t="s">
        <v>771</v>
      </c>
      <c r="AT24" s="430" t="s">
        <v>773</v>
      </c>
      <c r="AU24" s="430" t="s">
        <v>774</v>
      </c>
      <c r="AV24" s="433" t="s">
        <v>242</v>
      </c>
      <c r="AW24" s="433" t="s">
        <v>45</v>
      </c>
      <c r="AX24" s="430" t="s">
        <v>214</v>
      </c>
      <c r="AY24" s="436" t="s">
        <v>178</v>
      </c>
      <c r="AZ24" s="30"/>
      <c r="BA24" s="30"/>
      <c r="BB24" s="30"/>
      <c r="BC24" s="30"/>
      <c r="BD24" s="30"/>
      <c r="BE24" s="30"/>
      <c r="BF24" s="30"/>
      <c r="BG24" s="30"/>
      <c r="BH24" s="30"/>
      <c r="BI24" s="30"/>
      <c r="BJ24" s="30"/>
      <c r="BK24" s="30"/>
      <c r="BL24" s="30"/>
      <c r="BM24" s="30"/>
      <c r="BN24" s="30"/>
      <c r="BO24" s="30"/>
    </row>
    <row r="25" spans="2:67" ht="71.5" customHeight="1" x14ac:dyDescent="0.3">
      <c r="B25" s="440"/>
      <c r="C25" s="465"/>
      <c r="D25" s="465"/>
      <c r="E25" s="465"/>
      <c r="F25" s="465"/>
      <c r="G25" s="437"/>
      <c r="H25" s="465"/>
      <c r="I25" s="123" t="s">
        <v>499</v>
      </c>
      <c r="J25" s="141" t="s">
        <v>3</v>
      </c>
      <c r="K25" s="437"/>
      <c r="L25" s="437"/>
      <c r="M25" s="131" t="e">
        <f>VLOOKUP(L25,'[4]Datos Validacion'!$C$6:$D$10,2,0)</f>
        <v>#N/A</v>
      </c>
      <c r="N25" s="452"/>
      <c r="O25" s="177" t="e">
        <f>VLOOKUP(N25,'[4]Datos Validacion'!$E$6:$F$15,2,0)</f>
        <v>#N/A</v>
      </c>
      <c r="P25" s="455"/>
      <c r="Q25" s="76" t="s">
        <v>808</v>
      </c>
      <c r="R25" s="123" t="s">
        <v>805</v>
      </c>
      <c r="S25" s="118" t="s">
        <v>731</v>
      </c>
      <c r="T25" s="118" t="s">
        <v>810</v>
      </c>
      <c r="U25" s="118" t="s">
        <v>733</v>
      </c>
      <c r="V25" s="118" t="s">
        <v>494</v>
      </c>
      <c r="W25" s="118" t="s">
        <v>812</v>
      </c>
      <c r="X25" s="139" t="s">
        <v>255</v>
      </c>
      <c r="Y25" s="139">
        <f>IF(X25='Eval Controles'!$C$30,'Eval Controles'!$D$30,IF(X25='Eval Controles'!$C$31,'Eval Controles'!$D$31))</f>
        <v>15</v>
      </c>
      <c r="Z25" s="139" t="s">
        <v>257</v>
      </c>
      <c r="AA25" s="139">
        <f>IF(Z25='Eval Controles'!$C$32,'Eval Controles'!$D$32,IF(Z25='Eval Controles'!$C$33,'Eval Controles'!$D$33))</f>
        <v>15</v>
      </c>
      <c r="AB25" s="139" t="s">
        <v>346</v>
      </c>
      <c r="AC25" s="139">
        <f>IF(AB25='Eval Controles'!$C$34,'Eval Controles'!$D$34,IF(AB25='Eval Controles'!$C$35,'Eval Controles'!$D$35))</f>
        <v>15</v>
      </c>
      <c r="AD25" s="139" t="s">
        <v>261</v>
      </c>
      <c r="AE25" s="139">
        <f>IF(AD25='Eval Controles'!$C$36,'Eval Controles'!$D$36,IF(AD25='Eval Controles'!$C$37,'Eval Controles'!$D$37,IF(AD25='Eval Controles'!$C$38,'Eval Controles'!$D$38)))</f>
        <v>15</v>
      </c>
      <c r="AF25" s="139" t="s">
        <v>349</v>
      </c>
      <c r="AG25" s="139">
        <f>IF(AF25='Eval Controles'!$C$39,'Eval Controles'!$D$39,IF(AF25='Eval Controles'!$C$40,'Eval Controles'!$D$40))</f>
        <v>15</v>
      </c>
      <c r="AH25" s="139" t="s">
        <v>351</v>
      </c>
      <c r="AI25" s="139">
        <f>IF(AH25='Eval Controles'!$C$41,'Eval Controles'!$D$41,IF(AH25='Eval Controles'!$C$42,'Eval Controles'!$D$42))</f>
        <v>15</v>
      </c>
      <c r="AJ25" s="139" t="s">
        <v>353</v>
      </c>
      <c r="AK25" s="139">
        <f>IF(AJ25='Eval Controles'!$C$43,'Eval Controles'!$D$43,IF(AJ25='Eval Controles'!$C$44,'Eval Controles'!$D$44,IF(AJ25='Eval Controles'!$C$45,'Eval Controles'!$D$45)))</f>
        <v>10</v>
      </c>
      <c r="AL25" s="133">
        <f t="shared" ref="AL25:AL30" si="2">SUM(Y25,AA25,AC25,AE25,AG25,AI25,AK25)</f>
        <v>100</v>
      </c>
      <c r="AM25" s="133" t="str">
        <f t="shared" ref="AM25:AM30" si="3">IF(AL25&gt;=96,"FUERTE",IF(AL25&gt;=86,"MODERADO","DEBIL"))</f>
        <v>FUERTE</v>
      </c>
      <c r="AN25" s="139" t="s">
        <v>339</v>
      </c>
      <c r="AO25" s="133" t="str">
        <f>IF(AN25='Eval Controles'!$C$24,"FUERTE",IF(AN25='Eval Controles'!$C$25,"MODERADO",IF(AN25='Eval Controles'!$C$26,"DEBIL",)))</f>
        <v>FUERTE</v>
      </c>
      <c r="AP25" s="133" t="s">
        <v>771</v>
      </c>
      <c r="AQ25" s="139">
        <v>100</v>
      </c>
      <c r="AR25" s="458"/>
      <c r="AS25" s="431"/>
      <c r="AT25" s="431"/>
      <c r="AU25" s="431"/>
      <c r="AV25" s="434"/>
      <c r="AW25" s="434"/>
      <c r="AX25" s="431"/>
      <c r="AY25" s="437"/>
      <c r="AZ25" s="30"/>
      <c r="BA25" s="30"/>
      <c r="BB25" s="30"/>
      <c r="BC25" s="30"/>
      <c r="BD25" s="30"/>
      <c r="BE25" s="30"/>
      <c r="BF25" s="30"/>
      <c r="BG25" s="30"/>
      <c r="BH25" s="30"/>
      <c r="BI25" s="30"/>
      <c r="BJ25" s="30"/>
      <c r="BK25" s="30"/>
      <c r="BL25" s="30"/>
      <c r="BM25" s="30"/>
      <c r="BN25" s="30"/>
      <c r="BO25" s="30"/>
    </row>
    <row r="26" spans="2:67" ht="71.5" customHeight="1" x14ac:dyDescent="0.3">
      <c r="B26" s="441"/>
      <c r="C26" s="464"/>
      <c r="D26" s="464"/>
      <c r="E26" s="464"/>
      <c r="F26" s="464"/>
      <c r="G26" s="438"/>
      <c r="H26" s="464"/>
      <c r="I26" s="123" t="s">
        <v>496</v>
      </c>
      <c r="J26" s="141" t="s">
        <v>3</v>
      </c>
      <c r="K26" s="438"/>
      <c r="L26" s="438"/>
      <c r="M26" s="131" t="e">
        <f>VLOOKUP(L26,'[4]Datos Validacion'!$C$6:$D$10,2,0)</f>
        <v>#N/A</v>
      </c>
      <c r="N26" s="453"/>
      <c r="O26" s="177" t="e">
        <f>VLOOKUP(N26,'[4]Datos Validacion'!$E$6:$F$15,2,0)</f>
        <v>#N/A</v>
      </c>
      <c r="P26" s="456"/>
      <c r="Q26" s="76" t="s">
        <v>809</v>
      </c>
      <c r="R26" s="123" t="s">
        <v>806</v>
      </c>
      <c r="S26" s="118" t="s">
        <v>731</v>
      </c>
      <c r="T26" s="118" t="s">
        <v>810</v>
      </c>
      <c r="U26" s="118" t="s">
        <v>733</v>
      </c>
      <c r="V26" s="118" t="s">
        <v>494</v>
      </c>
      <c r="W26" s="118" t="s">
        <v>813</v>
      </c>
      <c r="X26" s="139" t="s">
        <v>255</v>
      </c>
      <c r="Y26" s="139">
        <f>IF(X26='Eval Controles'!$C$30,'Eval Controles'!$D$30,IF(X26='Eval Controles'!$C$31,'Eval Controles'!$D$31))</f>
        <v>15</v>
      </c>
      <c r="Z26" s="139" t="s">
        <v>257</v>
      </c>
      <c r="AA26" s="139">
        <f>IF(Z26='Eval Controles'!$C$32,'Eval Controles'!$D$32,IF(Z26='Eval Controles'!$C$33,'Eval Controles'!$D$33))</f>
        <v>15</v>
      </c>
      <c r="AB26" s="139" t="s">
        <v>346</v>
      </c>
      <c r="AC26" s="139">
        <f>IF(AB26='Eval Controles'!$C$34,'Eval Controles'!$D$34,IF(AB26='Eval Controles'!$C$35,'Eval Controles'!$D$35))</f>
        <v>15</v>
      </c>
      <c r="AD26" s="139" t="s">
        <v>261</v>
      </c>
      <c r="AE26" s="139">
        <f>IF(AD26='Eval Controles'!$C$36,'Eval Controles'!$D$36,IF(AD26='Eval Controles'!$C$37,'Eval Controles'!$D$37,IF(AD26='Eval Controles'!$C$38,'Eval Controles'!$D$38)))</f>
        <v>15</v>
      </c>
      <c r="AF26" s="139" t="s">
        <v>349</v>
      </c>
      <c r="AG26" s="139">
        <f>IF(AF26='Eval Controles'!$C$39,'Eval Controles'!$D$39,IF(AF26='Eval Controles'!$C$40,'Eval Controles'!$D$40))</f>
        <v>15</v>
      </c>
      <c r="AH26" s="139" t="s">
        <v>351</v>
      </c>
      <c r="AI26" s="139">
        <f>IF(AH26='Eval Controles'!$C$41,'Eval Controles'!$D$41,IF(AH26='Eval Controles'!$C$42,'Eval Controles'!$D$42))</f>
        <v>15</v>
      </c>
      <c r="AJ26" s="139" t="s">
        <v>353</v>
      </c>
      <c r="AK26" s="139">
        <f>IF(AJ26='Eval Controles'!$C$43,'Eval Controles'!$D$43,IF(AJ26='Eval Controles'!$C$44,'Eval Controles'!$D$44,IF(AJ26='Eval Controles'!$C$45,'Eval Controles'!$D$45)))</f>
        <v>10</v>
      </c>
      <c r="AL26" s="133">
        <f t="shared" si="2"/>
        <v>100</v>
      </c>
      <c r="AM26" s="133" t="str">
        <f t="shared" si="3"/>
        <v>FUERTE</v>
      </c>
      <c r="AN26" s="139" t="s">
        <v>339</v>
      </c>
      <c r="AO26" s="133" t="str">
        <f>IF(AN26='Eval Controles'!$C$24,"FUERTE",IF(AN26='Eval Controles'!$C$25,"MODERADO",IF(AN26='Eval Controles'!$C$26,"DEBIL",)))</f>
        <v>FUERTE</v>
      </c>
      <c r="AP26" s="133" t="s">
        <v>771</v>
      </c>
      <c r="AQ26" s="139">
        <v>100</v>
      </c>
      <c r="AR26" s="459"/>
      <c r="AS26" s="432"/>
      <c r="AT26" s="432"/>
      <c r="AU26" s="432"/>
      <c r="AV26" s="435"/>
      <c r="AW26" s="435"/>
      <c r="AX26" s="432"/>
      <c r="AY26" s="438"/>
      <c r="AZ26" s="30"/>
      <c r="BA26" s="30"/>
      <c r="BB26" s="30"/>
      <c r="BC26" s="30"/>
      <c r="BD26" s="30"/>
      <c r="BE26" s="30"/>
      <c r="BF26" s="30"/>
      <c r="BG26" s="30"/>
      <c r="BH26" s="30"/>
      <c r="BI26" s="30"/>
      <c r="BJ26" s="30"/>
      <c r="BK26" s="30"/>
      <c r="BL26" s="30"/>
      <c r="BM26" s="30"/>
      <c r="BN26" s="30"/>
      <c r="BO26" s="30"/>
    </row>
    <row r="27" spans="2:67" ht="108.5" customHeight="1" x14ac:dyDescent="0.3">
      <c r="B27" s="439" t="s">
        <v>383</v>
      </c>
      <c r="C27" s="442" t="s">
        <v>853</v>
      </c>
      <c r="D27" s="445" t="s">
        <v>539</v>
      </c>
      <c r="E27" s="445" t="s">
        <v>700</v>
      </c>
      <c r="F27" s="445" t="s">
        <v>854</v>
      </c>
      <c r="G27" s="436" t="s">
        <v>25</v>
      </c>
      <c r="H27" s="445" t="s">
        <v>876</v>
      </c>
      <c r="I27" s="445" t="s">
        <v>855</v>
      </c>
      <c r="J27" s="436" t="s">
        <v>3</v>
      </c>
      <c r="K27" s="448" t="s">
        <v>866</v>
      </c>
      <c r="L27" s="436" t="s">
        <v>243</v>
      </c>
      <c r="M27" s="131">
        <f>VLOOKUP(L27,'[4]Datos Validacion'!$C$6:$D$10,2,0)</f>
        <v>0.4</v>
      </c>
      <c r="N27" s="451" t="s">
        <v>46</v>
      </c>
      <c r="O27" s="177">
        <f>VLOOKUP(N27,'[4]Datos Validacion'!$E$6:$F$15,2,0)</f>
        <v>1</v>
      </c>
      <c r="P27" s="454" t="s">
        <v>251</v>
      </c>
      <c r="Q27" s="76" t="s">
        <v>856</v>
      </c>
      <c r="R27" s="314" t="s">
        <v>877</v>
      </c>
      <c r="S27" s="118" t="s">
        <v>731</v>
      </c>
      <c r="T27" s="139" t="s">
        <v>540</v>
      </c>
      <c r="U27" s="139" t="s">
        <v>862</v>
      </c>
      <c r="V27" s="630" t="s">
        <v>735</v>
      </c>
      <c r="W27" s="139" t="s">
        <v>878</v>
      </c>
      <c r="X27" s="139" t="s">
        <v>255</v>
      </c>
      <c r="Y27" s="139">
        <f>IF(X27='Eval Controles'!$C$30,'Eval Controles'!$D$30,IF(X27='Eval Controles'!$C$31,'Eval Controles'!$D$31))</f>
        <v>15</v>
      </c>
      <c r="Z27" s="139" t="s">
        <v>257</v>
      </c>
      <c r="AA27" s="139">
        <f>IF(Z27='Eval Controles'!$C$32,'Eval Controles'!$D$32,IF(Z27='Eval Controles'!$C$33,'Eval Controles'!$D$33))</f>
        <v>15</v>
      </c>
      <c r="AB27" s="139" t="s">
        <v>346</v>
      </c>
      <c r="AC27" s="139">
        <f>IF(AB27='Eval Controles'!$C$34,'Eval Controles'!$D$34,IF(AB27='Eval Controles'!$C$35,'Eval Controles'!$D$35))</f>
        <v>15</v>
      </c>
      <c r="AD27" s="139" t="s">
        <v>261</v>
      </c>
      <c r="AE27" s="139">
        <f>IF(AD27='Eval Controles'!$C$36,'Eval Controles'!$D$36,IF(AD27='Eval Controles'!$C$37,'Eval Controles'!$D$37,IF(AD27='Eval Controles'!$C$38,'Eval Controles'!$D$38)))</f>
        <v>15</v>
      </c>
      <c r="AF27" s="139" t="s">
        <v>349</v>
      </c>
      <c r="AG27" s="139">
        <f>IF(AF27='Eval Controles'!$C$39,'Eval Controles'!$D$39,IF(AF27='Eval Controles'!$C$40,'Eval Controles'!$D$40))</f>
        <v>15</v>
      </c>
      <c r="AH27" s="139" t="s">
        <v>351</v>
      </c>
      <c r="AI27" s="139">
        <f>IF(AH27='Eval Controles'!$C$41,'Eval Controles'!$D$41,IF(AH27='Eval Controles'!$C$42,'Eval Controles'!$D$42))</f>
        <v>15</v>
      </c>
      <c r="AJ27" s="139" t="s">
        <v>353</v>
      </c>
      <c r="AK27" s="139">
        <f>IF(AJ27='Eval Controles'!$C$43,'Eval Controles'!$D$43,IF(AJ27='Eval Controles'!$C$44,'Eval Controles'!$D$44,IF(AJ27='Eval Controles'!$C$45,'Eval Controles'!$D$45)))</f>
        <v>10</v>
      </c>
      <c r="AL27" s="133">
        <f t="shared" si="2"/>
        <v>100</v>
      </c>
      <c r="AM27" s="133" t="str">
        <f t="shared" si="3"/>
        <v>FUERTE</v>
      </c>
      <c r="AN27" s="139" t="s">
        <v>339</v>
      </c>
      <c r="AO27" s="133" t="str">
        <f>IF(AN27='Eval Controles'!$C$24,"FUERTE",IF(AN27='Eval Controles'!$C$25,"MODERADO",IF(AN27='Eval Controles'!$C$26,"DEBIL",)))</f>
        <v>FUERTE</v>
      </c>
      <c r="AP27" s="133" t="s">
        <v>771</v>
      </c>
      <c r="AQ27" s="133">
        <v>100</v>
      </c>
      <c r="AR27" s="430">
        <f>AVERAGE(AQ27:AQ30)</f>
        <v>100</v>
      </c>
      <c r="AS27" s="430" t="s">
        <v>771</v>
      </c>
      <c r="AT27" s="430" t="s">
        <v>773</v>
      </c>
      <c r="AU27" s="430" t="s">
        <v>774</v>
      </c>
      <c r="AV27" s="433" t="s">
        <v>242</v>
      </c>
      <c r="AW27" s="433" t="s">
        <v>849</v>
      </c>
      <c r="AX27" s="430" t="s">
        <v>251</v>
      </c>
      <c r="AY27" s="436" t="s">
        <v>178</v>
      </c>
      <c r="AZ27" s="30"/>
      <c r="BA27" s="30"/>
      <c r="BB27" s="30"/>
      <c r="BC27" s="30"/>
      <c r="BD27" s="30"/>
      <c r="BE27" s="30"/>
      <c r="BF27" s="30"/>
      <c r="BG27" s="30"/>
      <c r="BH27" s="30"/>
      <c r="BI27" s="30"/>
      <c r="BJ27" s="30"/>
      <c r="BK27" s="30"/>
      <c r="BL27" s="30"/>
      <c r="BM27" s="30"/>
      <c r="BN27" s="30"/>
      <c r="BO27" s="30"/>
    </row>
    <row r="28" spans="2:67" s="39" customFormat="1" ht="163.5" customHeight="1" x14ac:dyDescent="0.35">
      <c r="B28" s="440"/>
      <c r="C28" s="443"/>
      <c r="D28" s="446"/>
      <c r="E28" s="446"/>
      <c r="F28" s="446"/>
      <c r="G28" s="437"/>
      <c r="H28" s="446"/>
      <c r="I28" s="446"/>
      <c r="J28" s="437"/>
      <c r="K28" s="449"/>
      <c r="L28" s="437"/>
      <c r="M28" s="131" t="e">
        <f>VLOOKUP(L28,'[4]Datos Validacion'!$C$6:$D$10,2,0)</f>
        <v>#N/A</v>
      </c>
      <c r="N28" s="452"/>
      <c r="O28" s="177" t="e">
        <f>VLOOKUP(N28,'[4]Datos Validacion'!$E$6:$F$15,2,0)</f>
        <v>#N/A</v>
      </c>
      <c r="P28" s="455"/>
      <c r="Q28" s="76" t="s">
        <v>857</v>
      </c>
      <c r="R28" s="631" t="s">
        <v>879</v>
      </c>
      <c r="S28" s="118" t="s">
        <v>731</v>
      </c>
      <c r="T28" s="139" t="s">
        <v>540</v>
      </c>
      <c r="U28" s="139" t="s">
        <v>862</v>
      </c>
      <c r="V28" s="139" t="s">
        <v>735</v>
      </c>
      <c r="W28" s="139" t="s">
        <v>875</v>
      </c>
      <c r="X28" s="139" t="s">
        <v>255</v>
      </c>
      <c r="Y28" s="139">
        <f>IF(X28='Eval Controles'!$C$30,'Eval Controles'!$D$30,IF(X28='Eval Controles'!$C$31,'Eval Controles'!$D$31))</f>
        <v>15</v>
      </c>
      <c r="Z28" s="139" t="s">
        <v>257</v>
      </c>
      <c r="AA28" s="139">
        <f>IF(Z28='Eval Controles'!$C$32,'Eval Controles'!$D$32,IF(Z28='Eval Controles'!$C$33,'Eval Controles'!$D$33))</f>
        <v>15</v>
      </c>
      <c r="AB28" s="139" t="s">
        <v>346</v>
      </c>
      <c r="AC28" s="139">
        <f>IF(AB28='Eval Controles'!$C$34,'Eval Controles'!$D$34,IF(AB28='Eval Controles'!$C$35,'Eval Controles'!$D$35))</f>
        <v>15</v>
      </c>
      <c r="AD28" s="139" t="s">
        <v>261</v>
      </c>
      <c r="AE28" s="139">
        <f>IF(AD28='Eval Controles'!$C$36,'Eval Controles'!$D$36,IF(AD28='Eval Controles'!$C$37,'Eval Controles'!$D$37,IF(AD28='Eval Controles'!$C$38,'Eval Controles'!$D$38)))</f>
        <v>15</v>
      </c>
      <c r="AF28" s="139" t="s">
        <v>349</v>
      </c>
      <c r="AG28" s="139">
        <f>IF(AF28='Eval Controles'!$C$39,'Eval Controles'!$D$39,IF(AF28='Eval Controles'!$C$40,'Eval Controles'!$D$40))</f>
        <v>15</v>
      </c>
      <c r="AH28" s="139" t="s">
        <v>351</v>
      </c>
      <c r="AI28" s="139">
        <f>IF(AH28='Eval Controles'!$C$41,'Eval Controles'!$D$41,IF(AH28='Eval Controles'!$C$42,'Eval Controles'!$D$42))</f>
        <v>15</v>
      </c>
      <c r="AJ28" s="139" t="s">
        <v>353</v>
      </c>
      <c r="AK28" s="139">
        <f>IF(AJ28='Eval Controles'!$C$43,'Eval Controles'!$D$43,IF(AJ28='Eval Controles'!$C$44,'Eval Controles'!$D$44,IF(AJ28='Eval Controles'!$C$45,'Eval Controles'!$D$45)))</f>
        <v>10</v>
      </c>
      <c r="AL28" s="133">
        <f t="shared" si="2"/>
        <v>100</v>
      </c>
      <c r="AM28" s="133" t="str">
        <f t="shared" si="3"/>
        <v>FUERTE</v>
      </c>
      <c r="AN28" s="139" t="s">
        <v>339</v>
      </c>
      <c r="AO28" s="133" t="str">
        <f>IF(AN28='Eval Controles'!$C$24,"FUERTE",IF(AN28='Eval Controles'!$C$25,"MODERADO",IF(AN28='Eval Controles'!$C$26,"DEBIL",)))</f>
        <v>FUERTE</v>
      </c>
      <c r="AP28" s="133" t="s">
        <v>771</v>
      </c>
      <c r="AQ28" s="133">
        <v>100</v>
      </c>
      <c r="AR28" s="431"/>
      <c r="AS28" s="431"/>
      <c r="AT28" s="431"/>
      <c r="AU28" s="431"/>
      <c r="AV28" s="434"/>
      <c r="AW28" s="434"/>
      <c r="AX28" s="431"/>
      <c r="AY28" s="437"/>
      <c r="AZ28" s="31"/>
      <c r="BA28" s="31"/>
      <c r="BB28" s="31"/>
      <c r="BC28" s="31"/>
      <c r="BD28" s="31"/>
      <c r="BE28" s="31"/>
      <c r="BF28" s="31"/>
      <c r="BG28" s="31"/>
      <c r="BH28" s="31"/>
      <c r="BI28" s="31"/>
      <c r="BJ28" s="31"/>
      <c r="BK28" s="31"/>
      <c r="BL28" s="31"/>
      <c r="BM28" s="31"/>
      <c r="BN28" s="31"/>
      <c r="BO28" s="31"/>
    </row>
    <row r="29" spans="2:67" s="39" customFormat="1" ht="99.5" customHeight="1" x14ac:dyDescent="0.35">
      <c r="B29" s="440"/>
      <c r="C29" s="443"/>
      <c r="D29" s="446"/>
      <c r="E29" s="446"/>
      <c r="F29" s="446"/>
      <c r="G29" s="437"/>
      <c r="H29" s="446"/>
      <c r="I29" s="446"/>
      <c r="J29" s="437"/>
      <c r="K29" s="449"/>
      <c r="L29" s="437"/>
      <c r="M29" s="131" t="e">
        <f>VLOOKUP(L29,'[4]Datos Validacion'!$C$6:$D$10,2,0)</f>
        <v>#N/A</v>
      </c>
      <c r="N29" s="452"/>
      <c r="O29" s="177" t="e">
        <f>VLOOKUP(N29,'[4]Datos Validacion'!$E$6:$F$15,2,0)</f>
        <v>#N/A</v>
      </c>
      <c r="P29" s="455"/>
      <c r="Q29" s="76" t="s">
        <v>858</v>
      </c>
      <c r="R29" s="134" t="s">
        <v>860</v>
      </c>
      <c r="S29" s="118" t="s">
        <v>731</v>
      </c>
      <c r="T29" s="139" t="s">
        <v>863</v>
      </c>
      <c r="U29" s="139" t="s">
        <v>862</v>
      </c>
      <c r="V29" s="139" t="s">
        <v>735</v>
      </c>
      <c r="W29" s="139" t="s">
        <v>864</v>
      </c>
      <c r="X29" s="139" t="s">
        <v>255</v>
      </c>
      <c r="Y29" s="139">
        <f>IF(X29='Eval Controles'!$C$30,'Eval Controles'!$D$30,IF(X29='Eval Controles'!$C$31,'Eval Controles'!$D$31))</f>
        <v>15</v>
      </c>
      <c r="Z29" s="139" t="s">
        <v>257</v>
      </c>
      <c r="AA29" s="139">
        <f>IF(Z29='Eval Controles'!$C$32,'Eval Controles'!$D$32,IF(Z29='Eval Controles'!$C$33,'Eval Controles'!$D$33))</f>
        <v>15</v>
      </c>
      <c r="AB29" s="139" t="s">
        <v>346</v>
      </c>
      <c r="AC29" s="139">
        <f>IF(AB29='Eval Controles'!$C$34,'Eval Controles'!$D$34,IF(AB29='Eval Controles'!$C$35,'Eval Controles'!$D$35))</f>
        <v>15</v>
      </c>
      <c r="AD29" s="139" t="s">
        <v>261</v>
      </c>
      <c r="AE29" s="139">
        <f>IF(AD29='Eval Controles'!$C$36,'Eval Controles'!$D$36,IF(AD29='Eval Controles'!$C$37,'Eval Controles'!$D$37,IF(AD29='Eval Controles'!$C$38,'Eval Controles'!$D$38)))</f>
        <v>15</v>
      </c>
      <c r="AF29" s="139" t="s">
        <v>349</v>
      </c>
      <c r="AG29" s="139">
        <f>IF(AF29='Eval Controles'!$C$39,'Eval Controles'!$D$39,IF(AF29='Eval Controles'!$C$40,'Eval Controles'!$D$40))</f>
        <v>15</v>
      </c>
      <c r="AH29" s="139" t="s">
        <v>351</v>
      </c>
      <c r="AI29" s="139">
        <f>IF(AH29='Eval Controles'!$C$41,'Eval Controles'!$D$41,IF(AH29='Eval Controles'!$C$42,'Eval Controles'!$D$42))</f>
        <v>15</v>
      </c>
      <c r="AJ29" s="139" t="s">
        <v>353</v>
      </c>
      <c r="AK29" s="139">
        <f>IF(AJ29='Eval Controles'!$C$43,'Eval Controles'!$D$43,IF(AJ29='Eval Controles'!$C$44,'Eval Controles'!$D$44,IF(AJ29='Eval Controles'!$C$45,'Eval Controles'!$D$45)))</f>
        <v>10</v>
      </c>
      <c r="AL29" s="133">
        <f t="shared" si="2"/>
        <v>100</v>
      </c>
      <c r="AM29" s="133" t="str">
        <f t="shared" si="3"/>
        <v>FUERTE</v>
      </c>
      <c r="AN29" s="139" t="s">
        <v>339</v>
      </c>
      <c r="AO29" s="133" t="str">
        <f>IF(AN29='Eval Controles'!$C$24,"FUERTE",IF(AN29='Eval Controles'!$C$25,"MODERADO",IF(AN29='Eval Controles'!$C$26,"DEBIL",)))</f>
        <v>FUERTE</v>
      </c>
      <c r="AP29" s="133" t="s">
        <v>771</v>
      </c>
      <c r="AQ29" s="133">
        <v>100</v>
      </c>
      <c r="AR29" s="431"/>
      <c r="AS29" s="431"/>
      <c r="AT29" s="431"/>
      <c r="AU29" s="431"/>
      <c r="AV29" s="434"/>
      <c r="AW29" s="434"/>
      <c r="AX29" s="431"/>
      <c r="AY29" s="437"/>
      <c r="AZ29" s="31"/>
      <c r="BA29" s="31"/>
      <c r="BB29" s="31"/>
      <c r="BC29" s="31"/>
      <c r="BD29" s="31"/>
      <c r="BE29" s="31"/>
      <c r="BF29" s="31"/>
      <c r="BG29" s="31"/>
      <c r="BH29" s="31"/>
      <c r="BI29" s="31"/>
      <c r="BJ29" s="31"/>
      <c r="BK29" s="31"/>
      <c r="BL29" s="31"/>
      <c r="BM29" s="31"/>
      <c r="BN29" s="31"/>
      <c r="BO29" s="31"/>
    </row>
    <row r="30" spans="2:67" ht="99.5" customHeight="1" x14ac:dyDescent="0.3">
      <c r="B30" s="441"/>
      <c r="C30" s="444"/>
      <c r="D30" s="447"/>
      <c r="E30" s="447"/>
      <c r="F30" s="447"/>
      <c r="G30" s="438"/>
      <c r="H30" s="447"/>
      <c r="I30" s="447"/>
      <c r="J30" s="438"/>
      <c r="K30" s="450"/>
      <c r="L30" s="438"/>
      <c r="M30" s="131" t="e">
        <f>VLOOKUP(L30,'[4]Datos Validacion'!$C$6:$D$10,2,0)</f>
        <v>#N/A</v>
      </c>
      <c r="N30" s="453"/>
      <c r="O30" s="177" t="e">
        <f>VLOOKUP(N30,'[4]Datos Validacion'!$E$6:$F$15,2,0)</f>
        <v>#N/A</v>
      </c>
      <c r="P30" s="456"/>
      <c r="Q30" s="76" t="s">
        <v>859</v>
      </c>
      <c r="R30" s="123" t="s">
        <v>861</v>
      </c>
      <c r="S30" s="118" t="s">
        <v>731</v>
      </c>
      <c r="T30" s="139" t="s">
        <v>863</v>
      </c>
      <c r="U30" s="139" t="s">
        <v>862</v>
      </c>
      <c r="V30" s="139" t="s">
        <v>874</v>
      </c>
      <c r="W30" s="139" t="s">
        <v>865</v>
      </c>
      <c r="X30" s="139" t="s">
        <v>255</v>
      </c>
      <c r="Y30" s="139">
        <f>IF(X30='Eval Controles'!$C$30,'Eval Controles'!$D$30,IF(X30='Eval Controles'!$C$31,'Eval Controles'!$D$31))</f>
        <v>15</v>
      </c>
      <c r="Z30" s="139" t="s">
        <v>257</v>
      </c>
      <c r="AA30" s="139">
        <f>IF(Z30='Eval Controles'!$C$32,'Eval Controles'!$D$32,IF(Z30='Eval Controles'!$C$33,'Eval Controles'!$D$33))</f>
        <v>15</v>
      </c>
      <c r="AB30" s="139" t="s">
        <v>346</v>
      </c>
      <c r="AC30" s="139">
        <f>IF(AB30='Eval Controles'!$C$34,'Eval Controles'!$D$34,IF(AB30='Eval Controles'!$C$35,'Eval Controles'!$D$35))</f>
        <v>15</v>
      </c>
      <c r="AD30" s="139" t="s">
        <v>261</v>
      </c>
      <c r="AE30" s="139">
        <f>IF(AD30='Eval Controles'!$C$36,'Eval Controles'!$D$36,IF(AD30='Eval Controles'!$C$37,'Eval Controles'!$D$37,IF(AD30='Eval Controles'!$C$38,'Eval Controles'!$D$38)))</f>
        <v>15</v>
      </c>
      <c r="AF30" s="139" t="s">
        <v>349</v>
      </c>
      <c r="AG30" s="139">
        <f>IF(AF30='Eval Controles'!$C$39,'Eval Controles'!$D$39,IF(AF30='Eval Controles'!$C$40,'Eval Controles'!$D$40))</f>
        <v>15</v>
      </c>
      <c r="AH30" s="139" t="s">
        <v>351</v>
      </c>
      <c r="AI30" s="139">
        <f>IF(AH30='Eval Controles'!$C$41,'Eval Controles'!$D$41,IF(AH30='Eval Controles'!$C$42,'Eval Controles'!$D$42))</f>
        <v>15</v>
      </c>
      <c r="AJ30" s="139" t="s">
        <v>353</v>
      </c>
      <c r="AK30" s="139">
        <f>IF(AJ30='Eval Controles'!$C$43,'Eval Controles'!$D$43,IF(AJ30='Eval Controles'!$C$44,'Eval Controles'!$D$44,IF(AJ30='Eval Controles'!$C$45,'Eval Controles'!$D$45)))</f>
        <v>10</v>
      </c>
      <c r="AL30" s="133">
        <f t="shared" si="2"/>
        <v>100</v>
      </c>
      <c r="AM30" s="133" t="str">
        <f t="shared" si="3"/>
        <v>FUERTE</v>
      </c>
      <c r="AN30" s="139" t="s">
        <v>339</v>
      </c>
      <c r="AO30" s="133" t="str">
        <f>IF(AN30='Eval Controles'!$C$24,"FUERTE",IF(AN30='Eval Controles'!$C$25,"MODERADO",IF(AN30='Eval Controles'!$C$26,"DEBIL",)))</f>
        <v>FUERTE</v>
      </c>
      <c r="AP30" s="133" t="s">
        <v>771</v>
      </c>
      <c r="AQ30" s="133">
        <v>100</v>
      </c>
      <c r="AR30" s="432"/>
      <c r="AS30" s="432"/>
      <c r="AT30" s="432"/>
      <c r="AU30" s="432"/>
      <c r="AV30" s="435"/>
      <c r="AW30" s="435"/>
      <c r="AX30" s="432"/>
      <c r="AY30" s="438"/>
      <c r="AZ30" s="30"/>
      <c r="BA30" s="30"/>
      <c r="BB30" s="30"/>
      <c r="BC30" s="30"/>
      <c r="BD30" s="30"/>
      <c r="BE30" s="30"/>
      <c r="BF30" s="30"/>
      <c r="BG30" s="30"/>
      <c r="BH30" s="30"/>
      <c r="BI30" s="30"/>
      <c r="BJ30" s="30"/>
      <c r="BK30" s="30"/>
      <c r="BL30" s="30"/>
      <c r="BM30" s="30"/>
      <c r="BN30" s="30"/>
      <c r="BO30" s="30"/>
    </row>
    <row r="31" spans="2:67" ht="58.5" hidden="1" customHeight="1" x14ac:dyDescent="0.3">
      <c r="B31" s="184"/>
      <c r="C31" s="178"/>
      <c r="D31" s="141"/>
      <c r="E31" s="141"/>
      <c r="F31" s="141"/>
      <c r="G31" s="141"/>
      <c r="H31" s="143"/>
      <c r="I31" s="179"/>
      <c r="J31" s="141"/>
      <c r="K31" s="180"/>
      <c r="L31" s="141"/>
      <c r="M31" s="131" t="e">
        <f>VLOOKUP(L31,'[4]Datos Validacion'!$C$6:$D$10,2,0)</f>
        <v>#N/A</v>
      </c>
      <c r="N31" s="142"/>
      <c r="O31" s="177" t="e">
        <f>VLOOKUP(N31,'[4]Datos Validacion'!$E$6:$F$15,2,0)</f>
        <v>#N/A</v>
      </c>
      <c r="P31" s="240"/>
      <c r="Q31" s="133"/>
      <c r="R31" s="134"/>
      <c r="S31" s="139"/>
      <c r="T31" s="139"/>
      <c r="U31" s="139"/>
      <c r="V31" s="139"/>
      <c r="W31" s="139"/>
      <c r="X31" s="139"/>
      <c r="Y31" s="139" t="b">
        <f>IF(X31='Eval Controles'!$C$30,'Eval Controles'!$D$30,IF(X31='Eval Controles'!$C$31,'Eval Controles'!$D$31))</f>
        <v>0</v>
      </c>
      <c r="Z31" s="139"/>
      <c r="AA31" s="139" t="b">
        <f>IF(Z31='Eval Controles'!$C$32,'Eval Controles'!$D$32,IF(Z31='Eval Controles'!$C$33,'Eval Controles'!$D$33))</f>
        <v>0</v>
      </c>
      <c r="AB31" s="139"/>
      <c r="AC31" s="139" t="b">
        <f>IF(AB31='Eval Controles'!$C$34,'Eval Controles'!$D$34,IF(AB31='Eval Controles'!$C$35,'Eval Controles'!$D$35))</f>
        <v>0</v>
      </c>
      <c r="AD31" s="139"/>
      <c r="AE31" s="139" t="b">
        <f>IF(AD31='Eval Controles'!$C$36,'Eval Controles'!$D$36,IF(AD31='Eval Controles'!$C$37,'Eval Controles'!$D$37,IF(AD31='Eval Controles'!$C$38,'Eval Controles'!$D$38)))</f>
        <v>0</v>
      </c>
      <c r="AF31" s="139"/>
      <c r="AG31" s="139" t="b">
        <f>IF(AF31='Eval Controles'!$C$39,'Eval Controles'!$D$39,IF(AF31='Eval Controles'!$C$40,'Eval Controles'!$D$40))</f>
        <v>0</v>
      </c>
      <c r="AH31" s="139"/>
      <c r="AI31" s="139" t="b">
        <f>IF(AH31='Eval Controles'!$C$41,'Eval Controles'!$D$41,IF(AH31='Eval Controles'!$C$42,'Eval Controles'!$D$42))</f>
        <v>0</v>
      </c>
      <c r="AJ31" s="139"/>
      <c r="AK31" s="139" t="b">
        <f>IF(AJ31='Eval Controles'!$C$43,'Eval Controles'!$D$43,IF(AJ31='Eval Controles'!$C$44,'Eval Controles'!$D$44,IF(AJ31='Eval Controles'!$C$45,'Eval Controles'!$D$45)))</f>
        <v>0</v>
      </c>
      <c r="AL31" s="133">
        <f>SUM(Y31,AA31,AC31,AE31,AG31,AI31,AK31)</f>
        <v>0</v>
      </c>
      <c r="AM31" s="133" t="str">
        <f>IF(AL31&gt;=96,"FUERTE",IF(AL31&gt;=86,"MODERADO","DEBIL"))</f>
        <v>DEBIL</v>
      </c>
      <c r="AN31" s="139"/>
      <c r="AO31" s="133">
        <f>IF(AN31='Eval Controles'!$C$24,"FUERTE",IF(AN31='Eval Controles'!$C$25,"MODERADO",IF(AN31='Eval Controles'!$C$26,"DEBIL",)))</f>
        <v>0</v>
      </c>
      <c r="AP31" s="174"/>
      <c r="AQ31" s="139"/>
      <c r="AR31" s="139"/>
      <c r="AS31" s="133"/>
      <c r="AT31" s="118"/>
      <c r="AU31" s="118"/>
      <c r="AV31" s="176"/>
      <c r="AW31" s="176"/>
      <c r="AX31" s="315"/>
      <c r="AY31" s="180"/>
      <c r="AZ31" s="30"/>
      <c r="BA31" s="30"/>
      <c r="BB31" s="30"/>
      <c r="BC31" s="30"/>
      <c r="BD31" s="30"/>
      <c r="BE31" s="30"/>
      <c r="BF31" s="30"/>
      <c r="BG31" s="30"/>
      <c r="BH31" s="30"/>
      <c r="BI31" s="30"/>
      <c r="BJ31" s="30"/>
      <c r="BK31" s="30"/>
      <c r="BL31" s="30"/>
      <c r="BM31" s="30"/>
      <c r="BN31" s="30"/>
      <c r="BO31" s="30"/>
    </row>
    <row r="32" spans="2:67" s="39" customFormat="1" ht="58.5" hidden="1" customHeight="1" x14ac:dyDescent="0.35">
      <c r="B32" s="184"/>
      <c r="C32" s="138"/>
      <c r="D32" s="138"/>
      <c r="E32" s="138"/>
      <c r="F32" s="138"/>
      <c r="G32" s="141"/>
      <c r="H32" s="137"/>
      <c r="I32" s="134"/>
      <c r="J32" s="141"/>
      <c r="K32" s="122"/>
      <c r="L32" s="135"/>
      <c r="M32" s="131" t="e">
        <f>VLOOKUP(L32,'[4]Datos Validacion'!$C$6:$D$10,2,0)</f>
        <v>#N/A</v>
      </c>
      <c r="N32" s="136"/>
      <c r="O32" s="177" t="e">
        <f>VLOOKUP(N32,'[4]Datos Validacion'!$E$6:$F$15,2,0)</f>
        <v>#N/A</v>
      </c>
      <c r="P32" s="240"/>
      <c r="Q32" s="132"/>
      <c r="R32" s="123"/>
      <c r="S32" s="139"/>
      <c r="T32" s="139"/>
      <c r="U32" s="139"/>
      <c r="V32" s="139"/>
      <c r="W32" s="139"/>
      <c r="X32" s="139"/>
      <c r="Y32" s="139" t="b">
        <f>IF(X32='Eval Controles'!$C$30,'Eval Controles'!$D$30,IF(X32='Eval Controles'!$C$31,'Eval Controles'!$D$31))</f>
        <v>0</v>
      </c>
      <c r="Z32" s="139"/>
      <c r="AA32" s="139" t="b">
        <f>IF(Z32='Eval Controles'!$C$32,'Eval Controles'!$D$32,IF(Z32='Eval Controles'!$C$33,'Eval Controles'!$D$33))</f>
        <v>0</v>
      </c>
      <c r="AB32" s="139"/>
      <c r="AC32" s="139" t="b">
        <f>IF(AB32='Eval Controles'!$C$34,'Eval Controles'!$D$34,IF(AB32='Eval Controles'!$C$35,'Eval Controles'!$D$35))</f>
        <v>0</v>
      </c>
      <c r="AD32" s="139"/>
      <c r="AE32" s="139" t="b">
        <f>IF(AD32='Eval Controles'!$C$36,'Eval Controles'!$D$36,IF(AD32='Eval Controles'!$C$37,'Eval Controles'!$D$37,IF(AD32='Eval Controles'!$C$38,'Eval Controles'!$D$38)))</f>
        <v>0</v>
      </c>
      <c r="AF32" s="139"/>
      <c r="AG32" s="139" t="b">
        <f>IF(AF32='Eval Controles'!$C$39,'Eval Controles'!$D$39,IF(AF32='Eval Controles'!$C$40,'Eval Controles'!$D$40))</f>
        <v>0</v>
      </c>
      <c r="AH32" s="139"/>
      <c r="AI32" s="139" t="b">
        <f>IF(AH32='Eval Controles'!$C$41,'Eval Controles'!$D$41,IF(AH32='Eval Controles'!$C$42,'Eval Controles'!$D$42))</f>
        <v>0</v>
      </c>
      <c r="AJ32" s="139"/>
      <c r="AK32" s="139" t="b">
        <f>IF(AJ32='Eval Controles'!$C$43,'Eval Controles'!$D$43,IF(AJ32='Eval Controles'!$C$44,'Eval Controles'!$D$44,IF(AJ32='Eval Controles'!$C$45,'Eval Controles'!$D$45)))</f>
        <v>0</v>
      </c>
      <c r="AL32" s="133">
        <f>SUM(Y32,AA32,AC32,AE32,AG32,AI32,AK32)</f>
        <v>0</v>
      </c>
      <c r="AM32" s="133" t="str">
        <f>IF(AL32&gt;=96,"FUERTE",IF(AL32&gt;=86,"MODERADO","DEBIL"))</f>
        <v>DEBIL</v>
      </c>
      <c r="AN32" s="139"/>
      <c r="AO32" s="133">
        <f>IF(AN32='Eval Controles'!$C$24,"FUERTE",IF(AN32='Eval Controles'!$C$25,"MODERADO",IF(AN32='Eval Controles'!$C$26,"DEBIL",)))</f>
        <v>0</v>
      </c>
      <c r="AP32" s="76"/>
      <c r="AQ32" s="118"/>
      <c r="AR32" s="118"/>
      <c r="AS32" s="76"/>
      <c r="AT32" s="118"/>
      <c r="AU32" s="118"/>
      <c r="AV32" s="43"/>
      <c r="AW32" s="43"/>
      <c r="AX32" s="315"/>
      <c r="AY32" s="180"/>
      <c r="AZ32" s="31"/>
      <c r="BA32" s="31"/>
      <c r="BB32" s="31"/>
      <c r="BC32" s="31"/>
      <c r="BD32" s="31"/>
      <c r="BE32" s="31"/>
      <c r="BF32" s="31"/>
      <c r="BG32" s="31"/>
      <c r="BH32" s="31"/>
      <c r="BI32" s="31"/>
      <c r="BJ32" s="31"/>
      <c r="BK32" s="31"/>
      <c r="BL32" s="31"/>
      <c r="BM32" s="31"/>
      <c r="BN32" s="31"/>
      <c r="BO32" s="31"/>
    </row>
    <row r="33" spans="2:67" s="39" customFormat="1" ht="58.5" hidden="1" customHeight="1" x14ac:dyDescent="0.35">
      <c r="B33" s="184"/>
      <c r="C33" s="138"/>
      <c r="D33" s="138"/>
      <c r="E33" s="138"/>
      <c r="F33" s="138"/>
      <c r="G33" s="141"/>
      <c r="H33" s="137"/>
      <c r="I33" s="134"/>
      <c r="J33" s="141"/>
      <c r="K33" s="122"/>
      <c r="L33" s="135"/>
      <c r="M33" s="131" t="e">
        <f>VLOOKUP(L33,'[4]Datos Validacion'!$C$6:$D$10,2,0)</f>
        <v>#N/A</v>
      </c>
      <c r="N33" s="136"/>
      <c r="O33" s="177" t="e">
        <f>VLOOKUP(N33,'[4]Datos Validacion'!$E$6:$F$15,2,0)</f>
        <v>#N/A</v>
      </c>
      <c r="P33" s="240"/>
      <c r="Q33" s="132"/>
      <c r="R33" s="123"/>
      <c r="S33" s="139"/>
      <c r="T33" s="139"/>
      <c r="U33" s="139"/>
      <c r="V33" s="139"/>
      <c r="W33" s="139"/>
      <c r="X33" s="139"/>
      <c r="Y33" s="139" t="b">
        <f>IF(X33='Eval Controles'!$C$30,'Eval Controles'!$D$30,IF(X33='Eval Controles'!$C$31,'Eval Controles'!$D$31))</f>
        <v>0</v>
      </c>
      <c r="Z33" s="139"/>
      <c r="AA33" s="139" t="b">
        <f>IF(Z33='Eval Controles'!$C$32,'Eval Controles'!$D$32,IF(Z33='Eval Controles'!$C$33,'Eval Controles'!$D$33))</f>
        <v>0</v>
      </c>
      <c r="AB33" s="139"/>
      <c r="AC33" s="139" t="b">
        <f>IF(AB33='Eval Controles'!$C$34,'Eval Controles'!$D$34,IF(AB33='Eval Controles'!$C$35,'Eval Controles'!$D$35))</f>
        <v>0</v>
      </c>
      <c r="AD33" s="139"/>
      <c r="AE33" s="139" t="b">
        <f>IF(AD33='Eval Controles'!$C$36,'Eval Controles'!$D$36,IF(AD33='Eval Controles'!$C$37,'Eval Controles'!$D$37,IF(AD33='Eval Controles'!$C$38,'Eval Controles'!$D$38)))</f>
        <v>0</v>
      </c>
      <c r="AF33" s="139"/>
      <c r="AG33" s="139" t="b">
        <f>IF(AF33='Eval Controles'!$C$39,'Eval Controles'!$D$39,IF(AF33='Eval Controles'!$C$40,'Eval Controles'!$D$40))</f>
        <v>0</v>
      </c>
      <c r="AH33" s="139"/>
      <c r="AI33" s="139" t="b">
        <f>IF(AH33='Eval Controles'!$C$41,'Eval Controles'!$D$41,IF(AH33='Eval Controles'!$C$42,'Eval Controles'!$D$42))</f>
        <v>0</v>
      </c>
      <c r="AJ33" s="139"/>
      <c r="AK33" s="139" t="b">
        <f>IF(AJ33='Eval Controles'!$C$43,'Eval Controles'!$D$43,IF(AJ33='Eval Controles'!$C$44,'Eval Controles'!$D$44,IF(AJ33='Eval Controles'!$C$45,'Eval Controles'!$D$45)))</f>
        <v>0</v>
      </c>
      <c r="AL33" s="133"/>
      <c r="AM33" s="133"/>
      <c r="AN33" s="139"/>
      <c r="AO33" s="133"/>
      <c r="AP33" s="76"/>
      <c r="AQ33" s="118"/>
      <c r="AR33" s="118"/>
      <c r="AS33" s="76"/>
      <c r="AT33" s="118"/>
      <c r="AU33" s="118"/>
      <c r="AV33" s="43"/>
      <c r="AW33" s="43"/>
      <c r="AX33" s="315"/>
      <c r="AY33" s="180"/>
      <c r="AZ33" s="31"/>
      <c r="BA33" s="31"/>
      <c r="BB33" s="31"/>
      <c r="BC33" s="31"/>
      <c r="BD33" s="31"/>
      <c r="BE33" s="31"/>
      <c r="BF33" s="31"/>
      <c r="BG33" s="31"/>
      <c r="BH33" s="31"/>
      <c r="BI33" s="31"/>
      <c r="BJ33" s="31"/>
      <c r="BK33" s="31"/>
      <c r="BL33" s="31"/>
      <c r="BM33" s="31"/>
      <c r="BN33" s="31"/>
      <c r="BO33" s="31"/>
    </row>
    <row r="34" spans="2:67" s="120" customFormat="1" ht="58.5" hidden="1" customHeight="1" x14ac:dyDescent="0.3">
      <c r="B34" s="184"/>
      <c r="C34" s="118"/>
      <c r="D34" s="118"/>
      <c r="E34" s="118"/>
      <c r="F34" s="118"/>
      <c r="G34" s="141"/>
      <c r="H34" s="119"/>
      <c r="I34" s="123"/>
      <c r="J34" s="141"/>
      <c r="K34" s="122"/>
      <c r="L34" s="35"/>
      <c r="M34" s="131" t="e">
        <f>VLOOKUP(L34,'[4]Datos Validacion'!$C$6:$D$10,2,0)</f>
        <v>#N/A</v>
      </c>
      <c r="N34" s="60"/>
      <c r="O34" s="177" t="e">
        <f>VLOOKUP(N34,'[4]Datos Validacion'!$E$6:$F$15,2,0)</f>
        <v>#N/A</v>
      </c>
      <c r="P34" s="240"/>
      <c r="Q34" s="76"/>
      <c r="R34" s="123"/>
      <c r="S34" s="118"/>
      <c r="T34" s="118"/>
      <c r="U34" s="118"/>
      <c r="V34" s="118"/>
      <c r="W34" s="118"/>
      <c r="X34" s="139"/>
      <c r="Y34" s="139" t="b">
        <f>IF(X34='Eval Controles'!$C$30,'Eval Controles'!$D$30,IF(X34='Eval Controles'!$C$31,'Eval Controles'!$D$31))</f>
        <v>0</v>
      </c>
      <c r="Z34" s="139"/>
      <c r="AA34" s="139" t="b">
        <f>IF(Z34='Eval Controles'!$C$32,'Eval Controles'!$D$32,IF(Z34='Eval Controles'!$C$33,'Eval Controles'!$D$33))</f>
        <v>0</v>
      </c>
      <c r="AB34" s="139"/>
      <c r="AC34" s="139" t="b">
        <f>IF(AB34='Eval Controles'!$C$34,'Eval Controles'!$D$34,IF(AB34='Eval Controles'!$C$35,'Eval Controles'!$D$35))</f>
        <v>0</v>
      </c>
      <c r="AD34" s="139"/>
      <c r="AE34" s="139" t="b">
        <f>IF(AD34='Eval Controles'!$C$36,'Eval Controles'!$D$36,IF(AD34='Eval Controles'!$C$37,'Eval Controles'!$D$37,IF(AD34='Eval Controles'!$C$38,'Eval Controles'!$D$38)))</f>
        <v>0</v>
      </c>
      <c r="AF34" s="139"/>
      <c r="AG34" s="139" t="b">
        <f>IF(AF34='Eval Controles'!$C$39,'Eval Controles'!$D$39,IF(AF34='Eval Controles'!$C$40,'Eval Controles'!$D$40))</f>
        <v>0</v>
      </c>
      <c r="AH34" s="139"/>
      <c r="AI34" s="139" t="b">
        <f>IF(AH34='Eval Controles'!$C$41,'Eval Controles'!$D$41,IF(AH34='Eval Controles'!$C$42,'Eval Controles'!$D$42))</f>
        <v>0</v>
      </c>
      <c r="AJ34" s="139"/>
      <c r="AK34" s="139" t="b">
        <f>IF(AJ34='Eval Controles'!$C$43,'Eval Controles'!$D$43,IF(AJ34='Eval Controles'!$C$44,'Eval Controles'!$D$44,IF(AJ34='Eval Controles'!$C$45,'Eval Controles'!$D$45)))</f>
        <v>0</v>
      </c>
      <c r="AL34" s="133">
        <f t="shared" ref="AL34:AL44" si="4">SUM(Y34,AA34,AC34,AE34,AG34,AI34,AK34)</f>
        <v>0</v>
      </c>
      <c r="AM34" s="133" t="str">
        <f t="shared" ref="AM34:AM44" si="5">IF(AL34&gt;=96,"FUERTE",IF(AL34&gt;=86,"MODERADO","DEBIL"))</f>
        <v>DEBIL</v>
      </c>
      <c r="AN34" s="139"/>
      <c r="AO34" s="133">
        <f>IF(AN34='Eval Controles'!$C$24,"FUERTE",IF(AN34='Eval Controles'!$C$25,"MODERADO",IF(AN34='Eval Controles'!$C$26,"DEBIL",)))</f>
        <v>0</v>
      </c>
      <c r="AP34" s="76"/>
      <c r="AQ34" s="118"/>
      <c r="AR34" s="118"/>
      <c r="AS34" s="128"/>
      <c r="AT34" s="118"/>
      <c r="AU34" s="118"/>
      <c r="AV34" s="129"/>
      <c r="AW34" s="129"/>
      <c r="AX34" s="315"/>
      <c r="AY34" s="180"/>
      <c r="AZ34" s="126"/>
      <c r="BA34" s="126"/>
      <c r="BB34" s="126"/>
      <c r="BC34" s="126"/>
      <c r="BD34" s="126"/>
      <c r="BE34" s="126"/>
      <c r="BF34" s="126"/>
      <c r="BG34" s="126"/>
      <c r="BH34" s="126"/>
      <c r="BI34" s="126"/>
      <c r="BJ34" s="126"/>
      <c r="BK34" s="126"/>
      <c r="BL34" s="126"/>
      <c r="BM34" s="126"/>
      <c r="BN34" s="126"/>
      <c r="BO34" s="126"/>
    </row>
    <row r="35" spans="2:67" s="120" customFormat="1" ht="58.5" hidden="1" customHeight="1" x14ac:dyDescent="0.3">
      <c r="B35" s="184"/>
      <c r="C35" s="118"/>
      <c r="D35" s="118"/>
      <c r="E35" s="118"/>
      <c r="F35" s="118"/>
      <c r="G35" s="141"/>
      <c r="H35" s="119"/>
      <c r="I35" s="123"/>
      <c r="J35" s="141"/>
      <c r="K35" s="122"/>
      <c r="L35" s="35"/>
      <c r="M35" s="131" t="e">
        <f>VLOOKUP(L35,'[4]Datos Validacion'!$C$6:$D$10,2,0)</f>
        <v>#N/A</v>
      </c>
      <c r="N35" s="60"/>
      <c r="O35" s="177" t="e">
        <f>VLOOKUP(N35,'[4]Datos Validacion'!$E$6:$F$15,2,0)</f>
        <v>#N/A</v>
      </c>
      <c r="P35" s="240"/>
      <c r="Q35" s="76"/>
      <c r="R35" s="123"/>
      <c r="S35" s="118"/>
      <c r="T35" s="118"/>
      <c r="U35" s="118"/>
      <c r="V35" s="118"/>
      <c r="W35" s="118"/>
      <c r="X35" s="139"/>
      <c r="Y35" s="139" t="b">
        <f>IF(X35='Eval Controles'!$C$30,'Eval Controles'!$D$30,IF(X35='Eval Controles'!$C$31,'Eval Controles'!$D$31))</f>
        <v>0</v>
      </c>
      <c r="Z35" s="139"/>
      <c r="AA35" s="139" t="b">
        <f>IF(Z35='Eval Controles'!$C$32,'Eval Controles'!$D$32,IF(Z35='Eval Controles'!$C$33,'Eval Controles'!$D$33))</f>
        <v>0</v>
      </c>
      <c r="AB35" s="139"/>
      <c r="AC35" s="139" t="b">
        <f>IF(AB35='Eval Controles'!$C$34,'Eval Controles'!$D$34,IF(AB35='Eval Controles'!$C$35,'Eval Controles'!$D$35))</f>
        <v>0</v>
      </c>
      <c r="AD35" s="139"/>
      <c r="AE35" s="139" t="b">
        <f>IF(AD35='Eval Controles'!$C$36,'Eval Controles'!$D$36,IF(AD35='Eval Controles'!$C$37,'Eval Controles'!$D$37,IF(AD35='Eval Controles'!$C$38,'Eval Controles'!$D$38)))</f>
        <v>0</v>
      </c>
      <c r="AF35" s="139"/>
      <c r="AG35" s="139" t="b">
        <f>IF(AF35='Eval Controles'!$C$39,'Eval Controles'!$D$39,IF(AF35='Eval Controles'!$C$40,'Eval Controles'!$D$40))</f>
        <v>0</v>
      </c>
      <c r="AH35" s="139"/>
      <c r="AI35" s="139" t="b">
        <f>IF(AH35='Eval Controles'!$C$41,'Eval Controles'!$D$41,IF(AH35='Eval Controles'!$C$42,'Eval Controles'!$D$42))</f>
        <v>0</v>
      </c>
      <c r="AJ35" s="139"/>
      <c r="AK35" s="139" t="b">
        <f>IF(AJ35='Eval Controles'!$C$43,'Eval Controles'!$D$43,IF(AJ35='Eval Controles'!$C$44,'Eval Controles'!$D$44,IF(AJ35='Eval Controles'!$C$45,'Eval Controles'!$D$45)))</f>
        <v>0</v>
      </c>
      <c r="AL35" s="133">
        <f t="shared" si="4"/>
        <v>0</v>
      </c>
      <c r="AM35" s="133" t="str">
        <f t="shared" si="5"/>
        <v>DEBIL</v>
      </c>
      <c r="AN35" s="139"/>
      <c r="AO35" s="133">
        <f>IF(AN35='Eval Controles'!$C$24,"FUERTE",IF(AN35='Eval Controles'!$C$25,"MODERADO",IF(AN35='Eval Controles'!$C$26,"DEBIL",)))</f>
        <v>0</v>
      </c>
      <c r="AP35" s="76"/>
      <c r="AQ35" s="118"/>
      <c r="AR35" s="118"/>
      <c r="AS35" s="128"/>
      <c r="AT35" s="118"/>
      <c r="AU35" s="118"/>
      <c r="AV35" s="129"/>
      <c r="AW35" s="129"/>
      <c r="AX35" s="315"/>
      <c r="AY35" s="180"/>
      <c r="AZ35" s="126"/>
      <c r="BA35" s="126"/>
      <c r="BB35" s="126"/>
      <c r="BC35" s="126"/>
      <c r="BD35" s="126"/>
      <c r="BE35" s="126"/>
      <c r="BF35" s="126"/>
      <c r="BG35" s="126"/>
      <c r="BH35" s="126"/>
      <c r="BI35" s="126"/>
      <c r="BJ35" s="126"/>
      <c r="BK35" s="126"/>
      <c r="BL35" s="126"/>
      <c r="BM35" s="126"/>
      <c r="BN35" s="126"/>
      <c r="BO35" s="126"/>
    </row>
    <row r="36" spans="2:67" s="120" customFormat="1" ht="58.5" hidden="1" customHeight="1" x14ac:dyDescent="0.3">
      <c r="B36" s="184"/>
      <c r="C36" s="118"/>
      <c r="D36" s="118"/>
      <c r="E36" s="118"/>
      <c r="F36" s="118"/>
      <c r="G36" s="141"/>
      <c r="H36" s="119"/>
      <c r="I36" s="123"/>
      <c r="J36" s="141"/>
      <c r="K36" s="122"/>
      <c r="L36" s="35"/>
      <c r="M36" s="131" t="e">
        <f>VLOOKUP(L36,'[4]Datos Validacion'!$C$6:$D$10,2,0)</f>
        <v>#N/A</v>
      </c>
      <c r="N36" s="60"/>
      <c r="O36" s="177" t="e">
        <f>VLOOKUP(N36,'[4]Datos Validacion'!$E$6:$F$15,2,0)</f>
        <v>#N/A</v>
      </c>
      <c r="P36" s="240"/>
      <c r="Q36" s="76"/>
      <c r="R36" s="123"/>
      <c r="S36" s="118"/>
      <c r="T36" s="118"/>
      <c r="U36" s="118"/>
      <c r="V36" s="118"/>
      <c r="W36" s="118"/>
      <c r="X36" s="139"/>
      <c r="Y36" s="139" t="b">
        <f>IF(X36='Eval Controles'!$C$30,'Eval Controles'!$D$30,IF(X36='Eval Controles'!$C$31,'Eval Controles'!$D$31))</f>
        <v>0</v>
      </c>
      <c r="Z36" s="139"/>
      <c r="AA36" s="139" t="b">
        <f>IF(Z36='Eval Controles'!$C$32,'Eval Controles'!$D$32,IF(Z36='Eval Controles'!$C$33,'Eval Controles'!$D$33))</f>
        <v>0</v>
      </c>
      <c r="AB36" s="139"/>
      <c r="AC36" s="139" t="b">
        <f>IF(AB36='Eval Controles'!$C$34,'Eval Controles'!$D$34,IF(AB36='Eval Controles'!$C$35,'Eval Controles'!$D$35))</f>
        <v>0</v>
      </c>
      <c r="AD36" s="139"/>
      <c r="AE36" s="139" t="b">
        <f>IF(AD36='Eval Controles'!$C$36,'Eval Controles'!$D$36,IF(AD36='Eval Controles'!$C$37,'Eval Controles'!$D$37,IF(AD36='Eval Controles'!$C$38,'Eval Controles'!$D$38)))</f>
        <v>0</v>
      </c>
      <c r="AF36" s="139"/>
      <c r="AG36" s="139" t="b">
        <f>IF(AF36='Eval Controles'!$C$39,'Eval Controles'!$D$39,IF(AF36='Eval Controles'!$C$40,'Eval Controles'!$D$40))</f>
        <v>0</v>
      </c>
      <c r="AH36" s="139"/>
      <c r="AI36" s="139" t="b">
        <f>IF(AH36='Eval Controles'!$C$41,'Eval Controles'!$D$41,IF(AH36='Eval Controles'!$C$42,'Eval Controles'!$D$42))</f>
        <v>0</v>
      </c>
      <c r="AJ36" s="139"/>
      <c r="AK36" s="139" t="b">
        <f>IF(AJ36='Eval Controles'!$C$43,'Eval Controles'!$D$43,IF(AJ36='Eval Controles'!$C$44,'Eval Controles'!$D$44,IF(AJ36='Eval Controles'!$C$45,'Eval Controles'!$D$45)))</f>
        <v>0</v>
      </c>
      <c r="AL36" s="133">
        <f t="shared" si="4"/>
        <v>0</v>
      </c>
      <c r="AM36" s="133" t="str">
        <f t="shared" si="5"/>
        <v>DEBIL</v>
      </c>
      <c r="AN36" s="139"/>
      <c r="AO36" s="133">
        <f>IF(AN36='Eval Controles'!$C$24,"FUERTE",IF(AN36='Eval Controles'!$C$25,"MODERADO",IF(AN36='Eval Controles'!$C$26,"DEBIL",)))</f>
        <v>0</v>
      </c>
      <c r="AP36" s="76"/>
      <c r="AQ36" s="118"/>
      <c r="AR36" s="118"/>
      <c r="AS36" s="128"/>
      <c r="AT36" s="118"/>
      <c r="AU36" s="118"/>
      <c r="AV36" s="129"/>
      <c r="AW36" s="129"/>
      <c r="AX36" s="315"/>
      <c r="AY36" s="180"/>
      <c r="AZ36" s="126"/>
      <c r="BA36" s="126"/>
      <c r="BB36" s="126"/>
      <c r="BC36" s="126"/>
      <c r="BD36" s="126"/>
      <c r="BE36" s="126"/>
      <c r="BF36" s="126"/>
      <c r="BG36" s="126"/>
      <c r="BH36" s="126"/>
      <c r="BI36" s="126"/>
      <c r="BJ36" s="126"/>
      <c r="BK36" s="126"/>
      <c r="BL36" s="126"/>
      <c r="BM36" s="126"/>
      <c r="BN36" s="126"/>
      <c r="BO36" s="126"/>
    </row>
    <row r="37" spans="2:67" s="120" customFormat="1" ht="58.5" hidden="1" customHeight="1" x14ac:dyDescent="0.3">
      <c r="B37" s="184"/>
      <c r="C37" s="33"/>
      <c r="D37" s="32"/>
      <c r="E37" s="32"/>
      <c r="F37" s="32"/>
      <c r="G37" s="141"/>
      <c r="H37" s="32"/>
      <c r="I37" s="32"/>
      <c r="J37" s="141"/>
      <c r="K37" s="33"/>
      <c r="L37" s="35"/>
      <c r="M37" s="131" t="e">
        <f>VLOOKUP(L37,'[4]Datos Validacion'!$C$6:$D$10,2,0)</f>
        <v>#N/A</v>
      </c>
      <c r="N37" s="60"/>
      <c r="O37" s="177" t="e">
        <f>VLOOKUP(N37,'[4]Datos Validacion'!$E$6:$F$15,2,0)</f>
        <v>#N/A</v>
      </c>
      <c r="P37" s="240"/>
      <c r="Q37" s="76"/>
      <c r="R37" s="76"/>
      <c r="S37" s="76"/>
      <c r="T37" s="76"/>
      <c r="U37" s="76"/>
      <c r="V37" s="76"/>
      <c r="W37" s="76"/>
      <c r="X37" s="139"/>
      <c r="Y37" s="139" t="b">
        <f>IF(X37='Eval Controles'!$C$30,'Eval Controles'!$D$30,IF(X37='Eval Controles'!$C$31,'Eval Controles'!$D$31))</f>
        <v>0</v>
      </c>
      <c r="Z37" s="139"/>
      <c r="AA37" s="139" t="b">
        <f>IF(Z37='Eval Controles'!$C$32,'Eval Controles'!$D$32,IF(Z37='Eval Controles'!$C$33,'Eval Controles'!$D$33))</f>
        <v>0</v>
      </c>
      <c r="AB37" s="139"/>
      <c r="AC37" s="139" t="b">
        <f>IF(AB37='Eval Controles'!$C$34,'Eval Controles'!$D$34,IF(AB37='Eval Controles'!$C$35,'Eval Controles'!$D$35))</f>
        <v>0</v>
      </c>
      <c r="AD37" s="139"/>
      <c r="AE37" s="139" t="b">
        <f>IF(AD37='Eval Controles'!$C$36,'Eval Controles'!$D$36,IF(AD37='Eval Controles'!$C$37,'Eval Controles'!$D$37,IF(AD37='Eval Controles'!$C$38,'Eval Controles'!$D$38)))</f>
        <v>0</v>
      </c>
      <c r="AF37" s="139"/>
      <c r="AG37" s="139" t="b">
        <f>IF(AF37='Eval Controles'!$C$39,'Eval Controles'!$D$39,IF(AF37='Eval Controles'!$C$40,'Eval Controles'!$D$40))</f>
        <v>0</v>
      </c>
      <c r="AH37" s="139"/>
      <c r="AI37" s="139" t="b">
        <f>IF(AH37='Eval Controles'!$C$41,'Eval Controles'!$D$41,IF(AH37='Eval Controles'!$C$42,'Eval Controles'!$D$42))</f>
        <v>0</v>
      </c>
      <c r="AJ37" s="139"/>
      <c r="AK37" s="139" t="b">
        <f>IF(AJ37='Eval Controles'!$C$43,'Eval Controles'!$D$43,IF(AJ37='Eval Controles'!$C$44,'Eval Controles'!$D$44,IF(AJ37='Eval Controles'!$C$45,'Eval Controles'!$D$45)))</f>
        <v>0</v>
      </c>
      <c r="AL37" s="133">
        <f t="shared" si="4"/>
        <v>0</v>
      </c>
      <c r="AM37" s="133" t="str">
        <f t="shared" si="5"/>
        <v>DEBIL</v>
      </c>
      <c r="AN37" s="133"/>
      <c r="AO37" s="133">
        <f>IF(AN37='Eval Controles'!$C$24,"FUERTE",IF(AN37='Eval Controles'!$C$25,"MODERADO",IF(AN37='Eval Controles'!$C$26,"DEBIL",)))</f>
        <v>0</v>
      </c>
      <c r="AP37" s="133"/>
      <c r="AQ37" s="133"/>
      <c r="AR37" s="133"/>
      <c r="AS37" s="133"/>
      <c r="AT37" s="133"/>
      <c r="AU37" s="133"/>
      <c r="AV37" s="129"/>
      <c r="AW37" s="129"/>
      <c r="AX37" s="315"/>
      <c r="AY37" s="180"/>
      <c r="AZ37" s="126"/>
      <c r="BA37" s="126"/>
      <c r="BB37" s="126"/>
      <c r="BC37" s="126"/>
      <c r="BD37" s="126"/>
      <c r="BE37" s="126"/>
      <c r="BF37" s="126"/>
      <c r="BG37" s="126"/>
      <c r="BH37" s="126"/>
      <c r="BI37" s="126"/>
      <c r="BJ37" s="126"/>
      <c r="BK37" s="126"/>
      <c r="BL37" s="126"/>
      <c r="BM37" s="126"/>
      <c r="BN37" s="126"/>
      <c r="BO37" s="126"/>
    </row>
    <row r="38" spans="2:67" s="120" customFormat="1" ht="58.5" hidden="1" customHeight="1" x14ac:dyDescent="0.3">
      <c r="B38" s="184"/>
      <c r="C38" s="118"/>
      <c r="D38" s="118"/>
      <c r="E38" s="35"/>
      <c r="F38" s="35"/>
      <c r="G38" s="141"/>
      <c r="H38" s="35"/>
      <c r="I38" s="35"/>
      <c r="J38" s="141"/>
      <c r="K38" s="118"/>
      <c r="L38" s="35"/>
      <c r="M38" s="131" t="e">
        <f>VLOOKUP(L38,'[4]Datos Validacion'!$C$6:$D$10,2,0)</f>
        <v>#N/A</v>
      </c>
      <c r="N38" s="60"/>
      <c r="O38" s="177" t="e">
        <f>VLOOKUP(N38,'[4]Datos Validacion'!$E$6:$F$15,2,0)</f>
        <v>#N/A</v>
      </c>
      <c r="P38" s="240"/>
      <c r="Q38" s="76"/>
      <c r="R38" s="76"/>
      <c r="S38" s="76"/>
      <c r="T38" s="76"/>
      <c r="U38" s="76"/>
      <c r="V38" s="76"/>
      <c r="W38" s="76"/>
      <c r="X38" s="139"/>
      <c r="Y38" s="139" t="b">
        <f>IF(X38='Eval Controles'!$C$30,'Eval Controles'!$D$30,IF(X38='Eval Controles'!$C$31,'Eval Controles'!$D$31))</f>
        <v>0</v>
      </c>
      <c r="Z38" s="139"/>
      <c r="AA38" s="139" t="b">
        <f>IF(Z38='Eval Controles'!$C$32,'Eval Controles'!$D$32,IF(Z38='Eval Controles'!$C$33,'Eval Controles'!$D$33))</f>
        <v>0</v>
      </c>
      <c r="AB38" s="139"/>
      <c r="AC38" s="139" t="b">
        <f>IF(AB38='Eval Controles'!$C$34,'Eval Controles'!$D$34,IF(AB38='Eval Controles'!$C$35,'Eval Controles'!$D$35))</f>
        <v>0</v>
      </c>
      <c r="AD38" s="139"/>
      <c r="AE38" s="139" t="b">
        <f>IF(AD38='Eval Controles'!$C$36,'Eval Controles'!$D$36,IF(AD38='Eval Controles'!$C$37,'Eval Controles'!$D$37,IF(AD38='Eval Controles'!$C$38,'Eval Controles'!$D$38)))</f>
        <v>0</v>
      </c>
      <c r="AF38" s="139"/>
      <c r="AG38" s="139" t="b">
        <f>IF(AF38='Eval Controles'!$C$39,'Eval Controles'!$D$39,IF(AF38='Eval Controles'!$C$40,'Eval Controles'!$D$40))</f>
        <v>0</v>
      </c>
      <c r="AH38" s="139"/>
      <c r="AI38" s="139" t="b">
        <f>IF(AH38='Eval Controles'!$C$41,'Eval Controles'!$D$41,IF(AH38='Eval Controles'!$C$42,'Eval Controles'!$D$42))</f>
        <v>0</v>
      </c>
      <c r="AJ38" s="139"/>
      <c r="AK38" s="139" t="b">
        <f>IF(AJ38='Eval Controles'!$C$43,'Eval Controles'!$D$43,IF(AJ38='Eval Controles'!$C$44,'Eval Controles'!$D$44,IF(AJ38='Eval Controles'!$C$45,'Eval Controles'!$D$45)))</f>
        <v>0</v>
      </c>
      <c r="AL38" s="133">
        <f t="shared" si="4"/>
        <v>0</v>
      </c>
      <c r="AM38" s="133" t="str">
        <f t="shared" si="5"/>
        <v>DEBIL</v>
      </c>
      <c r="AN38" s="133"/>
      <c r="AO38" s="133">
        <f>IF(AN38='Eval Controles'!$C$24,"FUERTE",IF(AN38='Eval Controles'!$C$25,"MODERADO",IF(AN38='Eval Controles'!$C$26,"DEBIL",)))</f>
        <v>0</v>
      </c>
      <c r="AP38" s="133"/>
      <c r="AQ38" s="133"/>
      <c r="AR38" s="133"/>
      <c r="AS38" s="133"/>
      <c r="AT38" s="133"/>
      <c r="AU38" s="133"/>
      <c r="AV38" s="129"/>
      <c r="AW38" s="129"/>
      <c r="AX38" s="315"/>
      <c r="AY38" s="180"/>
      <c r="AZ38" s="126"/>
      <c r="BA38" s="126"/>
      <c r="BB38" s="126"/>
      <c r="BC38" s="126"/>
      <c r="BD38" s="126"/>
      <c r="BE38" s="126"/>
      <c r="BF38" s="126"/>
      <c r="BG38" s="126"/>
      <c r="BH38" s="126"/>
      <c r="BI38" s="126"/>
      <c r="BJ38" s="126"/>
      <c r="BK38" s="126"/>
      <c r="BL38" s="126"/>
      <c r="BM38" s="126"/>
      <c r="BN38" s="126"/>
      <c r="BO38" s="126"/>
    </row>
    <row r="39" spans="2:67" ht="58.5" hidden="1" customHeight="1" x14ac:dyDescent="0.3">
      <c r="B39" s="184"/>
      <c r="C39" s="118"/>
      <c r="D39" s="121"/>
      <c r="E39" s="119"/>
      <c r="F39" s="119"/>
      <c r="G39" s="141"/>
      <c r="H39" s="119"/>
      <c r="I39" s="119"/>
      <c r="J39" s="141"/>
      <c r="K39" s="121"/>
      <c r="L39" s="35"/>
      <c r="M39" s="131" t="e">
        <f>VLOOKUP(L39,'[4]Datos Validacion'!$C$6:$D$10,2,0)</f>
        <v>#N/A</v>
      </c>
      <c r="N39" s="60"/>
      <c r="O39" s="177" t="e">
        <f>VLOOKUP(N39,'[4]Datos Validacion'!$E$6:$F$15,2,0)</f>
        <v>#N/A</v>
      </c>
      <c r="P39" s="240"/>
      <c r="Q39" s="76"/>
      <c r="R39" s="76"/>
      <c r="S39" s="76"/>
      <c r="T39" s="76"/>
      <c r="U39" s="76"/>
      <c r="V39" s="76"/>
      <c r="W39" s="76"/>
      <c r="X39" s="139"/>
      <c r="Y39" s="139" t="b">
        <f>IF(X39='Eval Controles'!$C$30,'Eval Controles'!$D$30,IF(X39='Eval Controles'!$C$31,'Eval Controles'!$D$31))</f>
        <v>0</v>
      </c>
      <c r="Z39" s="139"/>
      <c r="AA39" s="139" t="b">
        <f>IF(Z39='Eval Controles'!$C$32,'Eval Controles'!$D$32,IF(Z39='Eval Controles'!$C$33,'Eval Controles'!$D$33))</f>
        <v>0</v>
      </c>
      <c r="AB39" s="139"/>
      <c r="AC39" s="139" t="b">
        <f>IF(AB39='Eval Controles'!$C$34,'Eval Controles'!$D$34,IF(AB39='Eval Controles'!$C$35,'Eval Controles'!$D$35))</f>
        <v>0</v>
      </c>
      <c r="AD39" s="139"/>
      <c r="AE39" s="139" t="b">
        <f>IF(AD39='Eval Controles'!$C$36,'Eval Controles'!$D$36,IF(AD39='Eval Controles'!$C$37,'Eval Controles'!$D$37,IF(AD39='Eval Controles'!$C$38,'Eval Controles'!$D$38)))</f>
        <v>0</v>
      </c>
      <c r="AF39" s="139"/>
      <c r="AG39" s="139" t="b">
        <f>IF(AF39='Eval Controles'!$C$39,'Eval Controles'!$D$39,IF(AF39='Eval Controles'!$C$40,'Eval Controles'!$D$40))</f>
        <v>0</v>
      </c>
      <c r="AH39" s="139"/>
      <c r="AI39" s="139" t="b">
        <f>IF(AH39='Eval Controles'!$C$41,'Eval Controles'!$D$41,IF(AH39='Eval Controles'!$C$42,'Eval Controles'!$D$42))</f>
        <v>0</v>
      </c>
      <c r="AJ39" s="139"/>
      <c r="AK39" s="139" t="b">
        <f>IF(AJ39='Eval Controles'!$C$43,'Eval Controles'!$D$43,IF(AJ39='Eval Controles'!$C$44,'Eval Controles'!$D$44,IF(AJ39='Eval Controles'!$C$45,'Eval Controles'!$D$45)))</f>
        <v>0</v>
      </c>
      <c r="AL39" s="133">
        <f t="shared" si="4"/>
        <v>0</v>
      </c>
      <c r="AM39" s="133" t="str">
        <f t="shared" si="5"/>
        <v>DEBIL</v>
      </c>
      <c r="AN39" s="133"/>
      <c r="AO39" s="133">
        <f>IF(AN39='Eval Controles'!$C$24,"FUERTE",IF(AN39='Eval Controles'!$C$25,"MODERADO",IF(AN39='Eval Controles'!$C$26,"DEBIL",)))</f>
        <v>0</v>
      </c>
      <c r="AP39" s="133"/>
      <c r="AQ39" s="133"/>
      <c r="AR39" s="133"/>
      <c r="AS39" s="133"/>
      <c r="AT39" s="133"/>
      <c r="AU39" s="133"/>
      <c r="AV39" s="129"/>
      <c r="AW39" s="129"/>
      <c r="AX39" s="315"/>
      <c r="AY39" s="180"/>
      <c r="AZ39" s="30"/>
      <c r="BA39" s="30"/>
      <c r="BB39" s="30"/>
      <c r="BC39" s="30"/>
      <c r="BD39" s="30"/>
      <c r="BE39" s="30"/>
      <c r="BF39" s="30"/>
      <c r="BG39" s="30"/>
      <c r="BH39" s="30"/>
      <c r="BI39" s="30"/>
      <c r="BJ39" s="30"/>
      <c r="BK39" s="30"/>
      <c r="BL39" s="30"/>
      <c r="BM39" s="30"/>
      <c r="BN39" s="30"/>
      <c r="BO39" s="30"/>
    </row>
    <row r="40" spans="2:67" ht="58.5" hidden="1" customHeight="1" x14ac:dyDescent="0.3">
      <c r="B40" s="184"/>
      <c r="C40" s="117"/>
      <c r="D40" s="122"/>
      <c r="E40" s="122"/>
      <c r="F40" s="122"/>
      <c r="G40" s="141"/>
      <c r="H40" s="122"/>
      <c r="I40" s="122"/>
      <c r="J40" s="141"/>
      <c r="K40" s="130"/>
      <c r="L40" s="35"/>
      <c r="M40" s="131" t="e">
        <f>VLOOKUP(L40,'[4]Datos Validacion'!$C$6:$D$10,2,0)</f>
        <v>#N/A</v>
      </c>
      <c r="N40" s="60"/>
      <c r="O40" s="177" t="e">
        <f>VLOOKUP(N40,'[4]Datos Validacion'!$E$6:$F$15,2,0)</f>
        <v>#N/A</v>
      </c>
      <c r="P40" s="240"/>
      <c r="Q40" s="76"/>
      <c r="R40" s="76"/>
      <c r="S40" s="76"/>
      <c r="T40" s="76"/>
      <c r="U40" s="76"/>
      <c r="V40" s="76"/>
      <c r="W40" s="76"/>
      <c r="X40" s="139"/>
      <c r="Y40" s="139" t="b">
        <f>IF(X40='Eval Controles'!$C$30,'Eval Controles'!$D$30,IF(X40='Eval Controles'!$C$31,'Eval Controles'!$D$31))</f>
        <v>0</v>
      </c>
      <c r="Z40" s="139"/>
      <c r="AA40" s="139" t="b">
        <f>IF(Z40='Eval Controles'!$C$32,'Eval Controles'!$D$32,IF(Z40='Eval Controles'!$C$33,'Eval Controles'!$D$33))</f>
        <v>0</v>
      </c>
      <c r="AB40" s="139"/>
      <c r="AC40" s="139" t="b">
        <f>IF(AB40='Eval Controles'!$C$34,'Eval Controles'!$D$34,IF(AB40='Eval Controles'!$C$35,'Eval Controles'!$D$35))</f>
        <v>0</v>
      </c>
      <c r="AD40" s="139"/>
      <c r="AE40" s="139" t="b">
        <f>IF(AD40='Eval Controles'!$C$36,'Eval Controles'!$D$36,IF(AD40='Eval Controles'!$C$37,'Eval Controles'!$D$37,IF(AD40='Eval Controles'!$C$38,'Eval Controles'!$D$38)))</f>
        <v>0</v>
      </c>
      <c r="AF40" s="139"/>
      <c r="AG40" s="139" t="b">
        <f>IF(AF40='Eval Controles'!$C$39,'Eval Controles'!$D$39,IF(AF40='Eval Controles'!$C$40,'Eval Controles'!$D$40))</f>
        <v>0</v>
      </c>
      <c r="AH40" s="139"/>
      <c r="AI40" s="139" t="b">
        <f>IF(AH40='Eval Controles'!$C$41,'Eval Controles'!$D$41,IF(AH40='Eval Controles'!$C$42,'Eval Controles'!$D$42))</f>
        <v>0</v>
      </c>
      <c r="AJ40" s="139"/>
      <c r="AK40" s="139" t="b">
        <f>IF(AJ40='Eval Controles'!$C$43,'Eval Controles'!$D$43,IF(AJ40='Eval Controles'!$C$44,'Eval Controles'!$D$44,IF(AJ40='Eval Controles'!$C$45,'Eval Controles'!$D$45)))</f>
        <v>0</v>
      </c>
      <c r="AL40" s="133">
        <f t="shared" si="4"/>
        <v>0</v>
      </c>
      <c r="AM40" s="133" t="str">
        <f t="shared" si="5"/>
        <v>DEBIL</v>
      </c>
      <c r="AN40" s="133"/>
      <c r="AO40" s="133">
        <f>IF(AN40='Eval Controles'!$C$24,"FUERTE",IF(AN40='Eval Controles'!$C$25,"MODERADO",IF(AN40='Eval Controles'!$C$26,"DEBIL",)))</f>
        <v>0</v>
      </c>
      <c r="AP40" s="133"/>
      <c r="AQ40" s="133"/>
      <c r="AR40" s="133"/>
      <c r="AS40" s="133"/>
      <c r="AT40" s="133"/>
      <c r="AU40" s="133"/>
      <c r="AV40" s="129"/>
      <c r="AW40" s="129"/>
      <c r="AX40" s="315"/>
      <c r="AY40" s="180"/>
      <c r="AZ40" s="30"/>
      <c r="BA40" s="30"/>
      <c r="BB40" s="30"/>
      <c r="BC40" s="30"/>
      <c r="BD40" s="30"/>
      <c r="BE40" s="30"/>
      <c r="BF40" s="30"/>
      <c r="BG40" s="30"/>
      <c r="BH40" s="30"/>
      <c r="BI40" s="30"/>
      <c r="BJ40" s="30"/>
      <c r="BK40" s="30"/>
      <c r="BL40" s="30"/>
      <c r="BM40" s="30"/>
      <c r="BN40" s="30"/>
      <c r="BO40" s="30"/>
    </row>
    <row r="41" spans="2:67" ht="58.5" hidden="1" customHeight="1" x14ac:dyDescent="0.3">
      <c r="B41" s="184"/>
      <c r="C41" s="117"/>
      <c r="D41" s="122"/>
      <c r="E41" s="122"/>
      <c r="F41" s="122"/>
      <c r="G41" s="141"/>
      <c r="H41" s="122"/>
      <c r="I41" s="122"/>
      <c r="J41" s="141"/>
      <c r="K41" s="130"/>
      <c r="L41" s="35"/>
      <c r="M41" s="131" t="e">
        <f>VLOOKUP(L41,'[4]Datos Validacion'!$C$6:$D$10,2,0)</f>
        <v>#N/A</v>
      </c>
      <c r="N41" s="60"/>
      <c r="O41" s="177" t="e">
        <f>VLOOKUP(N41,'[4]Datos Validacion'!$E$6:$F$15,2,0)</f>
        <v>#N/A</v>
      </c>
      <c r="P41" s="240"/>
      <c r="Q41" s="76"/>
      <c r="R41" s="76"/>
      <c r="S41" s="76"/>
      <c r="T41" s="76"/>
      <c r="U41" s="76"/>
      <c r="V41" s="76"/>
      <c r="W41" s="76"/>
      <c r="X41" s="139"/>
      <c r="Y41" s="139" t="b">
        <f>IF(X41='Eval Controles'!$C$30,'Eval Controles'!$D$30,IF(X41='Eval Controles'!$C$31,'Eval Controles'!$D$31))</f>
        <v>0</v>
      </c>
      <c r="Z41" s="139"/>
      <c r="AA41" s="139" t="b">
        <f>IF(Z41='Eval Controles'!$C$32,'Eval Controles'!$D$32,IF(Z41='Eval Controles'!$C$33,'Eval Controles'!$D$33))</f>
        <v>0</v>
      </c>
      <c r="AB41" s="139"/>
      <c r="AC41" s="139" t="b">
        <f>IF(AB41='Eval Controles'!$C$34,'Eval Controles'!$D$34,IF(AB41='Eval Controles'!$C$35,'Eval Controles'!$D$35))</f>
        <v>0</v>
      </c>
      <c r="AD41" s="139"/>
      <c r="AE41" s="139" t="b">
        <f>IF(AD41='Eval Controles'!$C$36,'Eval Controles'!$D$36,IF(AD41='Eval Controles'!$C$37,'Eval Controles'!$D$37,IF(AD41='Eval Controles'!$C$38,'Eval Controles'!$D$38)))</f>
        <v>0</v>
      </c>
      <c r="AF41" s="139"/>
      <c r="AG41" s="139" t="b">
        <f>IF(AF41='Eval Controles'!$C$39,'Eval Controles'!$D$39,IF(AF41='Eval Controles'!$C$40,'Eval Controles'!$D$40))</f>
        <v>0</v>
      </c>
      <c r="AH41" s="139"/>
      <c r="AI41" s="139" t="b">
        <f>IF(AH41='Eval Controles'!$C$41,'Eval Controles'!$D$41,IF(AH41='Eval Controles'!$C$42,'Eval Controles'!$D$42))</f>
        <v>0</v>
      </c>
      <c r="AJ41" s="139"/>
      <c r="AK41" s="139" t="b">
        <f>IF(AJ41='Eval Controles'!$C$43,'Eval Controles'!$D$43,IF(AJ41='Eval Controles'!$C$44,'Eval Controles'!$D$44,IF(AJ41='Eval Controles'!$C$45,'Eval Controles'!$D$45)))</f>
        <v>0</v>
      </c>
      <c r="AL41" s="133">
        <f t="shared" si="4"/>
        <v>0</v>
      </c>
      <c r="AM41" s="133" t="str">
        <f t="shared" si="5"/>
        <v>DEBIL</v>
      </c>
      <c r="AN41" s="133"/>
      <c r="AO41" s="133">
        <f>IF(AN41='Eval Controles'!$C$24,"FUERTE",IF(AN41='Eval Controles'!$C$25,"MODERADO",IF(AN41='Eval Controles'!$C$26,"DEBIL",)))</f>
        <v>0</v>
      </c>
      <c r="AP41" s="133"/>
      <c r="AQ41" s="133"/>
      <c r="AR41" s="133"/>
      <c r="AS41" s="133"/>
      <c r="AT41" s="133"/>
      <c r="AU41" s="133"/>
      <c r="AV41" s="129"/>
      <c r="AW41" s="129"/>
      <c r="AX41" s="315"/>
      <c r="AY41" s="180"/>
      <c r="AZ41" s="30"/>
      <c r="BA41" s="30"/>
      <c r="BB41" s="30"/>
      <c r="BC41" s="30"/>
      <c r="BD41" s="30"/>
      <c r="BE41" s="30"/>
      <c r="BF41" s="30"/>
      <c r="BG41" s="30"/>
      <c r="BH41" s="30"/>
      <c r="BI41" s="30"/>
      <c r="BJ41" s="30"/>
      <c r="BK41" s="30"/>
      <c r="BL41" s="30"/>
      <c r="BM41" s="30"/>
      <c r="BN41" s="30"/>
      <c r="BO41" s="30"/>
    </row>
    <row r="42" spans="2:67" s="39" customFormat="1" ht="58.5" hidden="1" customHeight="1" x14ac:dyDescent="0.35">
      <c r="B42" s="184"/>
      <c r="C42" s="116"/>
      <c r="D42" s="116"/>
      <c r="E42" s="116"/>
      <c r="F42" s="116"/>
      <c r="G42" s="141"/>
      <c r="H42" s="116"/>
      <c r="I42" s="116"/>
      <c r="J42" s="141"/>
      <c r="K42" s="32"/>
      <c r="L42" s="35"/>
      <c r="M42" s="131" t="e">
        <f>VLOOKUP(L42,'[4]Datos Validacion'!$C$6:$D$10,2,0)</f>
        <v>#N/A</v>
      </c>
      <c r="N42" s="60"/>
      <c r="O42" s="177" t="e">
        <f>VLOOKUP(N42,'[4]Datos Validacion'!$E$6:$F$15,2,0)</f>
        <v>#N/A</v>
      </c>
      <c r="P42" s="240"/>
      <c r="Q42" s="76"/>
      <c r="R42" s="76"/>
      <c r="S42" s="76"/>
      <c r="T42" s="76"/>
      <c r="U42" s="76"/>
      <c r="V42" s="76"/>
      <c r="W42" s="76"/>
      <c r="X42" s="139"/>
      <c r="Y42" s="139" t="b">
        <f>IF(X42='Eval Controles'!$C$30,'Eval Controles'!$D$30,IF(X42='Eval Controles'!$C$31,'Eval Controles'!$D$31))</f>
        <v>0</v>
      </c>
      <c r="Z42" s="139"/>
      <c r="AA42" s="139" t="b">
        <f>IF(Z42='Eval Controles'!$C$32,'Eval Controles'!$D$32,IF(Z42='Eval Controles'!$C$33,'Eval Controles'!$D$33))</f>
        <v>0</v>
      </c>
      <c r="AB42" s="139"/>
      <c r="AC42" s="139" t="b">
        <f>IF(AB42='Eval Controles'!$C$34,'Eval Controles'!$D$34,IF(AB42='Eval Controles'!$C$35,'Eval Controles'!$D$35))</f>
        <v>0</v>
      </c>
      <c r="AD42" s="139"/>
      <c r="AE42" s="139" t="b">
        <f>IF(AD42='Eval Controles'!$C$36,'Eval Controles'!$D$36,IF(AD42='Eval Controles'!$C$37,'Eval Controles'!$D$37,IF(AD42='Eval Controles'!$C$38,'Eval Controles'!$D$38)))</f>
        <v>0</v>
      </c>
      <c r="AF42" s="139"/>
      <c r="AG42" s="139" t="b">
        <f>IF(AF42='Eval Controles'!$C$39,'Eval Controles'!$D$39,IF(AF42='Eval Controles'!$C$40,'Eval Controles'!$D$40))</f>
        <v>0</v>
      </c>
      <c r="AH42" s="139"/>
      <c r="AI42" s="139" t="b">
        <f>IF(AH42='Eval Controles'!$C$41,'Eval Controles'!$D$41,IF(AH42='Eval Controles'!$C$42,'Eval Controles'!$D$42))</f>
        <v>0</v>
      </c>
      <c r="AJ42" s="139"/>
      <c r="AK42" s="139" t="b">
        <f>IF(AJ42='Eval Controles'!$C$43,'Eval Controles'!$D$43,IF(AJ42='Eval Controles'!$C$44,'Eval Controles'!$D$44,IF(AJ42='Eval Controles'!$C$45,'Eval Controles'!$D$45)))</f>
        <v>0</v>
      </c>
      <c r="AL42" s="133">
        <f t="shared" si="4"/>
        <v>0</v>
      </c>
      <c r="AM42" s="133" t="str">
        <f t="shared" si="5"/>
        <v>DEBIL</v>
      </c>
      <c r="AN42" s="133"/>
      <c r="AO42" s="133">
        <f>IF(AN42='Eval Controles'!$C$24,"FUERTE",IF(AN42='Eval Controles'!$C$25,"MODERADO",IF(AN42='Eval Controles'!$C$26,"DEBIL",)))</f>
        <v>0</v>
      </c>
      <c r="AP42" s="133"/>
      <c r="AQ42" s="133"/>
      <c r="AR42" s="133"/>
      <c r="AS42" s="133"/>
      <c r="AT42" s="133"/>
      <c r="AU42" s="133"/>
      <c r="AV42" s="129"/>
      <c r="AW42" s="129"/>
      <c r="AX42" s="315"/>
      <c r="AY42" s="180"/>
      <c r="AZ42" s="31"/>
      <c r="BA42" s="31"/>
      <c r="BB42" s="31"/>
      <c r="BC42" s="31"/>
      <c r="BD42" s="31"/>
      <c r="BE42" s="31"/>
      <c r="BF42" s="31"/>
      <c r="BG42" s="31"/>
      <c r="BH42" s="31"/>
      <c r="BI42" s="31"/>
      <c r="BJ42" s="31"/>
      <c r="BK42" s="31"/>
      <c r="BL42" s="31"/>
      <c r="BM42" s="31"/>
      <c r="BN42" s="31"/>
      <c r="BO42" s="31"/>
    </row>
    <row r="43" spans="2:67" s="39" customFormat="1" ht="58.5" hidden="1" customHeight="1" x14ac:dyDescent="0.35">
      <c r="B43" s="184"/>
      <c r="C43" s="116"/>
      <c r="D43" s="116"/>
      <c r="E43" s="116"/>
      <c r="F43" s="116"/>
      <c r="G43" s="141"/>
      <c r="H43" s="116"/>
      <c r="I43" s="116"/>
      <c r="J43" s="141"/>
      <c r="K43" s="32"/>
      <c r="L43" s="35"/>
      <c r="M43" s="131" t="e">
        <f>VLOOKUP(L43,'[4]Datos Validacion'!$C$6:$D$10,2,0)</f>
        <v>#N/A</v>
      </c>
      <c r="N43" s="60"/>
      <c r="O43" s="177" t="e">
        <f>VLOOKUP(N43,'[4]Datos Validacion'!$E$6:$F$15,2,0)</f>
        <v>#N/A</v>
      </c>
      <c r="P43" s="240"/>
      <c r="Q43" s="76"/>
      <c r="R43" s="76"/>
      <c r="S43" s="76"/>
      <c r="T43" s="76"/>
      <c r="U43" s="76"/>
      <c r="V43" s="76"/>
      <c r="W43" s="76"/>
      <c r="X43" s="139"/>
      <c r="Y43" s="139" t="b">
        <f>IF(X43='Eval Controles'!$C$30,'Eval Controles'!$D$30,IF(X43='Eval Controles'!$C$31,'Eval Controles'!$D$31))</f>
        <v>0</v>
      </c>
      <c r="Z43" s="139"/>
      <c r="AA43" s="139" t="b">
        <f>IF(Z43='Eval Controles'!$C$32,'Eval Controles'!$D$32,IF(Z43='Eval Controles'!$C$33,'Eval Controles'!$D$33))</f>
        <v>0</v>
      </c>
      <c r="AB43" s="139"/>
      <c r="AC43" s="139" t="b">
        <f>IF(AB43='Eval Controles'!$C$34,'Eval Controles'!$D$34,IF(AB43='Eval Controles'!$C$35,'Eval Controles'!$D$35))</f>
        <v>0</v>
      </c>
      <c r="AD43" s="139"/>
      <c r="AE43" s="139" t="b">
        <f>IF(AD43='Eval Controles'!$C$36,'Eval Controles'!$D$36,IF(AD43='Eval Controles'!$C$37,'Eval Controles'!$D$37,IF(AD43='Eval Controles'!$C$38,'Eval Controles'!$D$38)))</f>
        <v>0</v>
      </c>
      <c r="AF43" s="139"/>
      <c r="AG43" s="139" t="b">
        <f>IF(AF43='Eval Controles'!$C$39,'Eval Controles'!$D$39,IF(AF43='Eval Controles'!$C$40,'Eval Controles'!$D$40))</f>
        <v>0</v>
      </c>
      <c r="AH43" s="139"/>
      <c r="AI43" s="139" t="b">
        <f>IF(AH43='Eval Controles'!$C$41,'Eval Controles'!$D$41,IF(AH43='Eval Controles'!$C$42,'Eval Controles'!$D$42))</f>
        <v>0</v>
      </c>
      <c r="AJ43" s="139"/>
      <c r="AK43" s="139" t="b">
        <f>IF(AJ43='Eval Controles'!$C$43,'Eval Controles'!$D$43,IF(AJ43='Eval Controles'!$C$44,'Eval Controles'!$D$44,IF(AJ43='Eval Controles'!$C$45,'Eval Controles'!$D$45)))</f>
        <v>0</v>
      </c>
      <c r="AL43" s="133">
        <f t="shared" si="4"/>
        <v>0</v>
      </c>
      <c r="AM43" s="133" t="str">
        <f t="shared" si="5"/>
        <v>DEBIL</v>
      </c>
      <c r="AN43" s="133"/>
      <c r="AO43" s="133">
        <f>IF(AN43='Eval Controles'!$C$24,"FUERTE",IF(AN43='Eval Controles'!$C$25,"MODERADO",IF(AN43='Eval Controles'!$C$26,"DEBIL",)))</f>
        <v>0</v>
      </c>
      <c r="AP43" s="133"/>
      <c r="AQ43" s="133"/>
      <c r="AR43" s="133"/>
      <c r="AS43" s="133"/>
      <c r="AT43" s="133"/>
      <c r="AU43" s="133"/>
      <c r="AV43" s="129"/>
      <c r="AW43" s="129"/>
      <c r="AX43" s="315"/>
      <c r="AY43" s="180"/>
      <c r="AZ43" s="31"/>
      <c r="BA43" s="31"/>
      <c r="BB43" s="31"/>
      <c r="BC43" s="31"/>
      <c r="BD43" s="31"/>
      <c r="BE43" s="31"/>
      <c r="BF43" s="31"/>
      <c r="BG43" s="31"/>
      <c r="BH43" s="31"/>
      <c r="BI43" s="31"/>
      <c r="BJ43" s="31"/>
      <c r="BK43" s="31"/>
      <c r="BL43" s="31"/>
      <c r="BM43" s="31"/>
      <c r="BN43" s="31"/>
      <c r="BO43" s="31"/>
    </row>
    <row r="44" spans="2:67" ht="58.5" hidden="1" customHeight="1" x14ac:dyDescent="0.3">
      <c r="B44" s="184"/>
      <c r="C44" s="116"/>
      <c r="D44" s="116"/>
      <c r="E44" s="116"/>
      <c r="F44" s="116"/>
      <c r="G44" s="141"/>
      <c r="H44" s="116"/>
      <c r="I44" s="116"/>
      <c r="J44" s="141"/>
      <c r="K44" s="32"/>
      <c r="L44" s="35"/>
      <c r="M44" s="131" t="e">
        <f>VLOOKUP(L44,'[4]Datos Validacion'!$C$6:$D$10,2,0)</f>
        <v>#N/A</v>
      </c>
      <c r="N44" s="60"/>
      <c r="O44" s="177" t="e">
        <f>VLOOKUP(N44,'[4]Datos Validacion'!$E$6:$F$15,2,0)</f>
        <v>#N/A</v>
      </c>
      <c r="P44" s="240"/>
      <c r="Q44" s="76"/>
      <c r="R44" s="76"/>
      <c r="S44" s="76"/>
      <c r="T44" s="76"/>
      <c r="U44" s="76"/>
      <c r="V44" s="76"/>
      <c r="W44" s="76"/>
      <c r="X44" s="139"/>
      <c r="Y44" s="139" t="b">
        <f>IF(X44='Eval Controles'!$C$30,'Eval Controles'!$D$30,IF(X44='Eval Controles'!$C$31,'Eval Controles'!$D$31))</f>
        <v>0</v>
      </c>
      <c r="Z44" s="139"/>
      <c r="AA44" s="139" t="b">
        <f>IF(Z44='Eval Controles'!$C$32,'Eval Controles'!$D$32,IF(Z44='Eval Controles'!$C$33,'Eval Controles'!$D$33))</f>
        <v>0</v>
      </c>
      <c r="AB44" s="139"/>
      <c r="AC44" s="139" t="b">
        <f>IF(AB44='Eval Controles'!$C$34,'Eval Controles'!$D$34,IF(AB44='Eval Controles'!$C$35,'Eval Controles'!$D$35))</f>
        <v>0</v>
      </c>
      <c r="AD44" s="139"/>
      <c r="AE44" s="139" t="b">
        <f>IF(AD44='Eval Controles'!$C$36,'Eval Controles'!$D$36,IF(AD44='Eval Controles'!$C$37,'Eval Controles'!$D$37,IF(AD44='Eval Controles'!$C$38,'Eval Controles'!$D$38)))</f>
        <v>0</v>
      </c>
      <c r="AF44" s="139"/>
      <c r="AG44" s="139" t="b">
        <f>IF(AF44='Eval Controles'!$C$39,'Eval Controles'!$D$39,IF(AF44='Eval Controles'!$C$40,'Eval Controles'!$D$40))</f>
        <v>0</v>
      </c>
      <c r="AH44" s="139"/>
      <c r="AI44" s="139" t="b">
        <f>IF(AH44='Eval Controles'!$C$41,'Eval Controles'!$D$41,IF(AH44='Eval Controles'!$C$42,'Eval Controles'!$D$42))</f>
        <v>0</v>
      </c>
      <c r="AJ44" s="139"/>
      <c r="AK44" s="139" t="b">
        <f>IF(AJ44='Eval Controles'!$C$43,'Eval Controles'!$D$43,IF(AJ44='Eval Controles'!$C$44,'Eval Controles'!$D$44,IF(AJ44='Eval Controles'!$C$45,'Eval Controles'!$D$45)))</f>
        <v>0</v>
      </c>
      <c r="AL44" s="133">
        <f t="shared" si="4"/>
        <v>0</v>
      </c>
      <c r="AM44" s="133" t="str">
        <f t="shared" si="5"/>
        <v>DEBIL</v>
      </c>
      <c r="AN44" s="133"/>
      <c r="AO44" s="133">
        <f>IF(AN44='Eval Controles'!$C$24,"FUERTE",IF(AN44='Eval Controles'!$C$25,"MODERADO",IF(AN44='Eval Controles'!$C$26,"DEBIL",)))</f>
        <v>0</v>
      </c>
      <c r="AP44" s="133"/>
      <c r="AQ44" s="133"/>
      <c r="AR44" s="133"/>
      <c r="AS44" s="133"/>
      <c r="AT44" s="133"/>
      <c r="AU44" s="133"/>
      <c r="AV44" s="129"/>
      <c r="AW44" s="129"/>
      <c r="AX44" s="315"/>
      <c r="AY44" s="180"/>
      <c r="AZ44" s="30"/>
      <c r="BA44" s="30"/>
      <c r="BB44" s="30"/>
      <c r="BC44" s="30"/>
      <c r="BD44" s="30"/>
      <c r="BE44" s="30"/>
      <c r="BF44" s="30"/>
      <c r="BG44" s="30"/>
      <c r="BH44" s="30"/>
      <c r="BI44" s="30"/>
      <c r="BJ44" s="30"/>
      <c r="BK44" s="30"/>
      <c r="BL44" s="30"/>
      <c r="BM44" s="30"/>
      <c r="BN44" s="30"/>
      <c r="BO44" s="30"/>
    </row>
    <row r="45" spans="2:67" s="39" customFormat="1" ht="58.5" hidden="1" customHeight="1" x14ac:dyDescent="0.35">
      <c r="B45" s="184"/>
      <c r="C45" s="138"/>
      <c r="D45" s="138"/>
      <c r="E45" s="138"/>
      <c r="F45" s="138"/>
      <c r="G45" s="141"/>
      <c r="H45" s="137"/>
      <c r="I45" s="134"/>
      <c r="J45" s="141"/>
      <c r="K45" s="122"/>
      <c r="L45" s="135"/>
      <c r="M45" s="131" t="e">
        <f>VLOOKUP(L45,'[4]Datos Validacion'!$C$6:$D$10,2,0)</f>
        <v>#N/A</v>
      </c>
      <c r="N45" s="136"/>
      <c r="O45" s="177" t="e">
        <f>VLOOKUP(N45,'[4]Datos Validacion'!$E$6:$F$15,2,0)</f>
        <v>#N/A</v>
      </c>
      <c r="P45" s="240"/>
      <c r="Q45" s="132"/>
      <c r="R45" s="123"/>
      <c r="S45" s="139"/>
      <c r="T45" s="139"/>
      <c r="U45" s="139"/>
      <c r="V45" s="139"/>
      <c r="W45" s="139"/>
      <c r="X45" s="139"/>
      <c r="Y45" s="139" t="b">
        <f>IF(X45='Eval Controles'!$C$30,'Eval Controles'!$D$30,IF(X45='Eval Controles'!$C$31,'Eval Controles'!$D$31))</f>
        <v>0</v>
      </c>
      <c r="Z45" s="139"/>
      <c r="AA45" s="139" t="b">
        <f>IF(Z45='Eval Controles'!$C$32,'Eval Controles'!$D$32,IF(Z45='Eval Controles'!$C$33,'Eval Controles'!$D$33))</f>
        <v>0</v>
      </c>
      <c r="AB45" s="139"/>
      <c r="AC45" s="139" t="b">
        <f>IF(AB45='Eval Controles'!$C$34,'Eval Controles'!$D$34,IF(AB45='Eval Controles'!$C$35,'Eval Controles'!$D$35))</f>
        <v>0</v>
      </c>
      <c r="AD45" s="139"/>
      <c r="AE45" s="139" t="b">
        <f>IF(AD45='Eval Controles'!$C$36,'Eval Controles'!$D$36,IF(AD45='Eval Controles'!$C$37,'Eval Controles'!$D$37,IF(AD45='Eval Controles'!$C$38,'Eval Controles'!$D$38)))</f>
        <v>0</v>
      </c>
      <c r="AF45" s="139"/>
      <c r="AG45" s="139" t="b">
        <f>IF(AF45='Eval Controles'!$C$39,'Eval Controles'!$D$39,IF(AF45='Eval Controles'!$C$40,'Eval Controles'!$D$40))</f>
        <v>0</v>
      </c>
      <c r="AH45" s="139"/>
      <c r="AI45" s="139" t="b">
        <f>IF(AH45='Eval Controles'!$C$41,'Eval Controles'!$D$41,IF(AH45='Eval Controles'!$C$42,'Eval Controles'!$D$42))</f>
        <v>0</v>
      </c>
      <c r="AJ45" s="139"/>
      <c r="AK45" s="139" t="b">
        <f>IF(AJ45='Eval Controles'!$C$43,'Eval Controles'!$D$43,IF(AJ45='Eval Controles'!$C$44,'Eval Controles'!$D$44,IF(AJ45='Eval Controles'!$C$45,'Eval Controles'!$D$45)))</f>
        <v>0</v>
      </c>
      <c r="AL45" s="133"/>
      <c r="AM45" s="133"/>
      <c r="AN45" s="139"/>
      <c r="AO45" s="133"/>
      <c r="AP45" s="76"/>
      <c r="AQ45" s="118"/>
      <c r="AR45" s="118"/>
      <c r="AS45" s="76"/>
      <c r="AT45" s="118"/>
      <c r="AU45" s="118"/>
      <c r="AV45" s="43"/>
      <c r="AW45" s="43"/>
      <c r="AX45" s="315"/>
      <c r="AY45" s="180"/>
      <c r="AZ45" s="31"/>
      <c r="BA45" s="31"/>
      <c r="BB45" s="31"/>
      <c r="BC45" s="31"/>
      <c r="BD45" s="31"/>
      <c r="BE45" s="31"/>
      <c r="BF45" s="31"/>
      <c r="BG45" s="31"/>
      <c r="BH45" s="31"/>
      <c r="BI45" s="31"/>
      <c r="BJ45" s="31"/>
      <c r="BK45" s="31"/>
      <c r="BL45" s="31"/>
      <c r="BM45" s="31"/>
      <c r="BN45" s="31"/>
      <c r="BO45" s="31"/>
    </row>
    <row r="46" spans="2:67" s="120" customFormat="1" ht="58.5" hidden="1" customHeight="1" x14ac:dyDescent="0.3">
      <c r="B46" s="184"/>
      <c r="C46" s="118"/>
      <c r="D46" s="118"/>
      <c r="E46" s="118"/>
      <c r="F46" s="118"/>
      <c r="G46" s="141"/>
      <c r="H46" s="119"/>
      <c r="I46" s="123"/>
      <c r="J46" s="141"/>
      <c r="K46" s="122"/>
      <c r="L46" s="35"/>
      <c r="M46" s="131" t="e">
        <f>VLOOKUP(L46,'[4]Datos Validacion'!$C$6:$D$10,2,0)</f>
        <v>#N/A</v>
      </c>
      <c r="N46" s="60"/>
      <c r="O46" s="177" t="e">
        <f>VLOOKUP(N46,'[4]Datos Validacion'!$E$6:$F$15,2,0)</f>
        <v>#N/A</v>
      </c>
      <c r="P46" s="240"/>
      <c r="Q46" s="76"/>
      <c r="R46" s="123"/>
      <c r="S46" s="118"/>
      <c r="T46" s="118"/>
      <c r="U46" s="118"/>
      <c r="V46" s="118"/>
      <c r="W46" s="118"/>
      <c r="X46" s="139"/>
      <c r="Y46" s="139" t="b">
        <f>IF(X46='Eval Controles'!$C$30,'Eval Controles'!$D$30,IF(X46='Eval Controles'!$C$31,'Eval Controles'!$D$31))</f>
        <v>0</v>
      </c>
      <c r="Z46" s="139"/>
      <c r="AA46" s="139" t="b">
        <f>IF(Z46='Eval Controles'!$C$32,'Eval Controles'!$D$32,IF(Z46='Eval Controles'!$C$33,'Eval Controles'!$D$33))</f>
        <v>0</v>
      </c>
      <c r="AB46" s="139"/>
      <c r="AC46" s="139" t="b">
        <f>IF(AB46='Eval Controles'!$C$34,'Eval Controles'!$D$34,IF(AB46='Eval Controles'!$C$35,'Eval Controles'!$D$35))</f>
        <v>0</v>
      </c>
      <c r="AD46" s="139"/>
      <c r="AE46" s="139" t="b">
        <f>IF(AD46='Eval Controles'!$C$36,'Eval Controles'!$D$36,IF(AD46='Eval Controles'!$C$37,'Eval Controles'!$D$37,IF(AD46='Eval Controles'!$C$38,'Eval Controles'!$D$38)))</f>
        <v>0</v>
      </c>
      <c r="AF46" s="139"/>
      <c r="AG46" s="139" t="b">
        <f>IF(AF46='Eval Controles'!$C$39,'Eval Controles'!$D$39,IF(AF46='Eval Controles'!$C$40,'Eval Controles'!$D$40))</f>
        <v>0</v>
      </c>
      <c r="AH46" s="139"/>
      <c r="AI46" s="139" t="b">
        <f>IF(AH46='Eval Controles'!$C$41,'Eval Controles'!$D$41,IF(AH46='Eval Controles'!$C$42,'Eval Controles'!$D$42))</f>
        <v>0</v>
      </c>
      <c r="AJ46" s="139"/>
      <c r="AK46" s="139" t="b">
        <f>IF(AJ46='Eval Controles'!$C$43,'Eval Controles'!$D$43,IF(AJ46='Eval Controles'!$C$44,'Eval Controles'!$D$44,IF(AJ46='Eval Controles'!$C$45,'Eval Controles'!$D$45)))</f>
        <v>0</v>
      </c>
      <c r="AL46" s="133">
        <f t="shared" ref="AL46:AL56" si="6">SUM(Y46,AA46,AC46,AE46,AG46,AI46,AK46)</f>
        <v>0</v>
      </c>
      <c r="AM46" s="133" t="str">
        <f t="shared" ref="AM46:AM56" si="7">IF(AL46&gt;=96,"FUERTE",IF(AL46&gt;=86,"MODERADO","DEBIL"))</f>
        <v>DEBIL</v>
      </c>
      <c r="AN46" s="139"/>
      <c r="AO46" s="133">
        <f>IF(AN46='Eval Controles'!$C$24,"FUERTE",IF(AN46='Eval Controles'!$C$25,"MODERADO",IF(AN46='Eval Controles'!$C$26,"DEBIL",)))</f>
        <v>0</v>
      </c>
      <c r="AP46" s="76"/>
      <c r="AQ46" s="118"/>
      <c r="AR46" s="118"/>
      <c r="AS46" s="128"/>
      <c r="AT46" s="118"/>
      <c r="AU46" s="118"/>
      <c r="AV46" s="129"/>
      <c r="AW46" s="129"/>
      <c r="AX46" s="315"/>
      <c r="AY46" s="180"/>
      <c r="AZ46" s="126"/>
      <c r="BA46" s="126"/>
      <c r="BB46" s="126"/>
      <c r="BC46" s="126"/>
      <c r="BD46" s="126"/>
      <c r="BE46" s="126"/>
      <c r="BF46" s="126"/>
      <c r="BG46" s="126"/>
      <c r="BH46" s="126"/>
      <c r="BI46" s="126"/>
      <c r="BJ46" s="126"/>
      <c r="BK46" s="126"/>
      <c r="BL46" s="126"/>
      <c r="BM46" s="126"/>
      <c r="BN46" s="126"/>
      <c r="BO46" s="126"/>
    </row>
    <row r="47" spans="2:67" s="120" customFormat="1" ht="58.5" hidden="1" customHeight="1" x14ac:dyDescent="0.3">
      <c r="B47" s="184"/>
      <c r="C47" s="118"/>
      <c r="D47" s="118"/>
      <c r="E47" s="118"/>
      <c r="F47" s="118"/>
      <c r="G47" s="141"/>
      <c r="H47" s="119"/>
      <c r="I47" s="123"/>
      <c r="J47" s="141"/>
      <c r="K47" s="122"/>
      <c r="L47" s="35"/>
      <c r="M47" s="131" t="e">
        <f>VLOOKUP(L47,'[4]Datos Validacion'!$C$6:$D$10,2,0)</f>
        <v>#N/A</v>
      </c>
      <c r="N47" s="60"/>
      <c r="O47" s="177" t="e">
        <f>VLOOKUP(N47,'[4]Datos Validacion'!$E$6:$F$15,2,0)</f>
        <v>#N/A</v>
      </c>
      <c r="P47" s="240"/>
      <c r="Q47" s="76"/>
      <c r="R47" s="123"/>
      <c r="S47" s="118"/>
      <c r="T47" s="118"/>
      <c r="U47" s="118"/>
      <c r="V47" s="118"/>
      <c r="W47" s="118"/>
      <c r="X47" s="139"/>
      <c r="Y47" s="139" t="b">
        <f>IF(X47='Eval Controles'!$C$30,'Eval Controles'!$D$30,IF(X47='Eval Controles'!$C$31,'Eval Controles'!$D$31))</f>
        <v>0</v>
      </c>
      <c r="Z47" s="139"/>
      <c r="AA47" s="139" t="b">
        <f>IF(Z47='Eval Controles'!$C$32,'Eval Controles'!$D$32,IF(Z47='Eval Controles'!$C$33,'Eval Controles'!$D$33))</f>
        <v>0</v>
      </c>
      <c r="AB47" s="139"/>
      <c r="AC47" s="139" t="b">
        <f>IF(AB47='Eval Controles'!$C$34,'Eval Controles'!$D$34,IF(AB47='Eval Controles'!$C$35,'Eval Controles'!$D$35))</f>
        <v>0</v>
      </c>
      <c r="AD47" s="139"/>
      <c r="AE47" s="139" t="b">
        <f>IF(AD47='Eval Controles'!$C$36,'Eval Controles'!$D$36,IF(AD47='Eval Controles'!$C$37,'Eval Controles'!$D$37,IF(AD47='Eval Controles'!$C$38,'Eval Controles'!$D$38)))</f>
        <v>0</v>
      </c>
      <c r="AF47" s="139"/>
      <c r="AG47" s="139" t="b">
        <f>IF(AF47='Eval Controles'!$C$39,'Eval Controles'!$D$39,IF(AF47='Eval Controles'!$C$40,'Eval Controles'!$D$40))</f>
        <v>0</v>
      </c>
      <c r="AH47" s="139"/>
      <c r="AI47" s="139" t="b">
        <f>IF(AH47='Eval Controles'!$C$41,'Eval Controles'!$D$41,IF(AH47='Eval Controles'!$C$42,'Eval Controles'!$D$42))</f>
        <v>0</v>
      </c>
      <c r="AJ47" s="139"/>
      <c r="AK47" s="139" t="b">
        <f>IF(AJ47='Eval Controles'!$C$43,'Eval Controles'!$D$43,IF(AJ47='Eval Controles'!$C$44,'Eval Controles'!$D$44,IF(AJ47='Eval Controles'!$C$45,'Eval Controles'!$D$45)))</f>
        <v>0</v>
      </c>
      <c r="AL47" s="133">
        <f t="shared" si="6"/>
        <v>0</v>
      </c>
      <c r="AM47" s="133" t="str">
        <f t="shared" si="7"/>
        <v>DEBIL</v>
      </c>
      <c r="AN47" s="139"/>
      <c r="AO47" s="133">
        <f>IF(AN47='Eval Controles'!$C$24,"FUERTE",IF(AN47='Eval Controles'!$C$25,"MODERADO",IF(AN47='Eval Controles'!$C$26,"DEBIL",)))</f>
        <v>0</v>
      </c>
      <c r="AP47" s="76"/>
      <c r="AQ47" s="118"/>
      <c r="AR47" s="118"/>
      <c r="AS47" s="128"/>
      <c r="AT47" s="118"/>
      <c r="AU47" s="118"/>
      <c r="AV47" s="129"/>
      <c r="AW47" s="129"/>
      <c r="AX47" s="315"/>
      <c r="AY47" s="180"/>
      <c r="AZ47" s="126"/>
      <c r="BA47" s="126"/>
      <c r="BB47" s="126"/>
      <c r="BC47" s="126"/>
      <c r="BD47" s="126"/>
      <c r="BE47" s="126"/>
      <c r="BF47" s="126"/>
      <c r="BG47" s="126"/>
      <c r="BH47" s="126"/>
      <c r="BI47" s="126"/>
      <c r="BJ47" s="126"/>
      <c r="BK47" s="126"/>
      <c r="BL47" s="126"/>
      <c r="BM47" s="126"/>
      <c r="BN47" s="126"/>
      <c r="BO47" s="126"/>
    </row>
    <row r="48" spans="2:67" s="120" customFormat="1" ht="58.5" hidden="1" customHeight="1" x14ac:dyDescent="0.3">
      <c r="B48" s="184"/>
      <c r="C48" s="118"/>
      <c r="D48" s="118"/>
      <c r="E48" s="118"/>
      <c r="F48" s="118"/>
      <c r="G48" s="141"/>
      <c r="H48" s="119"/>
      <c r="I48" s="123"/>
      <c r="J48" s="141"/>
      <c r="K48" s="122"/>
      <c r="L48" s="35"/>
      <c r="M48" s="131" t="e">
        <f>VLOOKUP(L48,'[4]Datos Validacion'!$C$6:$D$10,2,0)</f>
        <v>#N/A</v>
      </c>
      <c r="N48" s="60"/>
      <c r="O48" s="177" t="e">
        <f>VLOOKUP(N48,'[4]Datos Validacion'!$E$6:$F$15,2,0)</f>
        <v>#N/A</v>
      </c>
      <c r="P48" s="240"/>
      <c r="Q48" s="76"/>
      <c r="R48" s="123"/>
      <c r="S48" s="118"/>
      <c r="T48" s="118"/>
      <c r="U48" s="118"/>
      <c r="V48" s="118"/>
      <c r="W48" s="118"/>
      <c r="X48" s="139"/>
      <c r="Y48" s="139" t="b">
        <f>IF(X48='Eval Controles'!$C$30,'Eval Controles'!$D$30,IF(X48='Eval Controles'!$C$31,'Eval Controles'!$D$31))</f>
        <v>0</v>
      </c>
      <c r="Z48" s="139"/>
      <c r="AA48" s="139" t="b">
        <f>IF(Z48='Eval Controles'!$C$32,'Eval Controles'!$D$32,IF(Z48='Eval Controles'!$C$33,'Eval Controles'!$D$33))</f>
        <v>0</v>
      </c>
      <c r="AB48" s="139"/>
      <c r="AC48" s="139" t="b">
        <f>IF(AB48='Eval Controles'!$C$34,'Eval Controles'!$D$34,IF(AB48='Eval Controles'!$C$35,'Eval Controles'!$D$35))</f>
        <v>0</v>
      </c>
      <c r="AD48" s="139"/>
      <c r="AE48" s="139" t="b">
        <f>IF(AD48='Eval Controles'!$C$36,'Eval Controles'!$D$36,IF(AD48='Eval Controles'!$C$37,'Eval Controles'!$D$37,IF(AD48='Eval Controles'!$C$38,'Eval Controles'!$D$38)))</f>
        <v>0</v>
      </c>
      <c r="AF48" s="139"/>
      <c r="AG48" s="139" t="b">
        <f>IF(AF48='Eval Controles'!$C$39,'Eval Controles'!$D$39,IF(AF48='Eval Controles'!$C$40,'Eval Controles'!$D$40))</f>
        <v>0</v>
      </c>
      <c r="AH48" s="139"/>
      <c r="AI48" s="139" t="b">
        <f>IF(AH48='Eval Controles'!$C$41,'Eval Controles'!$D$41,IF(AH48='Eval Controles'!$C$42,'Eval Controles'!$D$42))</f>
        <v>0</v>
      </c>
      <c r="AJ48" s="139"/>
      <c r="AK48" s="139" t="b">
        <f>IF(AJ48='Eval Controles'!$C$43,'Eval Controles'!$D$43,IF(AJ48='Eval Controles'!$C$44,'Eval Controles'!$D$44,IF(AJ48='Eval Controles'!$C$45,'Eval Controles'!$D$45)))</f>
        <v>0</v>
      </c>
      <c r="AL48" s="133">
        <f t="shared" si="6"/>
        <v>0</v>
      </c>
      <c r="AM48" s="133" t="str">
        <f t="shared" si="7"/>
        <v>DEBIL</v>
      </c>
      <c r="AN48" s="139"/>
      <c r="AO48" s="133">
        <f>IF(AN48='Eval Controles'!$C$24,"FUERTE",IF(AN48='Eval Controles'!$C$25,"MODERADO",IF(AN48='Eval Controles'!$C$26,"DEBIL",)))</f>
        <v>0</v>
      </c>
      <c r="AP48" s="76"/>
      <c r="AQ48" s="118"/>
      <c r="AR48" s="118"/>
      <c r="AS48" s="128"/>
      <c r="AT48" s="118"/>
      <c r="AU48" s="118"/>
      <c r="AV48" s="129"/>
      <c r="AW48" s="129"/>
      <c r="AX48" s="315"/>
      <c r="AY48" s="180"/>
      <c r="AZ48" s="126"/>
      <c r="BA48" s="126"/>
      <c r="BB48" s="126"/>
      <c r="BC48" s="126"/>
      <c r="BD48" s="126"/>
      <c r="BE48" s="126"/>
      <c r="BF48" s="126"/>
      <c r="BG48" s="126"/>
      <c r="BH48" s="126"/>
      <c r="BI48" s="126"/>
      <c r="BJ48" s="126"/>
      <c r="BK48" s="126"/>
      <c r="BL48" s="126"/>
      <c r="BM48" s="126"/>
      <c r="BN48" s="126"/>
      <c r="BO48" s="126"/>
    </row>
    <row r="49" spans="2:67" s="120" customFormat="1" ht="58.5" hidden="1" customHeight="1" x14ac:dyDescent="0.3">
      <c r="B49" s="184"/>
      <c r="C49" s="33"/>
      <c r="D49" s="32"/>
      <c r="E49" s="32"/>
      <c r="F49" s="32"/>
      <c r="G49" s="141"/>
      <c r="H49" s="32"/>
      <c r="I49" s="32"/>
      <c r="J49" s="141"/>
      <c r="K49" s="33"/>
      <c r="L49" s="35"/>
      <c r="M49" s="131" t="e">
        <f>VLOOKUP(L49,'[4]Datos Validacion'!$C$6:$D$10,2,0)</f>
        <v>#N/A</v>
      </c>
      <c r="N49" s="60"/>
      <c r="O49" s="177" t="e">
        <f>VLOOKUP(N49,'[4]Datos Validacion'!$E$6:$F$15,2,0)</f>
        <v>#N/A</v>
      </c>
      <c r="P49" s="240"/>
      <c r="Q49" s="76"/>
      <c r="R49" s="76"/>
      <c r="S49" s="76"/>
      <c r="T49" s="76"/>
      <c r="U49" s="76"/>
      <c r="V49" s="76"/>
      <c r="W49" s="76"/>
      <c r="X49" s="139"/>
      <c r="Y49" s="139" t="b">
        <f>IF(X49='Eval Controles'!$C$30,'Eval Controles'!$D$30,IF(X49='Eval Controles'!$C$31,'Eval Controles'!$D$31))</f>
        <v>0</v>
      </c>
      <c r="Z49" s="139"/>
      <c r="AA49" s="139" t="b">
        <f>IF(Z49='Eval Controles'!$C$32,'Eval Controles'!$D$32,IF(Z49='Eval Controles'!$C$33,'Eval Controles'!$D$33))</f>
        <v>0</v>
      </c>
      <c r="AB49" s="139"/>
      <c r="AC49" s="139" t="b">
        <f>IF(AB49='Eval Controles'!$C$34,'Eval Controles'!$D$34,IF(AB49='Eval Controles'!$C$35,'Eval Controles'!$D$35))</f>
        <v>0</v>
      </c>
      <c r="AD49" s="139"/>
      <c r="AE49" s="139" t="b">
        <f>IF(AD49='Eval Controles'!$C$36,'Eval Controles'!$D$36,IF(AD49='Eval Controles'!$C$37,'Eval Controles'!$D$37,IF(AD49='Eval Controles'!$C$38,'Eval Controles'!$D$38)))</f>
        <v>0</v>
      </c>
      <c r="AF49" s="139"/>
      <c r="AG49" s="139" t="b">
        <f>IF(AF49='Eval Controles'!$C$39,'Eval Controles'!$D$39,IF(AF49='Eval Controles'!$C$40,'Eval Controles'!$D$40))</f>
        <v>0</v>
      </c>
      <c r="AH49" s="139"/>
      <c r="AI49" s="139" t="b">
        <f>IF(AH49='Eval Controles'!$C$41,'Eval Controles'!$D$41,IF(AH49='Eval Controles'!$C$42,'Eval Controles'!$D$42))</f>
        <v>0</v>
      </c>
      <c r="AJ49" s="139"/>
      <c r="AK49" s="139" t="b">
        <f>IF(AJ49='Eval Controles'!$C$43,'Eval Controles'!$D$43,IF(AJ49='Eval Controles'!$C$44,'Eval Controles'!$D$44,IF(AJ49='Eval Controles'!$C$45,'Eval Controles'!$D$45)))</f>
        <v>0</v>
      </c>
      <c r="AL49" s="133">
        <f t="shared" si="6"/>
        <v>0</v>
      </c>
      <c r="AM49" s="133" t="str">
        <f t="shared" si="7"/>
        <v>DEBIL</v>
      </c>
      <c r="AN49" s="133"/>
      <c r="AO49" s="133">
        <f>IF(AN49='Eval Controles'!$C$24,"FUERTE",IF(AN49='Eval Controles'!$C$25,"MODERADO",IF(AN49='Eval Controles'!$C$26,"DEBIL",)))</f>
        <v>0</v>
      </c>
      <c r="AP49" s="133"/>
      <c r="AQ49" s="133"/>
      <c r="AR49" s="133"/>
      <c r="AS49" s="133"/>
      <c r="AT49" s="133"/>
      <c r="AU49" s="133"/>
      <c r="AV49" s="129"/>
      <c r="AW49" s="129"/>
      <c r="AX49" s="315"/>
      <c r="AY49" s="180"/>
      <c r="AZ49" s="126"/>
      <c r="BA49" s="126"/>
      <c r="BB49" s="126"/>
      <c r="BC49" s="126"/>
      <c r="BD49" s="126"/>
      <c r="BE49" s="126"/>
      <c r="BF49" s="126"/>
      <c r="BG49" s="126"/>
      <c r="BH49" s="126"/>
      <c r="BI49" s="126"/>
      <c r="BJ49" s="126"/>
      <c r="BK49" s="126"/>
      <c r="BL49" s="126"/>
      <c r="BM49" s="126"/>
      <c r="BN49" s="126"/>
      <c r="BO49" s="126"/>
    </row>
    <row r="50" spans="2:67" s="120" customFormat="1" ht="58.5" hidden="1" customHeight="1" x14ac:dyDescent="0.3">
      <c r="B50" s="184"/>
      <c r="C50" s="118"/>
      <c r="D50" s="118"/>
      <c r="E50" s="35"/>
      <c r="F50" s="35"/>
      <c r="G50" s="141"/>
      <c r="H50" s="35"/>
      <c r="I50" s="35"/>
      <c r="J50" s="141"/>
      <c r="K50" s="118"/>
      <c r="L50" s="35"/>
      <c r="M50" s="131" t="e">
        <f>VLOOKUP(L50,'[4]Datos Validacion'!$C$6:$D$10,2,0)</f>
        <v>#N/A</v>
      </c>
      <c r="N50" s="60"/>
      <c r="O50" s="177" t="e">
        <f>VLOOKUP(N50,'[4]Datos Validacion'!$E$6:$F$15,2,0)</f>
        <v>#N/A</v>
      </c>
      <c r="P50" s="240"/>
      <c r="Q50" s="76"/>
      <c r="R50" s="76"/>
      <c r="S50" s="76"/>
      <c r="T50" s="76"/>
      <c r="U50" s="76"/>
      <c r="V50" s="76"/>
      <c r="W50" s="76"/>
      <c r="X50" s="139"/>
      <c r="Y50" s="139" t="b">
        <f>IF(X50='Eval Controles'!$C$30,'Eval Controles'!$D$30,IF(X50='Eval Controles'!$C$31,'Eval Controles'!$D$31))</f>
        <v>0</v>
      </c>
      <c r="Z50" s="139"/>
      <c r="AA50" s="139" t="b">
        <f>IF(Z50='Eval Controles'!$C$32,'Eval Controles'!$D$32,IF(Z50='Eval Controles'!$C$33,'Eval Controles'!$D$33))</f>
        <v>0</v>
      </c>
      <c r="AB50" s="139"/>
      <c r="AC50" s="139" t="b">
        <f>IF(AB50='Eval Controles'!$C$34,'Eval Controles'!$D$34,IF(AB50='Eval Controles'!$C$35,'Eval Controles'!$D$35))</f>
        <v>0</v>
      </c>
      <c r="AD50" s="139"/>
      <c r="AE50" s="139" t="b">
        <f>IF(AD50='Eval Controles'!$C$36,'Eval Controles'!$D$36,IF(AD50='Eval Controles'!$C$37,'Eval Controles'!$D$37,IF(AD50='Eval Controles'!$C$38,'Eval Controles'!$D$38)))</f>
        <v>0</v>
      </c>
      <c r="AF50" s="139"/>
      <c r="AG50" s="139" t="b">
        <f>IF(AF50='Eval Controles'!$C$39,'Eval Controles'!$D$39,IF(AF50='Eval Controles'!$C$40,'Eval Controles'!$D$40))</f>
        <v>0</v>
      </c>
      <c r="AH50" s="139"/>
      <c r="AI50" s="139" t="b">
        <f>IF(AH50='Eval Controles'!$C$41,'Eval Controles'!$D$41,IF(AH50='Eval Controles'!$C$42,'Eval Controles'!$D$42))</f>
        <v>0</v>
      </c>
      <c r="AJ50" s="139"/>
      <c r="AK50" s="139" t="b">
        <f>IF(AJ50='Eval Controles'!$C$43,'Eval Controles'!$D$43,IF(AJ50='Eval Controles'!$C$44,'Eval Controles'!$D$44,IF(AJ50='Eval Controles'!$C$45,'Eval Controles'!$D$45)))</f>
        <v>0</v>
      </c>
      <c r="AL50" s="133">
        <f t="shared" si="6"/>
        <v>0</v>
      </c>
      <c r="AM50" s="133" t="str">
        <f t="shared" si="7"/>
        <v>DEBIL</v>
      </c>
      <c r="AN50" s="133"/>
      <c r="AO50" s="133">
        <f>IF(AN50='Eval Controles'!$C$24,"FUERTE",IF(AN50='Eval Controles'!$C$25,"MODERADO",IF(AN50='Eval Controles'!$C$26,"DEBIL",)))</f>
        <v>0</v>
      </c>
      <c r="AP50" s="133"/>
      <c r="AQ50" s="133"/>
      <c r="AR50" s="133"/>
      <c r="AS50" s="133"/>
      <c r="AT50" s="133"/>
      <c r="AU50" s="133"/>
      <c r="AV50" s="129"/>
      <c r="AW50" s="129"/>
      <c r="AX50" s="315"/>
      <c r="AY50" s="180"/>
      <c r="AZ50" s="126"/>
      <c r="BA50" s="126"/>
      <c r="BB50" s="126"/>
      <c r="BC50" s="126"/>
      <c r="BD50" s="126"/>
      <c r="BE50" s="126"/>
      <c r="BF50" s="126"/>
      <c r="BG50" s="126"/>
      <c r="BH50" s="126"/>
      <c r="BI50" s="126"/>
      <c r="BJ50" s="126"/>
      <c r="BK50" s="126"/>
      <c r="BL50" s="126"/>
      <c r="BM50" s="126"/>
      <c r="BN50" s="126"/>
      <c r="BO50" s="126"/>
    </row>
    <row r="51" spans="2:67" ht="58.5" hidden="1" customHeight="1" x14ac:dyDescent="0.3">
      <c r="B51" s="184"/>
      <c r="C51" s="118"/>
      <c r="D51" s="121"/>
      <c r="E51" s="119"/>
      <c r="F51" s="119"/>
      <c r="G51" s="141"/>
      <c r="H51" s="119"/>
      <c r="I51" s="119"/>
      <c r="J51" s="141"/>
      <c r="K51" s="121"/>
      <c r="L51" s="35"/>
      <c r="M51" s="131" t="e">
        <f>VLOOKUP(L51,'[4]Datos Validacion'!$C$6:$D$10,2,0)</f>
        <v>#N/A</v>
      </c>
      <c r="N51" s="60"/>
      <c r="O51" s="177" t="e">
        <f>VLOOKUP(N51,'[4]Datos Validacion'!$E$6:$F$15,2,0)</f>
        <v>#N/A</v>
      </c>
      <c r="P51" s="240"/>
      <c r="Q51" s="76"/>
      <c r="R51" s="76"/>
      <c r="S51" s="76"/>
      <c r="T51" s="76"/>
      <c r="U51" s="76"/>
      <c r="V51" s="76"/>
      <c r="W51" s="76"/>
      <c r="X51" s="139"/>
      <c r="Y51" s="139" t="b">
        <f>IF(X51='Eval Controles'!$C$30,'Eval Controles'!$D$30,IF(X51='Eval Controles'!$C$31,'Eval Controles'!$D$31))</f>
        <v>0</v>
      </c>
      <c r="Z51" s="139"/>
      <c r="AA51" s="139" t="b">
        <f>IF(Z51='Eval Controles'!$C$32,'Eval Controles'!$D$32,IF(Z51='Eval Controles'!$C$33,'Eval Controles'!$D$33))</f>
        <v>0</v>
      </c>
      <c r="AB51" s="139"/>
      <c r="AC51" s="139" t="b">
        <f>IF(AB51='Eval Controles'!$C$34,'Eval Controles'!$D$34,IF(AB51='Eval Controles'!$C$35,'Eval Controles'!$D$35))</f>
        <v>0</v>
      </c>
      <c r="AD51" s="139"/>
      <c r="AE51" s="139" t="b">
        <f>IF(AD51='Eval Controles'!$C$36,'Eval Controles'!$D$36,IF(AD51='Eval Controles'!$C$37,'Eval Controles'!$D$37,IF(AD51='Eval Controles'!$C$38,'Eval Controles'!$D$38)))</f>
        <v>0</v>
      </c>
      <c r="AF51" s="139"/>
      <c r="AG51" s="139" t="b">
        <f>IF(AF51='Eval Controles'!$C$39,'Eval Controles'!$D$39,IF(AF51='Eval Controles'!$C$40,'Eval Controles'!$D$40))</f>
        <v>0</v>
      </c>
      <c r="AH51" s="139"/>
      <c r="AI51" s="139" t="b">
        <f>IF(AH51='Eval Controles'!$C$41,'Eval Controles'!$D$41,IF(AH51='Eval Controles'!$C$42,'Eval Controles'!$D$42))</f>
        <v>0</v>
      </c>
      <c r="AJ51" s="139"/>
      <c r="AK51" s="139" t="b">
        <f>IF(AJ51='Eval Controles'!$C$43,'Eval Controles'!$D$43,IF(AJ51='Eval Controles'!$C$44,'Eval Controles'!$D$44,IF(AJ51='Eval Controles'!$C$45,'Eval Controles'!$D$45)))</f>
        <v>0</v>
      </c>
      <c r="AL51" s="133">
        <f t="shared" si="6"/>
        <v>0</v>
      </c>
      <c r="AM51" s="133" t="str">
        <f t="shared" si="7"/>
        <v>DEBIL</v>
      </c>
      <c r="AN51" s="133"/>
      <c r="AO51" s="133">
        <f>IF(AN51='Eval Controles'!$C$24,"FUERTE",IF(AN51='Eval Controles'!$C$25,"MODERADO",IF(AN51='Eval Controles'!$C$26,"DEBIL",)))</f>
        <v>0</v>
      </c>
      <c r="AP51" s="133"/>
      <c r="AQ51" s="133"/>
      <c r="AR51" s="133"/>
      <c r="AS51" s="133"/>
      <c r="AT51" s="133"/>
      <c r="AU51" s="133"/>
      <c r="AV51" s="129"/>
      <c r="AW51" s="129"/>
      <c r="AX51" s="315"/>
      <c r="AY51" s="180"/>
      <c r="AZ51" s="30"/>
      <c r="BA51" s="30"/>
      <c r="BB51" s="30"/>
      <c r="BC51" s="30"/>
      <c r="BD51" s="30"/>
      <c r="BE51" s="30"/>
      <c r="BF51" s="30"/>
      <c r="BG51" s="30"/>
      <c r="BH51" s="30"/>
      <c r="BI51" s="30"/>
      <c r="BJ51" s="30"/>
      <c r="BK51" s="30"/>
      <c r="BL51" s="30"/>
      <c r="BM51" s="30"/>
      <c r="BN51" s="30"/>
      <c r="BO51" s="30"/>
    </row>
    <row r="52" spans="2:67" ht="58.5" hidden="1" customHeight="1" x14ac:dyDescent="0.3">
      <c r="B52" s="184"/>
      <c r="C52" s="117"/>
      <c r="D52" s="122"/>
      <c r="E52" s="122"/>
      <c r="F52" s="122"/>
      <c r="G52" s="141"/>
      <c r="H52" s="122"/>
      <c r="I52" s="122"/>
      <c r="J52" s="141"/>
      <c r="K52" s="130"/>
      <c r="L52" s="35"/>
      <c r="M52" s="131" t="e">
        <f>VLOOKUP(L52,'[4]Datos Validacion'!$C$6:$D$10,2,0)</f>
        <v>#N/A</v>
      </c>
      <c r="N52" s="60"/>
      <c r="O52" s="177" t="e">
        <f>VLOOKUP(N52,'[4]Datos Validacion'!$E$6:$F$15,2,0)</f>
        <v>#N/A</v>
      </c>
      <c r="P52" s="240"/>
      <c r="Q52" s="76"/>
      <c r="R52" s="76"/>
      <c r="S52" s="76"/>
      <c r="T52" s="76"/>
      <c r="U52" s="76"/>
      <c r="V52" s="76"/>
      <c r="W52" s="76"/>
      <c r="X52" s="139"/>
      <c r="Y52" s="139" t="b">
        <f>IF(X52='Eval Controles'!$C$30,'Eval Controles'!$D$30,IF(X52='Eval Controles'!$C$31,'Eval Controles'!$D$31))</f>
        <v>0</v>
      </c>
      <c r="Z52" s="139"/>
      <c r="AA52" s="139" t="b">
        <f>IF(Z52='Eval Controles'!$C$32,'Eval Controles'!$D$32,IF(Z52='Eval Controles'!$C$33,'Eval Controles'!$D$33))</f>
        <v>0</v>
      </c>
      <c r="AB52" s="139"/>
      <c r="AC52" s="139" t="b">
        <f>IF(AB52='Eval Controles'!$C$34,'Eval Controles'!$D$34,IF(AB52='Eval Controles'!$C$35,'Eval Controles'!$D$35))</f>
        <v>0</v>
      </c>
      <c r="AD52" s="139"/>
      <c r="AE52" s="139" t="b">
        <f>IF(AD52='Eval Controles'!$C$36,'Eval Controles'!$D$36,IF(AD52='Eval Controles'!$C$37,'Eval Controles'!$D$37,IF(AD52='Eval Controles'!$C$38,'Eval Controles'!$D$38)))</f>
        <v>0</v>
      </c>
      <c r="AF52" s="139"/>
      <c r="AG52" s="139" t="b">
        <f>IF(AF52='Eval Controles'!$C$39,'Eval Controles'!$D$39,IF(AF52='Eval Controles'!$C$40,'Eval Controles'!$D$40))</f>
        <v>0</v>
      </c>
      <c r="AH52" s="139"/>
      <c r="AI52" s="139" t="b">
        <f>IF(AH52='Eval Controles'!$C$41,'Eval Controles'!$D$41,IF(AH52='Eval Controles'!$C$42,'Eval Controles'!$D$42))</f>
        <v>0</v>
      </c>
      <c r="AJ52" s="139"/>
      <c r="AK52" s="139" t="b">
        <f>IF(AJ52='Eval Controles'!$C$43,'Eval Controles'!$D$43,IF(AJ52='Eval Controles'!$C$44,'Eval Controles'!$D$44,IF(AJ52='Eval Controles'!$C$45,'Eval Controles'!$D$45)))</f>
        <v>0</v>
      </c>
      <c r="AL52" s="133">
        <f t="shared" si="6"/>
        <v>0</v>
      </c>
      <c r="AM52" s="133" t="str">
        <f t="shared" si="7"/>
        <v>DEBIL</v>
      </c>
      <c r="AN52" s="133"/>
      <c r="AO52" s="133">
        <f>IF(AN52='Eval Controles'!$C$24,"FUERTE",IF(AN52='Eval Controles'!$C$25,"MODERADO",IF(AN52='Eval Controles'!$C$26,"DEBIL",)))</f>
        <v>0</v>
      </c>
      <c r="AP52" s="133"/>
      <c r="AQ52" s="133"/>
      <c r="AR52" s="133"/>
      <c r="AS52" s="133"/>
      <c r="AT52" s="133"/>
      <c r="AU52" s="133"/>
      <c r="AV52" s="129"/>
      <c r="AW52" s="129"/>
      <c r="AX52" s="315"/>
      <c r="AY52" s="180"/>
      <c r="AZ52" s="30"/>
      <c r="BA52" s="30"/>
      <c r="BB52" s="30"/>
      <c r="BC52" s="30"/>
      <c r="BD52" s="30"/>
      <c r="BE52" s="30"/>
      <c r="BF52" s="30"/>
      <c r="BG52" s="30"/>
      <c r="BH52" s="30"/>
      <c r="BI52" s="30"/>
      <c r="BJ52" s="30"/>
      <c r="BK52" s="30"/>
      <c r="BL52" s="30"/>
      <c r="BM52" s="30"/>
      <c r="BN52" s="30"/>
      <c r="BO52" s="30"/>
    </row>
    <row r="53" spans="2:67" ht="58.5" hidden="1" customHeight="1" x14ac:dyDescent="0.3">
      <c r="B53" s="184"/>
      <c r="C53" s="117"/>
      <c r="D53" s="122"/>
      <c r="E53" s="122"/>
      <c r="F53" s="122"/>
      <c r="G53" s="141"/>
      <c r="H53" s="122"/>
      <c r="I53" s="122"/>
      <c r="J53" s="141"/>
      <c r="K53" s="130"/>
      <c r="L53" s="35"/>
      <c r="M53" s="131" t="e">
        <f>VLOOKUP(L53,'[4]Datos Validacion'!$C$6:$D$10,2,0)</f>
        <v>#N/A</v>
      </c>
      <c r="N53" s="60"/>
      <c r="O53" s="177" t="e">
        <f>VLOOKUP(N53,'[4]Datos Validacion'!$E$6:$F$15,2,0)</f>
        <v>#N/A</v>
      </c>
      <c r="P53" s="240"/>
      <c r="Q53" s="76"/>
      <c r="R53" s="76"/>
      <c r="S53" s="76"/>
      <c r="T53" s="76"/>
      <c r="U53" s="76"/>
      <c r="V53" s="76"/>
      <c r="W53" s="76"/>
      <c r="X53" s="139"/>
      <c r="Y53" s="139" t="b">
        <f>IF(X53='Eval Controles'!$C$30,'Eval Controles'!$D$30,IF(X53='Eval Controles'!$C$31,'Eval Controles'!$D$31))</f>
        <v>0</v>
      </c>
      <c r="Z53" s="139"/>
      <c r="AA53" s="139" t="b">
        <f>IF(Z53='Eval Controles'!$C$32,'Eval Controles'!$D$32,IF(Z53='Eval Controles'!$C$33,'Eval Controles'!$D$33))</f>
        <v>0</v>
      </c>
      <c r="AB53" s="139"/>
      <c r="AC53" s="139" t="b">
        <f>IF(AB53='Eval Controles'!$C$34,'Eval Controles'!$D$34,IF(AB53='Eval Controles'!$C$35,'Eval Controles'!$D$35))</f>
        <v>0</v>
      </c>
      <c r="AD53" s="139"/>
      <c r="AE53" s="139" t="b">
        <f>IF(AD53='Eval Controles'!$C$36,'Eval Controles'!$D$36,IF(AD53='Eval Controles'!$C$37,'Eval Controles'!$D$37,IF(AD53='Eval Controles'!$C$38,'Eval Controles'!$D$38)))</f>
        <v>0</v>
      </c>
      <c r="AF53" s="139"/>
      <c r="AG53" s="139" t="b">
        <f>IF(AF53='Eval Controles'!$C$39,'Eval Controles'!$D$39,IF(AF53='Eval Controles'!$C$40,'Eval Controles'!$D$40))</f>
        <v>0</v>
      </c>
      <c r="AH53" s="139"/>
      <c r="AI53" s="139" t="b">
        <f>IF(AH53='Eval Controles'!$C$41,'Eval Controles'!$D$41,IF(AH53='Eval Controles'!$C$42,'Eval Controles'!$D$42))</f>
        <v>0</v>
      </c>
      <c r="AJ53" s="139"/>
      <c r="AK53" s="139" t="b">
        <f>IF(AJ53='Eval Controles'!$C$43,'Eval Controles'!$D$43,IF(AJ53='Eval Controles'!$C$44,'Eval Controles'!$D$44,IF(AJ53='Eval Controles'!$C$45,'Eval Controles'!$D$45)))</f>
        <v>0</v>
      </c>
      <c r="AL53" s="133">
        <f t="shared" si="6"/>
        <v>0</v>
      </c>
      <c r="AM53" s="133" t="str">
        <f t="shared" si="7"/>
        <v>DEBIL</v>
      </c>
      <c r="AN53" s="133"/>
      <c r="AO53" s="133">
        <f>IF(AN53='Eval Controles'!$C$24,"FUERTE",IF(AN53='Eval Controles'!$C$25,"MODERADO",IF(AN53='Eval Controles'!$C$26,"DEBIL",)))</f>
        <v>0</v>
      </c>
      <c r="AP53" s="133"/>
      <c r="AQ53" s="133"/>
      <c r="AR53" s="133"/>
      <c r="AS53" s="133"/>
      <c r="AT53" s="133"/>
      <c r="AU53" s="133"/>
      <c r="AV53" s="129"/>
      <c r="AW53" s="129"/>
      <c r="AX53" s="315"/>
      <c r="AY53" s="180"/>
      <c r="AZ53" s="30"/>
      <c r="BA53" s="30"/>
      <c r="BB53" s="30"/>
      <c r="BC53" s="30"/>
      <c r="BD53" s="30"/>
      <c r="BE53" s="30"/>
      <c r="BF53" s="30"/>
      <c r="BG53" s="30"/>
      <c r="BH53" s="30"/>
      <c r="BI53" s="30"/>
      <c r="BJ53" s="30"/>
      <c r="BK53" s="30"/>
      <c r="BL53" s="30"/>
      <c r="BM53" s="30"/>
      <c r="BN53" s="30"/>
      <c r="BO53" s="30"/>
    </row>
    <row r="54" spans="2:67" s="39" customFormat="1" ht="58.5" hidden="1" customHeight="1" x14ac:dyDescent="0.35">
      <c r="B54" s="184"/>
      <c r="C54" s="116"/>
      <c r="D54" s="116"/>
      <c r="E54" s="116"/>
      <c r="F54" s="116"/>
      <c r="G54" s="141"/>
      <c r="H54" s="116"/>
      <c r="I54" s="116"/>
      <c r="J54" s="141"/>
      <c r="K54" s="32"/>
      <c r="L54" s="35"/>
      <c r="M54" s="131" t="e">
        <f>VLOOKUP(L54,'[4]Datos Validacion'!$C$6:$D$10,2,0)</f>
        <v>#N/A</v>
      </c>
      <c r="N54" s="60"/>
      <c r="O54" s="177" t="e">
        <f>VLOOKUP(N54,'[4]Datos Validacion'!$E$6:$F$15,2,0)</f>
        <v>#N/A</v>
      </c>
      <c r="P54" s="240"/>
      <c r="Q54" s="76"/>
      <c r="R54" s="76"/>
      <c r="S54" s="76"/>
      <c r="T54" s="76"/>
      <c r="U54" s="76"/>
      <c r="V54" s="76"/>
      <c r="W54" s="76"/>
      <c r="X54" s="139"/>
      <c r="Y54" s="139" t="b">
        <f>IF(X54='Eval Controles'!$C$30,'Eval Controles'!$D$30,IF(X54='Eval Controles'!$C$31,'Eval Controles'!$D$31))</f>
        <v>0</v>
      </c>
      <c r="Z54" s="139"/>
      <c r="AA54" s="139" t="b">
        <f>IF(Z54='Eval Controles'!$C$32,'Eval Controles'!$D$32,IF(Z54='Eval Controles'!$C$33,'Eval Controles'!$D$33))</f>
        <v>0</v>
      </c>
      <c r="AB54" s="139"/>
      <c r="AC54" s="139" t="b">
        <f>IF(AB54='Eval Controles'!$C$34,'Eval Controles'!$D$34,IF(AB54='Eval Controles'!$C$35,'Eval Controles'!$D$35))</f>
        <v>0</v>
      </c>
      <c r="AD54" s="139"/>
      <c r="AE54" s="139" t="b">
        <f>IF(AD54='Eval Controles'!$C$36,'Eval Controles'!$D$36,IF(AD54='Eval Controles'!$C$37,'Eval Controles'!$D$37,IF(AD54='Eval Controles'!$C$38,'Eval Controles'!$D$38)))</f>
        <v>0</v>
      </c>
      <c r="AF54" s="139"/>
      <c r="AG54" s="139" t="b">
        <f>IF(AF54='Eval Controles'!$C$39,'Eval Controles'!$D$39,IF(AF54='Eval Controles'!$C$40,'Eval Controles'!$D$40))</f>
        <v>0</v>
      </c>
      <c r="AH54" s="139"/>
      <c r="AI54" s="139" t="b">
        <f>IF(AH54='Eval Controles'!$C$41,'Eval Controles'!$D$41,IF(AH54='Eval Controles'!$C$42,'Eval Controles'!$D$42))</f>
        <v>0</v>
      </c>
      <c r="AJ54" s="139"/>
      <c r="AK54" s="139" t="b">
        <f>IF(AJ54='Eval Controles'!$C$43,'Eval Controles'!$D$43,IF(AJ54='Eval Controles'!$C$44,'Eval Controles'!$D$44,IF(AJ54='Eval Controles'!$C$45,'Eval Controles'!$D$45)))</f>
        <v>0</v>
      </c>
      <c r="AL54" s="133">
        <f t="shared" si="6"/>
        <v>0</v>
      </c>
      <c r="AM54" s="133" t="str">
        <f t="shared" si="7"/>
        <v>DEBIL</v>
      </c>
      <c r="AN54" s="133"/>
      <c r="AO54" s="133">
        <f>IF(AN54='Eval Controles'!$C$24,"FUERTE",IF(AN54='Eval Controles'!$C$25,"MODERADO",IF(AN54='Eval Controles'!$C$26,"DEBIL",)))</f>
        <v>0</v>
      </c>
      <c r="AP54" s="133"/>
      <c r="AQ54" s="133"/>
      <c r="AR54" s="133"/>
      <c r="AS54" s="133"/>
      <c r="AT54" s="133"/>
      <c r="AU54" s="133"/>
      <c r="AV54" s="129"/>
      <c r="AW54" s="129"/>
      <c r="AX54" s="315"/>
      <c r="AY54" s="180"/>
      <c r="AZ54" s="31"/>
      <c r="BA54" s="31"/>
      <c r="BB54" s="31"/>
      <c r="BC54" s="31"/>
      <c r="BD54" s="31"/>
      <c r="BE54" s="31"/>
      <c r="BF54" s="31"/>
      <c r="BG54" s="31"/>
      <c r="BH54" s="31"/>
      <c r="BI54" s="31"/>
      <c r="BJ54" s="31"/>
      <c r="BK54" s="31"/>
      <c r="BL54" s="31"/>
      <c r="BM54" s="31"/>
      <c r="BN54" s="31"/>
      <c r="BO54" s="31"/>
    </row>
    <row r="55" spans="2:67" s="39" customFormat="1" ht="58.5" hidden="1" customHeight="1" x14ac:dyDescent="0.35">
      <c r="B55" s="184"/>
      <c r="C55" s="116"/>
      <c r="D55" s="116"/>
      <c r="E55" s="116"/>
      <c r="F55" s="116"/>
      <c r="G55" s="141"/>
      <c r="H55" s="116"/>
      <c r="I55" s="116"/>
      <c r="J55" s="141"/>
      <c r="K55" s="32"/>
      <c r="L55" s="35"/>
      <c r="M55" s="131" t="e">
        <f>VLOOKUP(L55,'[4]Datos Validacion'!$C$6:$D$10,2,0)</f>
        <v>#N/A</v>
      </c>
      <c r="N55" s="60"/>
      <c r="O55" s="177" t="e">
        <f>VLOOKUP(N55,'[4]Datos Validacion'!$E$6:$F$15,2,0)</f>
        <v>#N/A</v>
      </c>
      <c r="P55" s="240"/>
      <c r="Q55" s="76"/>
      <c r="R55" s="76"/>
      <c r="S55" s="76"/>
      <c r="T55" s="76"/>
      <c r="U55" s="76"/>
      <c r="V55" s="76"/>
      <c r="W55" s="76"/>
      <c r="X55" s="139"/>
      <c r="Y55" s="139" t="b">
        <f>IF(X55='Eval Controles'!$C$30,'Eval Controles'!$D$30,IF(X55='Eval Controles'!$C$31,'Eval Controles'!$D$31))</f>
        <v>0</v>
      </c>
      <c r="Z55" s="139"/>
      <c r="AA55" s="139" t="b">
        <f>IF(Z55='Eval Controles'!$C$32,'Eval Controles'!$D$32,IF(Z55='Eval Controles'!$C$33,'Eval Controles'!$D$33))</f>
        <v>0</v>
      </c>
      <c r="AB55" s="139"/>
      <c r="AC55" s="139" t="b">
        <f>IF(AB55='Eval Controles'!$C$34,'Eval Controles'!$D$34,IF(AB55='Eval Controles'!$C$35,'Eval Controles'!$D$35))</f>
        <v>0</v>
      </c>
      <c r="AD55" s="139"/>
      <c r="AE55" s="139" t="b">
        <f>IF(AD55='Eval Controles'!$C$36,'Eval Controles'!$D$36,IF(AD55='Eval Controles'!$C$37,'Eval Controles'!$D$37,IF(AD55='Eval Controles'!$C$38,'Eval Controles'!$D$38)))</f>
        <v>0</v>
      </c>
      <c r="AF55" s="139"/>
      <c r="AG55" s="139" t="b">
        <f>IF(AF55='Eval Controles'!$C$39,'Eval Controles'!$D$39,IF(AF55='Eval Controles'!$C$40,'Eval Controles'!$D$40))</f>
        <v>0</v>
      </c>
      <c r="AH55" s="139"/>
      <c r="AI55" s="139" t="b">
        <f>IF(AH55='Eval Controles'!$C$41,'Eval Controles'!$D$41,IF(AH55='Eval Controles'!$C$42,'Eval Controles'!$D$42))</f>
        <v>0</v>
      </c>
      <c r="AJ55" s="139"/>
      <c r="AK55" s="139" t="b">
        <f>IF(AJ55='Eval Controles'!$C$43,'Eval Controles'!$D$43,IF(AJ55='Eval Controles'!$C$44,'Eval Controles'!$D$44,IF(AJ55='Eval Controles'!$C$45,'Eval Controles'!$D$45)))</f>
        <v>0</v>
      </c>
      <c r="AL55" s="133">
        <f t="shared" si="6"/>
        <v>0</v>
      </c>
      <c r="AM55" s="133" t="str">
        <f t="shared" si="7"/>
        <v>DEBIL</v>
      </c>
      <c r="AN55" s="133"/>
      <c r="AO55" s="133">
        <f>IF(AN55='Eval Controles'!$C$24,"FUERTE",IF(AN55='Eval Controles'!$C$25,"MODERADO",IF(AN55='Eval Controles'!$C$26,"DEBIL",)))</f>
        <v>0</v>
      </c>
      <c r="AP55" s="133"/>
      <c r="AQ55" s="133"/>
      <c r="AR55" s="133"/>
      <c r="AS55" s="133"/>
      <c r="AT55" s="133"/>
      <c r="AU55" s="133"/>
      <c r="AV55" s="129"/>
      <c r="AW55" s="129"/>
      <c r="AX55" s="315"/>
      <c r="AY55" s="180"/>
      <c r="AZ55" s="31"/>
      <c r="BA55" s="31"/>
      <c r="BB55" s="31"/>
      <c r="BC55" s="31"/>
      <c r="BD55" s="31"/>
      <c r="BE55" s="31"/>
      <c r="BF55" s="31"/>
      <c r="BG55" s="31"/>
      <c r="BH55" s="31"/>
      <c r="BI55" s="31"/>
      <c r="BJ55" s="31"/>
      <c r="BK55" s="31"/>
      <c r="BL55" s="31"/>
      <c r="BM55" s="31"/>
      <c r="BN55" s="31"/>
      <c r="BO55" s="31"/>
    </row>
    <row r="56" spans="2:67" ht="58.5" hidden="1" customHeight="1" x14ac:dyDescent="0.3">
      <c r="B56" s="184"/>
      <c r="C56" s="116"/>
      <c r="D56" s="116"/>
      <c r="E56" s="116"/>
      <c r="F56" s="116"/>
      <c r="G56" s="141"/>
      <c r="H56" s="116"/>
      <c r="I56" s="116"/>
      <c r="J56" s="141"/>
      <c r="K56" s="32"/>
      <c r="L56" s="35"/>
      <c r="M56" s="131" t="e">
        <f>VLOOKUP(L56,'[4]Datos Validacion'!$C$6:$D$10,2,0)</f>
        <v>#N/A</v>
      </c>
      <c r="N56" s="60"/>
      <c r="O56" s="177" t="e">
        <f>VLOOKUP(N56,'[4]Datos Validacion'!$E$6:$F$15,2,0)</f>
        <v>#N/A</v>
      </c>
      <c r="P56" s="240"/>
      <c r="Q56" s="76"/>
      <c r="R56" s="76"/>
      <c r="S56" s="76"/>
      <c r="T56" s="76"/>
      <c r="U56" s="76"/>
      <c r="V56" s="76"/>
      <c r="W56" s="76"/>
      <c r="X56" s="139"/>
      <c r="Y56" s="139" t="b">
        <f>IF(X56='Eval Controles'!$C$30,'Eval Controles'!$D$30,IF(X56='Eval Controles'!$C$31,'Eval Controles'!$D$31))</f>
        <v>0</v>
      </c>
      <c r="Z56" s="139"/>
      <c r="AA56" s="139" t="b">
        <f>IF(Z56='Eval Controles'!$C$32,'Eval Controles'!$D$32,IF(Z56='Eval Controles'!$C$33,'Eval Controles'!$D$33))</f>
        <v>0</v>
      </c>
      <c r="AB56" s="139"/>
      <c r="AC56" s="139" t="b">
        <f>IF(AB56='Eval Controles'!$C$34,'Eval Controles'!$D$34,IF(AB56='Eval Controles'!$C$35,'Eval Controles'!$D$35))</f>
        <v>0</v>
      </c>
      <c r="AD56" s="139"/>
      <c r="AE56" s="139" t="b">
        <f>IF(AD56='Eval Controles'!$C$36,'Eval Controles'!$D$36,IF(AD56='Eval Controles'!$C$37,'Eval Controles'!$D$37,IF(AD56='Eval Controles'!$C$38,'Eval Controles'!$D$38)))</f>
        <v>0</v>
      </c>
      <c r="AF56" s="139"/>
      <c r="AG56" s="139" t="b">
        <f>IF(AF56='Eval Controles'!$C$39,'Eval Controles'!$D$39,IF(AF56='Eval Controles'!$C$40,'Eval Controles'!$D$40))</f>
        <v>0</v>
      </c>
      <c r="AH56" s="139"/>
      <c r="AI56" s="139" t="b">
        <f>IF(AH56='Eval Controles'!$C$41,'Eval Controles'!$D$41,IF(AH56='Eval Controles'!$C$42,'Eval Controles'!$D$42))</f>
        <v>0</v>
      </c>
      <c r="AJ56" s="139"/>
      <c r="AK56" s="139" t="b">
        <f>IF(AJ56='Eval Controles'!$C$43,'Eval Controles'!$D$43,IF(AJ56='Eval Controles'!$C$44,'Eval Controles'!$D$44,IF(AJ56='Eval Controles'!$C$45,'Eval Controles'!$D$45)))</f>
        <v>0</v>
      </c>
      <c r="AL56" s="133">
        <f t="shared" si="6"/>
        <v>0</v>
      </c>
      <c r="AM56" s="133" t="str">
        <f t="shared" si="7"/>
        <v>DEBIL</v>
      </c>
      <c r="AN56" s="133"/>
      <c r="AO56" s="133">
        <f>IF(AN56='Eval Controles'!$C$24,"FUERTE",IF(AN56='Eval Controles'!$C$25,"MODERADO",IF(AN56='Eval Controles'!$C$26,"DEBIL",)))</f>
        <v>0</v>
      </c>
      <c r="AP56" s="133"/>
      <c r="AQ56" s="133"/>
      <c r="AR56" s="133"/>
      <c r="AS56" s="133"/>
      <c r="AT56" s="133"/>
      <c r="AU56" s="133"/>
      <c r="AV56" s="129"/>
      <c r="AW56" s="129"/>
      <c r="AX56" s="128"/>
      <c r="AY56" s="180"/>
      <c r="AZ56" s="30"/>
      <c r="BA56" s="30"/>
      <c r="BB56" s="30"/>
      <c r="BC56" s="30"/>
      <c r="BD56" s="30"/>
      <c r="BE56" s="30"/>
      <c r="BF56" s="30"/>
      <c r="BG56" s="30"/>
      <c r="BH56" s="30"/>
      <c r="BI56" s="30"/>
      <c r="BJ56" s="30"/>
      <c r="BK56" s="30"/>
      <c r="BL56" s="30"/>
      <c r="BM56" s="30"/>
      <c r="BN56" s="30"/>
      <c r="BO56" s="30"/>
    </row>
    <row r="57" spans="2:67" ht="58.5" hidden="1" customHeight="1" x14ac:dyDescent="0.3">
      <c r="B57" s="184"/>
      <c r="C57" s="178"/>
      <c r="D57" s="141"/>
      <c r="E57" s="141"/>
      <c r="F57" s="141"/>
      <c r="G57" s="141"/>
      <c r="H57" s="143"/>
      <c r="I57" s="179"/>
      <c r="J57" s="141"/>
      <c r="K57" s="180"/>
      <c r="L57" s="141"/>
      <c r="M57" s="131" t="e">
        <f>VLOOKUP(L57,'[4]Datos Validacion'!$C$6:$D$10,2,0)</f>
        <v>#N/A</v>
      </c>
      <c r="N57" s="142"/>
      <c r="O57" s="177" t="e">
        <f>VLOOKUP(N57,'[4]Datos Validacion'!$E$6:$F$15,2,0)</f>
        <v>#N/A</v>
      </c>
      <c r="P57" s="240"/>
      <c r="Q57" s="133"/>
      <c r="R57" s="134"/>
      <c r="S57" s="139"/>
      <c r="T57" s="139"/>
      <c r="U57" s="139"/>
      <c r="V57" s="139"/>
      <c r="W57" s="139"/>
      <c r="X57" s="139"/>
      <c r="Y57" s="139" t="b">
        <f>IF(X57='Eval Controles'!$C$30,'Eval Controles'!$D$30,IF(X57='Eval Controles'!$C$31,'Eval Controles'!$D$31))</f>
        <v>0</v>
      </c>
      <c r="Z57" s="139"/>
      <c r="AA57" s="139" t="b">
        <f>IF(Z57='Eval Controles'!$C$32,'Eval Controles'!$D$32,IF(Z57='Eval Controles'!$C$33,'Eval Controles'!$D$33))</f>
        <v>0</v>
      </c>
      <c r="AB57" s="139"/>
      <c r="AC57" s="139" t="b">
        <f>IF(AB57='Eval Controles'!$C$34,'Eval Controles'!$D$34,IF(AB57='Eval Controles'!$C$35,'Eval Controles'!$D$35))</f>
        <v>0</v>
      </c>
      <c r="AD57" s="139"/>
      <c r="AE57" s="139" t="b">
        <f>IF(AD57='Eval Controles'!$C$36,'Eval Controles'!$D$36,IF(AD57='Eval Controles'!$C$37,'Eval Controles'!$D$37,IF(AD57='Eval Controles'!$C$38,'Eval Controles'!$D$38)))</f>
        <v>0</v>
      </c>
      <c r="AF57" s="139"/>
      <c r="AG57" s="139" t="b">
        <f>IF(AF57='Eval Controles'!$C$39,'Eval Controles'!$D$39,IF(AF57='Eval Controles'!$C$40,'Eval Controles'!$D$40))</f>
        <v>0</v>
      </c>
      <c r="AH57" s="139"/>
      <c r="AI57" s="139" t="b">
        <f>IF(AH57='Eval Controles'!$C$41,'Eval Controles'!$D$41,IF(AH57='Eval Controles'!$C$42,'Eval Controles'!$D$42))</f>
        <v>0</v>
      </c>
      <c r="AJ57" s="139"/>
      <c r="AK57" s="139" t="b">
        <f>IF(AJ57='Eval Controles'!$C$43,'Eval Controles'!$D$43,IF(AJ57='Eval Controles'!$C$44,'Eval Controles'!$D$44,IF(AJ57='Eval Controles'!$C$45,'Eval Controles'!$D$45)))</f>
        <v>0</v>
      </c>
      <c r="AL57" s="133">
        <f>SUM(Y57,AA57,AC57,AE57,AG57,AI57,AK57)</f>
        <v>0</v>
      </c>
      <c r="AM57" s="133" t="str">
        <f>IF(AL57&gt;=96,"FUERTE",IF(AL57&gt;=86,"MODERADO","DEBIL"))</f>
        <v>DEBIL</v>
      </c>
      <c r="AN57" s="139"/>
      <c r="AO57" s="133">
        <f>IF(AN57='Eval Controles'!$C$24,"FUERTE",IF(AN57='Eval Controles'!$C$25,"MODERADO",IF(AN57='Eval Controles'!$C$26,"DEBIL",)))</f>
        <v>0</v>
      </c>
      <c r="AP57" s="174"/>
      <c r="AQ57" s="139"/>
      <c r="AR57" s="139"/>
      <c r="AS57" s="133"/>
      <c r="AT57" s="118"/>
      <c r="AU57" s="118"/>
      <c r="AV57" s="176"/>
      <c r="AW57" s="176"/>
      <c r="AX57" s="133"/>
      <c r="AY57" s="180"/>
      <c r="AZ57" s="30"/>
      <c r="BA57" s="30"/>
      <c r="BB57" s="30"/>
      <c r="BC57" s="30"/>
      <c r="BD57" s="30"/>
      <c r="BE57" s="30"/>
      <c r="BF57" s="30"/>
      <c r="BG57" s="30"/>
      <c r="BH57" s="30"/>
      <c r="BI57" s="30"/>
      <c r="BJ57" s="30"/>
      <c r="BK57" s="30"/>
      <c r="BL57" s="30"/>
      <c r="BM57" s="30"/>
      <c r="BN57" s="30"/>
      <c r="BO57" s="30"/>
    </row>
    <row r="58" spans="2:67" s="39" customFormat="1" ht="58.5" hidden="1" customHeight="1" x14ac:dyDescent="0.35">
      <c r="B58" s="184"/>
      <c r="C58" s="138"/>
      <c r="D58" s="138"/>
      <c r="E58" s="138"/>
      <c r="F58" s="138"/>
      <c r="G58" s="141"/>
      <c r="H58" s="137"/>
      <c r="I58" s="134"/>
      <c r="J58" s="141"/>
      <c r="K58" s="122"/>
      <c r="L58" s="135"/>
      <c r="M58" s="131" t="e">
        <f>VLOOKUP(L58,'[4]Datos Validacion'!$C$6:$D$10,2,0)</f>
        <v>#N/A</v>
      </c>
      <c r="N58" s="136"/>
      <c r="O58" s="177" t="e">
        <f>VLOOKUP(N58,'[4]Datos Validacion'!$E$6:$F$15,2,0)</f>
        <v>#N/A</v>
      </c>
      <c r="P58" s="240"/>
      <c r="Q58" s="132"/>
      <c r="R58" s="123"/>
      <c r="S58" s="139"/>
      <c r="T58" s="139"/>
      <c r="U58" s="139"/>
      <c r="V58" s="139"/>
      <c r="W58" s="139"/>
      <c r="X58" s="139"/>
      <c r="Y58" s="139" t="b">
        <f>IF(X58='Eval Controles'!$C$30,'Eval Controles'!$D$30,IF(X58='Eval Controles'!$C$31,'Eval Controles'!$D$31))</f>
        <v>0</v>
      </c>
      <c r="Z58" s="139"/>
      <c r="AA58" s="139" t="b">
        <f>IF(Z58='Eval Controles'!$C$32,'Eval Controles'!$D$32,IF(Z58='Eval Controles'!$C$33,'Eval Controles'!$D$33))</f>
        <v>0</v>
      </c>
      <c r="AB58" s="139"/>
      <c r="AC58" s="139" t="b">
        <f>IF(AB58='Eval Controles'!$C$34,'Eval Controles'!$D$34,IF(AB58='Eval Controles'!$C$35,'Eval Controles'!$D$35))</f>
        <v>0</v>
      </c>
      <c r="AD58" s="139"/>
      <c r="AE58" s="139" t="b">
        <f>IF(AD58='Eval Controles'!$C$36,'Eval Controles'!$D$36,IF(AD58='Eval Controles'!$C$37,'Eval Controles'!$D$37,IF(AD58='Eval Controles'!$C$38,'Eval Controles'!$D$38)))</f>
        <v>0</v>
      </c>
      <c r="AF58" s="139"/>
      <c r="AG58" s="139" t="b">
        <f>IF(AF58='Eval Controles'!$C$39,'Eval Controles'!$D$39,IF(AF58='Eval Controles'!$C$40,'Eval Controles'!$D$40))</f>
        <v>0</v>
      </c>
      <c r="AH58" s="139"/>
      <c r="AI58" s="139" t="b">
        <f>IF(AH58='Eval Controles'!$C$41,'Eval Controles'!$D$41,IF(AH58='Eval Controles'!$C$42,'Eval Controles'!$D$42))</f>
        <v>0</v>
      </c>
      <c r="AJ58" s="139"/>
      <c r="AK58" s="139" t="b">
        <f>IF(AJ58='Eval Controles'!$C$43,'Eval Controles'!$D$43,IF(AJ58='Eval Controles'!$C$44,'Eval Controles'!$D$44,IF(AJ58='Eval Controles'!$C$45,'Eval Controles'!$D$45)))</f>
        <v>0</v>
      </c>
      <c r="AL58" s="133">
        <f>SUM(Y58,AA58,AC58,AE58,AG58,AI58,AK58)</f>
        <v>0</v>
      </c>
      <c r="AM58" s="133" t="str">
        <f>IF(AL58&gt;=96,"FUERTE",IF(AL58&gt;=86,"MODERADO","DEBIL"))</f>
        <v>DEBIL</v>
      </c>
      <c r="AN58" s="139"/>
      <c r="AO58" s="133">
        <f>IF(AN58='Eval Controles'!$C$24,"FUERTE",IF(AN58='Eval Controles'!$C$25,"MODERADO",IF(AN58='Eval Controles'!$C$26,"DEBIL",)))</f>
        <v>0</v>
      </c>
      <c r="AP58" s="76"/>
      <c r="AQ58" s="118"/>
      <c r="AR58" s="118"/>
      <c r="AS58" s="76"/>
      <c r="AT58" s="118"/>
      <c r="AU58" s="118"/>
      <c r="AV58" s="43"/>
      <c r="AW58" s="43"/>
      <c r="AX58" s="76"/>
      <c r="AY58" s="180"/>
      <c r="AZ58" s="31"/>
      <c r="BA58" s="31"/>
      <c r="BB58" s="31"/>
      <c r="BC58" s="31"/>
      <c r="BD58" s="31"/>
      <c r="BE58" s="31"/>
      <c r="BF58" s="31"/>
      <c r="BG58" s="31"/>
      <c r="BH58" s="31"/>
      <c r="BI58" s="31"/>
      <c r="BJ58" s="31"/>
      <c r="BK58" s="31"/>
      <c r="BL58" s="31"/>
      <c r="BM58" s="31"/>
      <c r="BN58" s="31"/>
      <c r="BO58" s="31"/>
    </row>
    <row r="59" spans="2:67" s="39" customFormat="1" ht="58.5" hidden="1" customHeight="1" x14ac:dyDescent="0.35">
      <c r="B59" s="184"/>
      <c r="C59" s="138"/>
      <c r="D59" s="138"/>
      <c r="E59" s="138"/>
      <c r="F59" s="138"/>
      <c r="G59" s="141"/>
      <c r="H59" s="137"/>
      <c r="I59" s="134"/>
      <c r="J59" s="141"/>
      <c r="K59" s="122"/>
      <c r="L59" s="135"/>
      <c r="M59" s="131" t="e">
        <f>VLOOKUP(L59,'[4]Datos Validacion'!$C$6:$D$10,2,0)</f>
        <v>#N/A</v>
      </c>
      <c r="N59" s="136"/>
      <c r="O59" s="177" t="e">
        <f>VLOOKUP(N59,'[4]Datos Validacion'!$E$6:$F$15,2,0)</f>
        <v>#N/A</v>
      </c>
      <c r="P59" s="240"/>
      <c r="Q59" s="132"/>
      <c r="R59" s="123"/>
      <c r="S59" s="139"/>
      <c r="T59" s="139"/>
      <c r="U59" s="139"/>
      <c r="V59" s="139"/>
      <c r="W59" s="139"/>
      <c r="X59" s="139"/>
      <c r="Y59" s="139" t="b">
        <f>IF(X59='Eval Controles'!$C$30,'Eval Controles'!$D$30,IF(X59='Eval Controles'!$C$31,'Eval Controles'!$D$31))</f>
        <v>0</v>
      </c>
      <c r="Z59" s="139"/>
      <c r="AA59" s="139" t="b">
        <f>IF(Z59='Eval Controles'!$C$32,'Eval Controles'!$D$32,IF(Z59='Eval Controles'!$C$33,'Eval Controles'!$D$33))</f>
        <v>0</v>
      </c>
      <c r="AB59" s="139"/>
      <c r="AC59" s="139" t="b">
        <f>IF(AB59='Eval Controles'!$C$34,'Eval Controles'!$D$34,IF(AB59='Eval Controles'!$C$35,'Eval Controles'!$D$35))</f>
        <v>0</v>
      </c>
      <c r="AD59" s="139"/>
      <c r="AE59" s="139" t="b">
        <f>IF(AD59='Eval Controles'!$C$36,'Eval Controles'!$D$36,IF(AD59='Eval Controles'!$C$37,'Eval Controles'!$D$37,IF(AD59='Eval Controles'!$C$38,'Eval Controles'!$D$38)))</f>
        <v>0</v>
      </c>
      <c r="AF59" s="139"/>
      <c r="AG59" s="139" t="b">
        <f>IF(AF59='Eval Controles'!$C$39,'Eval Controles'!$D$39,IF(AF59='Eval Controles'!$C$40,'Eval Controles'!$D$40))</f>
        <v>0</v>
      </c>
      <c r="AH59" s="139"/>
      <c r="AI59" s="139" t="b">
        <f>IF(AH59='Eval Controles'!$C$41,'Eval Controles'!$D$41,IF(AH59='Eval Controles'!$C$42,'Eval Controles'!$D$42))</f>
        <v>0</v>
      </c>
      <c r="AJ59" s="139"/>
      <c r="AK59" s="139" t="b">
        <f>IF(AJ59='Eval Controles'!$C$43,'Eval Controles'!$D$43,IF(AJ59='Eval Controles'!$C$44,'Eval Controles'!$D$44,IF(AJ59='Eval Controles'!$C$45,'Eval Controles'!$D$45)))</f>
        <v>0</v>
      </c>
      <c r="AL59" s="133"/>
      <c r="AM59" s="133"/>
      <c r="AN59" s="139"/>
      <c r="AO59" s="133"/>
      <c r="AP59" s="76"/>
      <c r="AQ59" s="118"/>
      <c r="AR59" s="118"/>
      <c r="AS59" s="76"/>
      <c r="AT59" s="118"/>
      <c r="AU59" s="118"/>
      <c r="AV59" s="43"/>
      <c r="AW59" s="43"/>
      <c r="AX59" s="76"/>
      <c r="AY59" s="180"/>
      <c r="AZ59" s="31"/>
      <c r="BA59" s="31"/>
      <c r="BB59" s="31"/>
      <c r="BC59" s="31"/>
      <c r="BD59" s="31"/>
      <c r="BE59" s="31"/>
      <c r="BF59" s="31"/>
      <c r="BG59" s="31"/>
      <c r="BH59" s="31"/>
      <c r="BI59" s="31"/>
      <c r="BJ59" s="31"/>
      <c r="BK59" s="31"/>
      <c r="BL59" s="31"/>
      <c r="BM59" s="31"/>
      <c r="BN59" s="31"/>
      <c r="BO59" s="31"/>
    </row>
    <row r="60" spans="2:67" s="120" customFormat="1" ht="58.5" hidden="1" customHeight="1" x14ac:dyDescent="0.3">
      <c r="B60" s="184"/>
      <c r="C60" s="118"/>
      <c r="D60" s="118"/>
      <c r="E60" s="118"/>
      <c r="F60" s="118"/>
      <c r="G60" s="141"/>
      <c r="H60" s="119"/>
      <c r="I60" s="123"/>
      <c r="J60" s="141"/>
      <c r="K60" s="122"/>
      <c r="L60" s="35"/>
      <c r="M60" s="131" t="e">
        <f>VLOOKUP(L60,'[4]Datos Validacion'!$C$6:$D$10,2,0)</f>
        <v>#N/A</v>
      </c>
      <c r="N60" s="60"/>
      <c r="O60" s="177" t="e">
        <f>VLOOKUP(N60,'[4]Datos Validacion'!$E$6:$F$15,2,0)</f>
        <v>#N/A</v>
      </c>
      <c r="P60" s="240"/>
      <c r="Q60" s="76"/>
      <c r="R60" s="123"/>
      <c r="S60" s="118"/>
      <c r="T60" s="118"/>
      <c r="U60" s="118"/>
      <c r="V60" s="118"/>
      <c r="W60" s="118"/>
      <c r="X60" s="139"/>
      <c r="Y60" s="139" t="b">
        <f>IF(X60='Eval Controles'!$C$30,'Eval Controles'!$D$30,IF(X60='Eval Controles'!$C$31,'Eval Controles'!$D$31))</f>
        <v>0</v>
      </c>
      <c r="Z60" s="139"/>
      <c r="AA60" s="139" t="b">
        <f>IF(Z60='Eval Controles'!$C$32,'Eval Controles'!$D$32,IF(Z60='Eval Controles'!$C$33,'Eval Controles'!$D$33))</f>
        <v>0</v>
      </c>
      <c r="AB60" s="139"/>
      <c r="AC60" s="139" t="b">
        <f>IF(AB60='Eval Controles'!$C$34,'Eval Controles'!$D$34,IF(AB60='Eval Controles'!$C$35,'Eval Controles'!$D$35))</f>
        <v>0</v>
      </c>
      <c r="AD60" s="139"/>
      <c r="AE60" s="139" t="b">
        <f>IF(AD60='Eval Controles'!$C$36,'Eval Controles'!$D$36,IF(AD60='Eval Controles'!$C$37,'Eval Controles'!$D$37,IF(AD60='Eval Controles'!$C$38,'Eval Controles'!$D$38)))</f>
        <v>0</v>
      </c>
      <c r="AF60" s="139"/>
      <c r="AG60" s="139" t="b">
        <f>IF(AF60='Eval Controles'!$C$39,'Eval Controles'!$D$39,IF(AF60='Eval Controles'!$C$40,'Eval Controles'!$D$40))</f>
        <v>0</v>
      </c>
      <c r="AH60" s="139"/>
      <c r="AI60" s="139" t="b">
        <f>IF(AH60='Eval Controles'!$C$41,'Eval Controles'!$D$41,IF(AH60='Eval Controles'!$C$42,'Eval Controles'!$D$42))</f>
        <v>0</v>
      </c>
      <c r="AJ60" s="139"/>
      <c r="AK60" s="139" t="b">
        <f>IF(AJ60='Eval Controles'!$C$43,'Eval Controles'!$D$43,IF(AJ60='Eval Controles'!$C$44,'Eval Controles'!$D$44,IF(AJ60='Eval Controles'!$C$45,'Eval Controles'!$D$45)))</f>
        <v>0</v>
      </c>
      <c r="AL60" s="133">
        <f t="shared" ref="AL60:AL70" si="8">SUM(Y60,AA60,AC60,AE60,AG60,AI60,AK60)</f>
        <v>0</v>
      </c>
      <c r="AM60" s="133" t="str">
        <f t="shared" ref="AM60:AM70" si="9">IF(AL60&gt;=96,"FUERTE",IF(AL60&gt;=86,"MODERADO","DEBIL"))</f>
        <v>DEBIL</v>
      </c>
      <c r="AN60" s="139"/>
      <c r="AO60" s="133">
        <f>IF(AN60='Eval Controles'!$C$24,"FUERTE",IF(AN60='Eval Controles'!$C$25,"MODERADO",IF(AN60='Eval Controles'!$C$26,"DEBIL",)))</f>
        <v>0</v>
      </c>
      <c r="AP60" s="76"/>
      <c r="AQ60" s="118"/>
      <c r="AR60" s="118"/>
      <c r="AS60" s="128"/>
      <c r="AT60" s="118"/>
      <c r="AU60" s="118"/>
      <c r="AV60" s="129"/>
      <c r="AW60" s="129"/>
      <c r="AX60" s="128"/>
      <c r="AY60" s="180"/>
      <c r="AZ60" s="126"/>
      <c r="BA60" s="126"/>
      <c r="BB60" s="126"/>
      <c r="BC60" s="126"/>
      <c r="BD60" s="126"/>
      <c r="BE60" s="126"/>
      <c r="BF60" s="126"/>
      <c r="BG60" s="126"/>
      <c r="BH60" s="126"/>
      <c r="BI60" s="126"/>
      <c r="BJ60" s="126"/>
      <c r="BK60" s="126"/>
      <c r="BL60" s="126"/>
      <c r="BM60" s="126"/>
      <c r="BN60" s="126"/>
      <c r="BO60" s="126"/>
    </row>
    <row r="61" spans="2:67" s="120" customFormat="1" ht="58.5" hidden="1" customHeight="1" x14ac:dyDescent="0.3">
      <c r="B61" s="184"/>
      <c r="C61" s="118"/>
      <c r="D61" s="118"/>
      <c r="E61" s="118"/>
      <c r="F61" s="118"/>
      <c r="G61" s="141"/>
      <c r="H61" s="119"/>
      <c r="I61" s="123"/>
      <c r="J61" s="141"/>
      <c r="K61" s="122"/>
      <c r="L61" s="35"/>
      <c r="M61" s="131" t="e">
        <f>VLOOKUP(L61,'[4]Datos Validacion'!$C$6:$D$10,2,0)</f>
        <v>#N/A</v>
      </c>
      <c r="N61" s="60"/>
      <c r="O61" s="177" t="e">
        <f>VLOOKUP(N61,'[4]Datos Validacion'!$E$6:$F$15,2,0)</f>
        <v>#N/A</v>
      </c>
      <c r="P61" s="240"/>
      <c r="Q61" s="76"/>
      <c r="R61" s="123"/>
      <c r="S61" s="118"/>
      <c r="T61" s="118"/>
      <c r="U61" s="118"/>
      <c r="V61" s="118"/>
      <c r="W61" s="118"/>
      <c r="X61" s="139"/>
      <c r="Y61" s="139" t="b">
        <f>IF(X61='Eval Controles'!$C$30,'Eval Controles'!$D$30,IF(X61='Eval Controles'!$C$31,'Eval Controles'!$D$31))</f>
        <v>0</v>
      </c>
      <c r="Z61" s="139"/>
      <c r="AA61" s="139" t="b">
        <f>IF(Z61='Eval Controles'!$C$32,'Eval Controles'!$D$32,IF(Z61='Eval Controles'!$C$33,'Eval Controles'!$D$33))</f>
        <v>0</v>
      </c>
      <c r="AB61" s="139"/>
      <c r="AC61" s="139" t="b">
        <f>IF(AB61='Eval Controles'!$C$34,'Eval Controles'!$D$34,IF(AB61='Eval Controles'!$C$35,'Eval Controles'!$D$35))</f>
        <v>0</v>
      </c>
      <c r="AD61" s="139"/>
      <c r="AE61" s="139" t="b">
        <f>IF(AD61='Eval Controles'!$C$36,'Eval Controles'!$D$36,IF(AD61='Eval Controles'!$C$37,'Eval Controles'!$D$37,IF(AD61='Eval Controles'!$C$38,'Eval Controles'!$D$38)))</f>
        <v>0</v>
      </c>
      <c r="AF61" s="139"/>
      <c r="AG61" s="139" t="b">
        <f>IF(AF61='Eval Controles'!$C$39,'Eval Controles'!$D$39,IF(AF61='Eval Controles'!$C$40,'Eval Controles'!$D$40))</f>
        <v>0</v>
      </c>
      <c r="AH61" s="139"/>
      <c r="AI61" s="139" t="b">
        <f>IF(AH61='Eval Controles'!$C$41,'Eval Controles'!$D$41,IF(AH61='Eval Controles'!$C$42,'Eval Controles'!$D$42))</f>
        <v>0</v>
      </c>
      <c r="AJ61" s="139"/>
      <c r="AK61" s="139" t="b">
        <f>IF(AJ61='Eval Controles'!$C$43,'Eval Controles'!$D$43,IF(AJ61='Eval Controles'!$C$44,'Eval Controles'!$D$44,IF(AJ61='Eval Controles'!$C$45,'Eval Controles'!$D$45)))</f>
        <v>0</v>
      </c>
      <c r="AL61" s="133">
        <f t="shared" si="8"/>
        <v>0</v>
      </c>
      <c r="AM61" s="133" t="str">
        <f t="shared" si="9"/>
        <v>DEBIL</v>
      </c>
      <c r="AN61" s="139"/>
      <c r="AO61" s="133">
        <f>IF(AN61='Eval Controles'!$C$24,"FUERTE",IF(AN61='Eval Controles'!$C$25,"MODERADO",IF(AN61='Eval Controles'!$C$26,"DEBIL",)))</f>
        <v>0</v>
      </c>
      <c r="AP61" s="76"/>
      <c r="AQ61" s="118"/>
      <c r="AR61" s="118"/>
      <c r="AS61" s="128"/>
      <c r="AT61" s="118"/>
      <c r="AU61" s="118"/>
      <c r="AV61" s="129"/>
      <c r="AW61" s="129"/>
      <c r="AX61" s="128"/>
      <c r="AY61" s="180"/>
      <c r="AZ61" s="126"/>
      <c r="BA61" s="126"/>
      <c r="BB61" s="126"/>
      <c r="BC61" s="126"/>
      <c r="BD61" s="126"/>
      <c r="BE61" s="126"/>
      <c r="BF61" s="126"/>
      <c r="BG61" s="126"/>
      <c r="BH61" s="126"/>
      <c r="BI61" s="126"/>
      <c r="BJ61" s="126"/>
      <c r="BK61" s="126"/>
      <c r="BL61" s="126"/>
      <c r="BM61" s="126"/>
      <c r="BN61" s="126"/>
      <c r="BO61" s="126"/>
    </row>
    <row r="62" spans="2:67" s="120" customFormat="1" ht="58.5" hidden="1" customHeight="1" x14ac:dyDescent="0.3">
      <c r="B62" s="184"/>
      <c r="C62" s="118"/>
      <c r="D62" s="118"/>
      <c r="E62" s="118"/>
      <c r="F62" s="118"/>
      <c r="G62" s="141"/>
      <c r="H62" s="119"/>
      <c r="I62" s="123"/>
      <c r="J62" s="141"/>
      <c r="K62" s="122"/>
      <c r="L62" s="35"/>
      <c r="M62" s="131" t="e">
        <f>VLOOKUP(L62,'[4]Datos Validacion'!$C$6:$D$10,2,0)</f>
        <v>#N/A</v>
      </c>
      <c r="N62" s="60"/>
      <c r="O62" s="177" t="e">
        <f>VLOOKUP(N62,'[4]Datos Validacion'!$E$6:$F$15,2,0)</f>
        <v>#N/A</v>
      </c>
      <c r="P62" s="240"/>
      <c r="Q62" s="76"/>
      <c r="R62" s="123"/>
      <c r="S62" s="118"/>
      <c r="T62" s="118"/>
      <c r="U62" s="118"/>
      <c r="V62" s="118"/>
      <c r="W62" s="118"/>
      <c r="X62" s="139"/>
      <c r="Y62" s="139" t="b">
        <f>IF(X62='Eval Controles'!$C$30,'Eval Controles'!$D$30,IF(X62='Eval Controles'!$C$31,'Eval Controles'!$D$31))</f>
        <v>0</v>
      </c>
      <c r="Z62" s="139"/>
      <c r="AA62" s="139" t="b">
        <f>IF(Z62='Eval Controles'!$C$32,'Eval Controles'!$D$32,IF(Z62='Eval Controles'!$C$33,'Eval Controles'!$D$33))</f>
        <v>0</v>
      </c>
      <c r="AB62" s="139"/>
      <c r="AC62" s="139" t="b">
        <f>IF(AB62='Eval Controles'!$C$34,'Eval Controles'!$D$34,IF(AB62='Eval Controles'!$C$35,'Eval Controles'!$D$35))</f>
        <v>0</v>
      </c>
      <c r="AD62" s="139"/>
      <c r="AE62" s="139" t="b">
        <f>IF(AD62='Eval Controles'!$C$36,'Eval Controles'!$D$36,IF(AD62='Eval Controles'!$C$37,'Eval Controles'!$D$37,IF(AD62='Eval Controles'!$C$38,'Eval Controles'!$D$38)))</f>
        <v>0</v>
      </c>
      <c r="AF62" s="139"/>
      <c r="AG62" s="139" t="b">
        <f>IF(AF62='Eval Controles'!$C$39,'Eval Controles'!$D$39,IF(AF62='Eval Controles'!$C$40,'Eval Controles'!$D$40))</f>
        <v>0</v>
      </c>
      <c r="AH62" s="139"/>
      <c r="AI62" s="139" t="b">
        <f>IF(AH62='Eval Controles'!$C$41,'Eval Controles'!$D$41,IF(AH62='Eval Controles'!$C$42,'Eval Controles'!$D$42))</f>
        <v>0</v>
      </c>
      <c r="AJ62" s="139"/>
      <c r="AK62" s="139" t="b">
        <f>IF(AJ62='Eval Controles'!$C$43,'Eval Controles'!$D$43,IF(AJ62='Eval Controles'!$C$44,'Eval Controles'!$D$44,IF(AJ62='Eval Controles'!$C$45,'Eval Controles'!$D$45)))</f>
        <v>0</v>
      </c>
      <c r="AL62" s="133">
        <f t="shared" si="8"/>
        <v>0</v>
      </c>
      <c r="AM62" s="133" t="str">
        <f t="shared" si="9"/>
        <v>DEBIL</v>
      </c>
      <c r="AN62" s="139"/>
      <c r="AO62" s="133">
        <f>IF(AN62='Eval Controles'!$C$24,"FUERTE",IF(AN62='Eval Controles'!$C$25,"MODERADO",IF(AN62='Eval Controles'!$C$26,"DEBIL",)))</f>
        <v>0</v>
      </c>
      <c r="AP62" s="76"/>
      <c r="AQ62" s="118"/>
      <c r="AR62" s="118"/>
      <c r="AS62" s="128"/>
      <c r="AT62" s="118"/>
      <c r="AU62" s="118"/>
      <c r="AV62" s="129"/>
      <c r="AW62" s="129"/>
      <c r="AX62" s="128"/>
      <c r="AY62" s="180"/>
      <c r="AZ62" s="126"/>
      <c r="BA62" s="126"/>
      <c r="BB62" s="126"/>
      <c r="BC62" s="126"/>
      <c r="BD62" s="126"/>
      <c r="BE62" s="126"/>
      <c r="BF62" s="126"/>
      <c r="BG62" s="126"/>
      <c r="BH62" s="126"/>
      <c r="BI62" s="126"/>
      <c r="BJ62" s="126"/>
      <c r="BK62" s="126"/>
      <c r="BL62" s="126"/>
      <c r="BM62" s="126"/>
      <c r="BN62" s="126"/>
      <c r="BO62" s="126"/>
    </row>
    <row r="63" spans="2:67" s="120" customFormat="1" ht="58.5" hidden="1" customHeight="1" x14ac:dyDescent="0.3">
      <c r="B63" s="184"/>
      <c r="C63" s="33"/>
      <c r="D63" s="32"/>
      <c r="E63" s="32"/>
      <c r="F63" s="32"/>
      <c r="G63" s="141"/>
      <c r="H63" s="32"/>
      <c r="I63" s="32"/>
      <c r="J63" s="141"/>
      <c r="K63" s="33"/>
      <c r="L63" s="35"/>
      <c r="M63" s="131" t="e">
        <f>VLOOKUP(L63,'[4]Datos Validacion'!$C$6:$D$10,2,0)</f>
        <v>#N/A</v>
      </c>
      <c r="N63" s="60"/>
      <c r="O63" s="177" t="e">
        <f>VLOOKUP(N63,'[4]Datos Validacion'!$E$6:$F$15,2,0)</f>
        <v>#N/A</v>
      </c>
      <c r="P63" s="240"/>
      <c r="Q63" s="76"/>
      <c r="R63" s="76"/>
      <c r="S63" s="76"/>
      <c r="T63" s="76"/>
      <c r="U63" s="76"/>
      <c r="V63" s="76"/>
      <c r="W63" s="76"/>
      <c r="X63" s="139"/>
      <c r="Y63" s="139" t="b">
        <f>IF(X63='Eval Controles'!$C$30,'Eval Controles'!$D$30,IF(X63='Eval Controles'!$C$31,'Eval Controles'!$D$31))</f>
        <v>0</v>
      </c>
      <c r="Z63" s="139"/>
      <c r="AA63" s="139" t="b">
        <f>IF(Z63='Eval Controles'!$C$32,'Eval Controles'!$D$32,IF(Z63='Eval Controles'!$C$33,'Eval Controles'!$D$33))</f>
        <v>0</v>
      </c>
      <c r="AB63" s="139"/>
      <c r="AC63" s="139" t="b">
        <f>IF(AB63='Eval Controles'!$C$34,'Eval Controles'!$D$34,IF(AB63='Eval Controles'!$C$35,'Eval Controles'!$D$35))</f>
        <v>0</v>
      </c>
      <c r="AD63" s="139"/>
      <c r="AE63" s="139" t="b">
        <f>IF(AD63='Eval Controles'!$C$36,'Eval Controles'!$D$36,IF(AD63='Eval Controles'!$C$37,'Eval Controles'!$D$37,IF(AD63='Eval Controles'!$C$38,'Eval Controles'!$D$38)))</f>
        <v>0</v>
      </c>
      <c r="AF63" s="139"/>
      <c r="AG63" s="139" t="b">
        <f>IF(AF63='Eval Controles'!$C$39,'Eval Controles'!$D$39,IF(AF63='Eval Controles'!$C$40,'Eval Controles'!$D$40))</f>
        <v>0</v>
      </c>
      <c r="AH63" s="139"/>
      <c r="AI63" s="139" t="b">
        <f>IF(AH63='Eval Controles'!$C$41,'Eval Controles'!$D$41,IF(AH63='Eval Controles'!$C$42,'Eval Controles'!$D$42))</f>
        <v>0</v>
      </c>
      <c r="AJ63" s="139"/>
      <c r="AK63" s="139" t="b">
        <f>IF(AJ63='Eval Controles'!$C$43,'Eval Controles'!$D$43,IF(AJ63='Eval Controles'!$C$44,'Eval Controles'!$D$44,IF(AJ63='Eval Controles'!$C$45,'Eval Controles'!$D$45)))</f>
        <v>0</v>
      </c>
      <c r="AL63" s="133">
        <f t="shared" si="8"/>
        <v>0</v>
      </c>
      <c r="AM63" s="133" t="str">
        <f t="shared" si="9"/>
        <v>DEBIL</v>
      </c>
      <c r="AN63" s="133"/>
      <c r="AO63" s="133">
        <f>IF(AN63='Eval Controles'!$C$24,"FUERTE",IF(AN63='Eval Controles'!$C$25,"MODERADO",IF(AN63='Eval Controles'!$C$26,"DEBIL",)))</f>
        <v>0</v>
      </c>
      <c r="AP63" s="133"/>
      <c r="AQ63" s="133"/>
      <c r="AR63" s="133"/>
      <c r="AS63" s="133"/>
      <c r="AT63" s="133"/>
      <c r="AU63" s="133"/>
      <c r="AV63" s="129"/>
      <c r="AW63" s="129"/>
      <c r="AX63" s="128"/>
      <c r="AY63" s="180"/>
      <c r="AZ63" s="126"/>
      <c r="BA63" s="126"/>
      <c r="BB63" s="126"/>
      <c r="BC63" s="126"/>
      <c r="BD63" s="126"/>
      <c r="BE63" s="126"/>
      <c r="BF63" s="126"/>
      <c r="BG63" s="126"/>
      <c r="BH63" s="126"/>
      <c r="BI63" s="126"/>
      <c r="BJ63" s="126"/>
      <c r="BK63" s="126"/>
      <c r="BL63" s="126"/>
      <c r="BM63" s="126"/>
      <c r="BN63" s="126"/>
      <c r="BO63" s="126"/>
    </row>
    <row r="64" spans="2:67" s="120" customFormat="1" ht="58.5" hidden="1" customHeight="1" x14ac:dyDescent="0.3">
      <c r="B64" s="184"/>
      <c r="C64" s="118"/>
      <c r="D64" s="118"/>
      <c r="E64" s="35"/>
      <c r="F64" s="35"/>
      <c r="G64" s="141"/>
      <c r="H64" s="35"/>
      <c r="I64" s="35"/>
      <c r="J64" s="141"/>
      <c r="K64" s="118"/>
      <c r="L64" s="35"/>
      <c r="M64" s="131" t="e">
        <f>VLOOKUP(L64,'[4]Datos Validacion'!$C$6:$D$10,2,0)</f>
        <v>#N/A</v>
      </c>
      <c r="N64" s="60"/>
      <c r="O64" s="177" t="e">
        <f>VLOOKUP(N64,'[4]Datos Validacion'!$E$6:$F$15,2,0)</f>
        <v>#N/A</v>
      </c>
      <c r="P64" s="240"/>
      <c r="Q64" s="76"/>
      <c r="R64" s="76"/>
      <c r="S64" s="76"/>
      <c r="T64" s="76"/>
      <c r="U64" s="76"/>
      <c r="V64" s="76"/>
      <c r="W64" s="76"/>
      <c r="X64" s="139"/>
      <c r="Y64" s="139" t="b">
        <f>IF(X64='Eval Controles'!$C$30,'Eval Controles'!$D$30,IF(X64='Eval Controles'!$C$31,'Eval Controles'!$D$31))</f>
        <v>0</v>
      </c>
      <c r="Z64" s="139"/>
      <c r="AA64" s="139" t="b">
        <f>IF(Z64='Eval Controles'!$C$32,'Eval Controles'!$D$32,IF(Z64='Eval Controles'!$C$33,'Eval Controles'!$D$33))</f>
        <v>0</v>
      </c>
      <c r="AB64" s="139"/>
      <c r="AC64" s="139" t="b">
        <f>IF(AB64='Eval Controles'!$C$34,'Eval Controles'!$D$34,IF(AB64='Eval Controles'!$C$35,'Eval Controles'!$D$35))</f>
        <v>0</v>
      </c>
      <c r="AD64" s="139"/>
      <c r="AE64" s="139" t="b">
        <f>IF(AD64='Eval Controles'!$C$36,'Eval Controles'!$D$36,IF(AD64='Eval Controles'!$C$37,'Eval Controles'!$D$37,IF(AD64='Eval Controles'!$C$38,'Eval Controles'!$D$38)))</f>
        <v>0</v>
      </c>
      <c r="AF64" s="139"/>
      <c r="AG64" s="139" t="b">
        <f>IF(AF64='Eval Controles'!$C$39,'Eval Controles'!$D$39,IF(AF64='Eval Controles'!$C$40,'Eval Controles'!$D$40))</f>
        <v>0</v>
      </c>
      <c r="AH64" s="139"/>
      <c r="AI64" s="139" t="b">
        <f>IF(AH64='Eval Controles'!$C$41,'Eval Controles'!$D$41,IF(AH64='Eval Controles'!$C$42,'Eval Controles'!$D$42))</f>
        <v>0</v>
      </c>
      <c r="AJ64" s="139"/>
      <c r="AK64" s="139" t="b">
        <f>IF(AJ64='Eval Controles'!$C$43,'Eval Controles'!$D$43,IF(AJ64='Eval Controles'!$C$44,'Eval Controles'!$D$44,IF(AJ64='Eval Controles'!$C$45,'Eval Controles'!$D$45)))</f>
        <v>0</v>
      </c>
      <c r="AL64" s="133">
        <f t="shared" si="8"/>
        <v>0</v>
      </c>
      <c r="AM64" s="133" t="str">
        <f t="shared" si="9"/>
        <v>DEBIL</v>
      </c>
      <c r="AN64" s="133"/>
      <c r="AO64" s="133">
        <f>IF(AN64='Eval Controles'!$C$24,"FUERTE",IF(AN64='Eval Controles'!$C$25,"MODERADO",IF(AN64='Eval Controles'!$C$26,"DEBIL",)))</f>
        <v>0</v>
      </c>
      <c r="AP64" s="133"/>
      <c r="AQ64" s="133"/>
      <c r="AR64" s="133"/>
      <c r="AS64" s="133"/>
      <c r="AT64" s="133"/>
      <c r="AU64" s="133"/>
      <c r="AV64" s="129"/>
      <c r="AW64" s="129"/>
      <c r="AX64" s="76"/>
      <c r="AY64" s="180"/>
      <c r="AZ64" s="126"/>
      <c r="BA64" s="126"/>
      <c r="BB64" s="126"/>
      <c r="BC64" s="126"/>
      <c r="BD64" s="126"/>
      <c r="BE64" s="126"/>
      <c r="BF64" s="126"/>
      <c r="BG64" s="126"/>
      <c r="BH64" s="126"/>
      <c r="BI64" s="126"/>
      <c r="BJ64" s="126"/>
      <c r="BK64" s="126"/>
      <c r="BL64" s="126"/>
      <c r="BM64" s="126"/>
      <c r="BN64" s="126"/>
      <c r="BO64" s="126"/>
    </row>
    <row r="65" spans="2:67" ht="58.5" hidden="1" customHeight="1" x14ac:dyDescent="0.3">
      <c r="B65" s="184"/>
      <c r="C65" s="118"/>
      <c r="D65" s="121"/>
      <c r="E65" s="119"/>
      <c r="F65" s="119"/>
      <c r="G65" s="141"/>
      <c r="H65" s="119"/>
      <c r="I65" s="119"/>
      <c r="J65" s="141"/>
      <c r="K65" s="121"/>
      <c r="L65" s="35"/>
      <c r="M65" s="131" t="e">
        <f>VLOOKUP(L65,'[4]Datos Validacion'!$C$6:$D$10,2,0)</f>
        <v>#N/A</v>
      </c>
      <c r="N65" s="60"/>
      <c r="O65" s="177" t="e">
        <f>VLOOKUP(N65,'[4]Datos Validacion'!$E$6:$F$15,2,0)</f>
        <v>#N/A</v>
      </c>
      <c r="P65" s="240"/>
      <c r="Q65" s="76"/>
      <c r="R65" s="76"/>
      <c r="S65" s="76"/>
      <c r="T65" s="76"/>
      <c r="U65" s="76"/>
      <c r="V65" s="76"/>
      <c r="W65" s="76"/>
      <c r="X65" s="139"/>
      <c r="Y65" s="139" t="b">
        <f>IF(X65='Eval Controles'!$C$30,'Eval Controles'!$D$30,IF(X65='Eval Controles'!$C$31,'Eval Controles'!$D$31))</f>
        <v>0</v>
      </c>
      <c r="Z65" s="139"/>
      <c r="AA65" s="139" t="b">
        <f>IF(Z65='Eval Controles'!$C$32,'Eval Controles'!$D$32,IF(Z65='Eval Controles'!$C$33,'Eval Controles'!$D$33))</f>
        <v>0</v>
      </c>
      <c r="AB65" s="139"/>
      <c r="AC65" s="139" t="b">
        <f>IF(AB65='Eval Controles'!$C$34,'Eval Controles'!$D$34,IF(AB65='Eval Controles'!$C$35,'Eval Controles'!$D$35))</f>
        <v>0</v>
      </c>
      <c r="AD65" s="139"/>
      <c r="AE65" s="139" t="b">
        <f>IF(AD65='Eval Controles'!$C$36,'Eval Controles'!$D$36,IF(AD65='Eval Controles'!$C$37,'Eval Controles'!$D$37,IF(AD65='Eval Controles'!$C$38,'Eval Controles'!$D$38)))</f>
        <v>0</v>
      </c>
      <c r="AF65" s="139"/>
      <c r="AG65" s="139" t="b">
        <f>IF(AF65='Eval Controles'!$C$39,'Eval Controles'!$D$39,IF(AF65='Eval Controles'!$C$40,'Eval Controles'!$D$40))</f>
        <v>0</v>
      </c>
      <c r="AH65" s="139"/>
      <c r="AI65" s="139" t="b">
        <f>IF(AH65='Eval Controles'!$C$41,'Eval Controles'!$D$41,IF(AH65='Eval Controles'!$C$42,'Eval Controles'!$D$42))</f>
        <v>0</v>
      </c>
      <c r="AJ65" s="139"/>
      <c r="AK65" s="139" t="b">
        <f>IF(AJ65='Eval Controles'!$C$43,'Eval Controles'!$D$43,IF(AJ65='Eval Controles'!$C$44,'Eval Controles'!$D$44,IF(AJ65='Eval Controles'!$C$45,'Eval Controles'!$D$45)))</f>
        <v>0</v>
      </c>
      <c r="AL65" s="133">
        <f t="shared" si="8"/>
        <v>0</v>
      </c>
      <c r="AM65" s="133" t="str">
        <f t="shared" si="9"/>
        <v>DEBIL</v>
      </c>
      <c r="AN65" s="133"/>
      <c r="AO65" s="133">
        <f>IF(AN65='Eval Controles'!$C$24,"FUERTE",IF(AN65='Eval Controles'!$C$25,"MODERADO",IF(AN65='Eval Controles'!$C$26,"DEBIL",)))</f>
        <v>0</v>
      </c>
      <c r="AP65" s="133"/>
      <c r="AQ65" s="133"/>
      <c r="AR65" s="133"/>
      <c r="AS65" s="133"/>
      <c r="AT65" s="133"/>
      <c r="AU65" s="133"/>
      <c r="AV65" s="129"/>
      <c r="AW65" s="129"/>
      <c r="AX65" s="127"/>
      <c r="AY65" s="180"/>
      <c r="AZ65" s="30"/>
      <c r="BA65" s="30"/>
      <c r="BB65" s="30"/>
      <c r="BC65" s="30"/>
      <c r="BD65" s="30"/>
      <c r="BE65" s="30"/>
      <c r="BF65" s="30"/>
      <c r="BG65" s="30"/>
      <c r="BH65" s="30"/>
      <c r="BI65" s="30"/>
      <c r="BJ65" s="30"/>
      <c r="BK65" s="30"/>
      <c r="BL65" s="30"/>
      <c r="BM65" s="30"/>
      <c r="BN65" s="30"/>
      <c r="BO65" s="30"/>
    </row>
    <row r="66" spans="2:67" ht="58.5" hidden="1" customHeight="1" x14ac:dyDescent="0.3">
      <c r="B66" s="184"/>
      <c r="C66" s="117"/>
      <c r="D66" s="122"/>
      <c r="E66" s="122"/>
      <c r="F66" s="122"/>
      <c r="G66" s="141"/>
      <c r="H66" s="122"/>
      <c r="I66" s="122"/>
      <c r="J66" s="141"/>
      <c r="K66" s="130"/>
      <c r="L66" s="35"/>
      <c r="M66" s="131" t="e">
        <f>VLOOKUP(L66,'[4]Datos Validacion'!$C$6:$D$10,2,0)</f>
        <v>#N/A</v>
      </c>
      <c r="N66" s="60"/>
      <c r="O66" s="177" t="e">
        <f>VLOOKUP(N66,'[4]Datos Validacion'!$E$6:$F$15,2,0)</f>
        <v>#N/A</v>
      </c>
      <c r="P66" s="240"/>
      <c r="Q66" s="76"/>
      <c r="R66" s="76"/>
      <c r="S66" s="76"/>
      <c r="T66" s="76"/>
      <c r="U66" s="76"/>
      <c r="V66" s="76"/>
      <c r="W66" s="76"/>
      <c r="X66" s="139"/>
      <c r="Y66" s="139" t="b">
        <f>IF(X66='Eval Controles'!$C$30,'Eval Controles'!$D$30,IF(X66='Eval Controles'!$C$31,'Eval Controles'!$D$31))</f>
        <v>0</v>
      </c>
      <c r="Z66" s="139"/>
      <c r="AA66" s="139" t="b">
        <f>IF(Z66='Eval Controles'!$C$32,'Eval Controles'!$D$32,IF(Z66='Eval Controles'!$C$33,'Eval Controles'!$D$33))</f>
        <v>0</v>
      </c>
      <c r="AB66" s="139"/>
      <c r="AC66" s="139" t="b">
        <f>IF(AB66='Eval Controles'!$C$34,'Eval Controles'!$D$34,IF(AB66='Eval Controles'!$C$35,'Eval Controles'!$D$35))</f>
        <v>0</v>
      </c>
      <c r="AD66" s="139"/>
      <c r="AE66" s="139" t="b">
        <f>IF(AD66='Eval Controles'!$C$36,'Eval Controles'!$D$36,IF(AD66='Eval Controles'!$C$37,'Eval Controles'!$D$37,IF(AD66='Eval Controles'!$C$38,'Eval Controles'!$D$38)))</f>
        <v>0</v>
      </c>
      <c r="AF66" s="139"/>
      <c r="AG66" s="139" t="b">
        <f>IF(AF66='Eval Controles'!$C$39,'Eval Controles'!$D$39,IF(AF66='Eval Controles'!$C$40,'Eval Controles'!$D$40))</f>
        <v>0</v>
      </c>
      <c r="AH66" s="139"/>
      <c r="AI66" s="139" t="b">
        <f>IF(AH66='Eval Controles'!$C$41,'Eval Controles'!$D$41,IF(AH66='Eval Controles'!$C$42,'Eval Controles'!$D$42))</f>
        <v>0</v>
      </c>
      <c r="AJ66" s="139"/>
      <c r="AK66" s="139" t="b">
        <f>IF(AJ66='Eval Controles'!$C$43,'Eval Controles'!$D$43,IF(AJ66='Eval Controles'!$C$44,'Eval Controles'!$D$44,IF(AJ66='Eval Controles'!$C$45,'Eval Controles'!$D$45)))</f>
        <v>0</v>
      </c>
      <c r="AL66" s="133">
        <f t="shared" si="8"/>
        <v>0</v>
      </c>
      <c r="AM66" s="133" t="str">
        <f t="shared" si="9"/>
        <v>DEBIL</v>
      </c>
      <c r="AN66" s="133"/>
      <c r="AO66" s="133">
        <f>IF(AN66='Eval Controles'!$C$24,"FUERTE",IF(AN66='Eval Controles'!$C$25,"MODERADO",IF(AN66='Eval Controles'!$C$26,"DEBIL",)))</f>
        <v>0</v>
      </c>
      <c r="AP66" s="133"/>
      <c r="AQ66" s="133"/>
      <c r="AR66" s="133"/>
      <c r="AS66" s="133"/>
      <c r="AT66" s="133"/>
      <c r="AU66" s="133"/>
      <c r="AV66" s="129"/>
      <c r="AW66" s="129"/>
      <c r="AX66" s="128"/>
      <c r="AY66" s="180"/>
      <c r="AZ66" s="30"/>
      <c r="BA66" s="30"/>
      <c r="BB66" s="30"/>
      <c r="BC66" s="30"/>
      <c r="BD66" s="30"/>
      <c r="BE66" s="30"/>
      <c r="BF66" s="30"/>
      <c r="BG66" s="30"/>
      <c r="BH66" s="30"/>
      <c r="BI66" s="30"/>
      <c r="BJ66" s="30"/>
      <c r="BK66" s="30"/>
      <c r="BL66" s="30"/>
      <c r="BM66" s="30"/>
      <c r="BN66" s="30"/>
      <c r="BO66" s="30"/>
    </row>
    <row r="67" spans="2:67" ht="58.5" hidden="1" customHeight="1" x14ac:dyDescent="0.3">
      <c r="B67" s="184"/>
      <c r="C67" s="117"/>
      <c r="D67" s="122"/>
      <c r="E67" s="122"/>
      <c r="F67" s="122"/>
      <c r="G67" s="141"/>
      <c r="H67" s="122"/>
      <c r="I67" s="122"/>
      <c r="J67" s="141"/>
      <c r="K67" s="130"/>
      <c r="L67" s="35"/>
      <c r="M67" s="131" t="e">
        <f>VLOOKUP(L67,'[4]Datos Validacion'!$C$6:$D$10,2,0)</f>
        <v>#N/A</v>
      </c>
      <c r="N67" s="60"/>
      <c r="O67" s="177" t="e">
        <f>VLOOKUP(N67,'[4]Datos Validacion'!$E$6:$F$15,2,0)</f>
        <v>#N/A</v>
      </c>
      <c r="P67" s="240"/>
      <c r="Q67" s="76"/>
      <c r="R67" s="76"/>
      <c r="S67" s="76"/>
      <c r="T67" s="76"/>
      <c r="U67" s="76"/>
      <c r="V67" s="76"/>
      <c r="W67" s="76"/>
      <c r="X67" s="139"/>
      <c r="Y67" s="139" t="b">
        <f>IF(X67='Eval Controles'!$C$30,'Eval Controles'!$D$30,IF(X67='Eval Controles'!$C$31,'Eval Controles'!$D$31))</f>
        <v>0</v>
      </c>
      <c r="Z67" s="139"/>
      <c r="AA67" s="139" t="b">
        <f>IF(Z67='Eval Controles'!$C$32,'Eval Controles'!$D$32,IF(Z67='Eval Controles'!$C$33,'Eval Controles'!$D$33))</f>
        <v>0</v>
      </c>
      <c r="AB67" s="139"/>
      <c r="AC67" s="139" t="b">
        <f>IF(AB67='Eval Controles'!$C$34,'Eval Controles'!$D$34,IF(AB67='Eval Controles'!$C$35,'Eval Controles'!$D$35))</f>
        <v>0</v>
      </c>
      <c r="AD67" s="139"/>
      <c r="AE67" s="139" t="b">
        <f>IF(AD67='Eval Controles'!$C$36,'Eval Controles'!$D$36,IF(AD67='Eval Controles'!$C$37,'Eval Controles'!$D$37,IF(AD67='Eval Controles'!$C$38,'Eval Controles'!$D$38)))</f>
        <v>0</v>
      </c>
      <c r="AF67" s="139"/>
      <c r="AG67" s="139" t="b">
        <f>IF(AF67='Eval Controles'!$C$39,'Eval Controles'!$D$39,IF(AF67='Eval Controles'!$C$40,'Eval Controles'!$D$40))</f>
        <v>0</v>
      </c>
      <c r="AH67" s="139"/>
      <c r="AI67" s="139" t="b">
        <f>IF(AH67='Eval Controles'!$C$41,'Eval Controles'!$D$41,IF(AH67='Eval Controles'!$C$42,'Eval Controles'!$D$42))</f>
        <v>0</v>
      </c>
      <c r="AJ67" s="139"/>
      <c r="AK67" s="139" t="b">
        <f>IF(AJ67='Eval Controles'!$C$43,'Eval Controles'!$D$43,IF(AJ67='Eval Controles'!$C$44,'Eval Controles'!$D$44,IF(AJ67='Eval Controles'!$C$45,'Eval Controles'!$D$45)))</f>
        <v>0</v>
      </c>
      <c r="AL67" s="133">
        <f t="shared" si="8"/>
        <v>0</v>
      </c>
      <c r="AM67" s="133" t="str">
        <f t="shared" si="9"/>
        <v>DEBIL</v>
      </c>
      <c r="AN67" s="133"/>
      <c r="AO67" s="133">
        <f>IF(AN67='Eval Controles'!$C$24,"FUERTE",IF(AN67='Eval Controles'!$C$25,"MODERADO",IF(AN67='Eval Controles'!$C$26,"DEBIL",)))</f>
        <v>0</v>
      </c>
      <c r="AP67" s="133"/>
      <c r="AQ67" s="133"/>
      <c r="AR67" s="133"/>
      <c r="AS67" s="133"/>
      <c r="AT67" s="133"/>
      <c r="AU67" s="133"/>
      <c r="AV67" s="129"/>
      <c r="AW67" s="129"/>
      <c r="AX67" s="128"/>
      <c r="AY67" s="180"/>
      <c r="AZ67" s="30"/>
      <c r="BA67" s="30"/>
      <c r="BB67" s="30"/>
      <c r="BC67" s="30"/>
      <c r="BD67" s="30"/>
      <c r="BE67" s="30"/>
      <c r="BF67" s="30"/>
      <c r="BG67" s="30"/>
      <c r="BH67" s="30"/>
      <c r="BI67" s="30"/>
      <c r="BJ67" s="30"/>
      <c r="BK67" s="30"/>
      <c r="BL67" s="30"/>
      <c r="BM67" s="30"/>
      <c r="BN67" s="30"/>
      <c r="BO67" s="30"/>
    </row>
    <row r="68" spans="2:67" s="39" customFormat="1" ht="58.5" hidden="1" customHeight="1" x14ac:dyDescent="0.35">
      <c r="B68" s="184"/>
      <c r="C68" s="116"/>
      <c r="D68" s="116"/>
      <c r="E68" s="116"/>
      <c r="F68" s="116"/>
      <c r="G68" s="141"/>
      <c r="H68" s="116"/>
      <c r="I68" s="116"/>
      <c r="J68" s="141"/>
      <c r="K68" s="32"/>
      <c r="L68" s="35"/>
      <c r="M68" s="131" t="e">
        <f>VLOOKUP(L68,'[4]Datos Validacion'!$C$6:$D$10,2,0)</f>
        <v>#N/A</v>
      </c>
      <c r="N68" s="60"/>
      <c r="O68" s="177" t="e">
        <f>VLOOKUP(N68,'[4]Datos Validacion'!$E$6:$F$15,2,0)</f>
        <v>#N/A</v>
      </c>
      <c r="P68" s="240"/>
      <c r="Q68" s="76"/>
      <c r="R68" s="76"/>
      <c r="S68" s="76"/>
      <c r="T68" s="76"/>
      <c r="U68" s="76"/>
      <c r="V68" s="76"/>
      <c r="W68" s="76"/>
      <c r="X68" s="139"/>
      <c r="Y68" s="139" t="b">
        <f>IF(X68='Eval Controles'!$C$30,'Eval Controles'!$D$30,IF(X68='Eval Controles'!$C$31,'Eval Controles'!$D$31))</f>
        <v>0</v>
      </c>
      <c r="Z68" s="139"/>
      <c r="AA68" s="139" t="b">
        <f>IF(Z68='Eval Controles'!$C$32,'Eval Controles'!$D$32,IF(Z68='Eval Controles'!$C$33,'Eval Controles'!$D$33))</f>
        <v>0</v>
      </c>
      <c r="AB68" s="139"/>
      <c r="AC68" s="139" t="b">
        <f>IF(AB68='Eval Controles'!$C$34,'Eval Controles'!$D$34,IF(AB68='Eval Controles'!$C$35,'Eval Controles'!$D$35))</f>
        <v>0</v>
      </c>
      <c r="AD68" s="139"/>
      <c r="AE68" s="139" t="b">
        <f>IF(AD68='Eval Controles'!$C$36,'Eval Controles'!$D$36,IF(AD68='Eval Controles'!$C$37,'Eval Controles'!$D$37,IF(AD68='Eval Controles'!$C$38,'Eval Controles'!$D$38)))</f>
        <v>0</v>
      </c>
      <c r="AF68" s="139"/>
      <c r="AG68" s="139" t="b">
        <f>IF(AF68='Eval Controles'!$C$39,'Eval Controles'!$D$39,IF(AF68='Eval Controles'!$C$40,'Eval Controles'!$D$40))</f>
        <v>0</v>
      </c>
      <c r="AH68" s="139"/>
      <c r="AI68" s="139" t="b">
        <f>IF(AH68='Eval Controles'!$C$41,'Eval Controles'!$D$41,IF(AH68='Eval Controles'!$C$42,'Eval Controles'!$D$42))</f>
        <v>0</v>
      </c>
      <c r="AJ68" s="139"/>
      <c r="AK68" s="139" t="b">
        <f>IF(AJ68='Eval Controles'!$C$43,'Eval Controles'!$D$43,IF(AJ68='Eval Controles'!$C$44,'Eval Controles'!$D$44,IF(AJ68='Eval Controles'!$C$45,'Eval Controles'!$D$45)))</f>
        <v>0</v>
      </c>
      <c r="AL68" s="133">
        <f t="shared" si="8"/>
        <v>0</v>
      </c>
      <c r="AM68" s="133" t="str">
        <f t="shared" si="9"/>
        <v>DEBIL</v>
      </c>
      <c r="AN68" s="133"/>
      <c r="AO68" s="133">
        <f>IF(AN68='Eval Controles'!$C$24,"FUERTE",IF(AN68='Eval Controles'!$C$25,"MODERADO",IF(AN68='Eval Controles'!$C$26,"DEBIL",)))</f>
        <v>0</v>
      </c>
      <c r="AP68" s="133"/>
      <c r="AQ68" s="133"/>
      <c r="AR68" s="133"/>
      <c r="AS68" s="133"/>
      <c r="AT68" s="133"/>
      <c r="AU68" s="133"/>
      <c r="AV68" s="129"/>
      <c r="AW68" s="129"/>
      <c r="AX68" s="128"/>
      <c r="AY68" s="180"/>
      <c r="AZ68" s="31"/>
      <c r="BA68" s="31"/>
      <c r="BB68" s="31"/>
      <c r="BC68" s="31"/>
      <c r="BD68" s="31"/>
      <c r="BE68" s="31"/>
      <c r="BF68" s="31"/>
      <c r="BG68" s="31"/>
      <c r="BH68" s="31"/>
      <c r="BI68" s="31"/>
      <c r="BJ68" s="31"/>
      <c r="BK68" s="31"/>
      <c r="BL68" s="31"/>
      <c r="BM68" s="31"/>
      <c r="BN68" s="31"/>
      <c r="BO68" s="31"/>
    </row>
    <row r="69" spans="2:67" s="39" customFormat="1" ht="58.5" hidden="1" customHeight="1" x14ac:dyDescent="0.35">
      <c r="B69" s="184"/>
      <c r="C69" s="116"/>
      <c r="D69" s="116"/>
      <c r="E69" s="116"/>
      <c r="F69" s="116"/>
      <c r="G69" s="141"/>
      <c r="H69" s="116"/>
      <c r="I69" s="116"/>
      <c r="J69" s="141"/>
      <c r="K69" s="32"/>
      <c r="L69" s="35"/>
      <c r="M69" s="131" t="e">
        <f>VLOOKUP(L69,'[4]Datos Validacion'!$C$6:$D$10,2,0)</f>
        <v>#N/A</v>
      </c>
      <c r="N69" s="60"/>
      <c r="O69" s="177" t="e">
        <f>VLOOKUP(N69,'[4]Datos Validacion'!$E$6:$F$15,2,0)</f>
        <v>#N/A</v>
      </c>
      <c r="P69" s="240"/>
      <c r="Q69" s="76"/>
      <c r="R69" s="76"/>
      <c r="S69" s="76"/>
      <c r="T69" s="76"/>
      <c r="U69" s="76"/>
      <c r="V69" s="76"/>
      <c r="W69" s="76"/>
      <c r="X69" s="139"/>
      <c r="Y69" s="139" t="b">
        <f>IF(X69='Eval Controles'!$C$30,'Eval Controles'!$D$30,IF(X69='Eval Controles'!$C$31,'Eval Controles'!$D$31))</f>
        <v>0</v>
      </c>
      <c r="Z69" s="139"/>
      <c r="AA69" s="139" t="b">
        <f>IF(Z69='Eval Controles'!$C$32,'Eval Controles'!$D$32,IF(Z69='Eval Controles'!$C$33,'Eval Controles'!$D$33))</f>
        <v>0</v>
      </c>
      <c r="AB69" s="139"/>
      <c r="AC69" s="139" t="b">
        <f>IF(AB69='Eval Controles'!$C$34,'Eval Controles'!$D$34,IF(AB69='Eval Controles'!$C$35,'Eval Controles'!$D$35))</f>
        <v>0</v>
      </c>
      <c r="AD69" s="139"/>
      <c r="AE69" s="139" t="b">
        <f>IF(AD69='Eval Controles'!$C$36,'Eval Controles'!$D$36,IF(AD69='Eval Controles'!$C$37,'Eval Controles'!$D$37,IF(AD69='Eval Controles'!$C$38,'Eval Controles'!$D$38)))</f>
        <v>0</v>
      </c>
      <c r="AF69" s="139"/>
      <c r="AG69" s="139" t="b">
        <f>IF(AF69='Eval Controles'!$C$39,'Eval Controles'!$D$39,IF(AF69='Eval Controles'!$C$40,'Eval Controles'!$D$40))</f>
        <v>0</v>
      </c>
      <c r="AH69" s="139"/>
      <c r="AI69" s="139" t="b">
        <f>IF(AH69='Eval Controles'!$C$41,'Eval Controles'!$D$41,IF(AH69='Eval Controles'!$C$42,'Eval Controles'!$D$42))</f>
        <v>0</v>
      </c>
      <c r="AJ69" s="139"/>
      <c r="AK69" s="139" t="b">
        <f>IF(AJ69='Eval Controles'!$C$43,'Eval Controles'!$D$43,IF(AJ69='Eval Controles'!$C$44,'Eval Controles'!$D$44,IF(AJ69='Eval Controles'!$C$45,'Eval Controles'!$D$45)))</f>
        <v>0</v>
      </c>
      <c r="AL69" s="133">
        <f t="shared" si="8"/>
        <v>0</v>
      </c>
      <c r="AM69" s="133" t="str">
        <f t="shared" si="9"/>
        <v>DEBIL</v>
      </c>
      <c r="AN69" s="133"/>
      <c r="AO69" s="133">
        <f>IF(AN69='Eval Controles'!$C$24,"FUERTE",IF(AN69='Eval Controles'!$C$25,"MODERADO",IF(AN69='Eval Controles'!$C$26,"DEBIL",)))</f>
        <v>0</v>
      </c>
      <c r="AP69" s="133"/>
      <c r="AQ69" s="133"/>
      <c r="AR69" s="133"/>
      <c r="AS69" s="133"/>
      <c r="AT69" s="133"/>
      <c r="AU69" s="133"/>
      <c r="AV69" s="129"/>
      <c r="AW69" s="129"/>
      <c r="AX69" s="128"/>
      <c r="AY69" s="180"/>
      <c r="AZ69" s="31"/>
      <c r="BA69" s="31"/>
      <c r="BB69" s="31"/>
      <c r="BC69" s="31"/>
      <c r="BD69" s="31"/>
      <c r="BE69" s="31"/>
      <c r="BF69" s="31"/>
      <c r="BG69" s="31"/>
      <c r="BH69" s="31"/>
      <c r="BI69" s="31"/>
      <c r="BJ69" s="31"/>
      <c r="BK69" s="31"/>
      <c r="BL69" s="31"/>
      <c r="BM69" s="31"/>
      <c r="BN69" s="31"/>
      <c r="BO69" s="31"/>
    </row>
    <row r="70" spans="2:67" ht="58.5" hidden="1" customHeight="1" x14ac:dyDescent="0.3">
      <c r="B70" s="184"/>
      <c r="C70" s="116"/>
      <c r="D70" s="116"/>
      <c r="E70" s="116"/>
      <c r="F70" s="116"/>
      <c r="G70" s="141"/>
      <c r="H70" s="116"/>
      <c r="I70" s="116"/>
      <c r="J70" s="141"/>
      <c r="K70" s="32"/>
      <c r="L70" s="35"/>
      <c r="M70" s="131" t="e">
        <f>VLOOKUP(L70,'[4]Datos Validacion'!$C$6:$D$10,2,0)</f>
        <v>#N/A</v>
      </c>
      <c r="N70" s="60"/>
      <c r="O70" s="177" t="e">
        <f>VLOOKUP(N70,'[4]Datos Validacion'!$E$6:$F$15,2,0)</f>
        <v>#N/A</v>
      </c>
      <c r="P70" s="240"/>
      <c r="Q70" s="76"/>
      <c r="R70" s="76"/>
      <c r="S70" s="76"/>
      <c r="T70" s="76"/>
      <c r="U70" s="76"/>
      <c r="V70" s="76"/>
      <c r="W70" s="76"/>
      <c r="X70" s="139"/>
      <c r="Y70" s="139" t="b">
        <f>IF(X70='Eval Controles'!$C$30,'Eval Controles'!$D$30,IF(X70='Eval Controles'!$C$31,'Eval Controles'!$D$31))</f>
        <v>0</v>
      </c>
      <c r="Z70" s="139"/>
      <c r="AA70" s="139" t="b">
        <f>IF(Z70='Eval Controles'!$C$32,'Eval Controles'!$D$32,IF(Z70='Eval Controles'!$C$33,'Eval Controles'!$D$33))</f>
        <v>0</v>
      </c>
      <c r="AB70" s="139"/>
      <c r="AC70" s="139" t="b">
        <f>IF(AB70='Eval Controles'!$C$34,'Eval Controles'!$D$34,IF(AB70='Eval Controles'!$C$35,'Eval Controles'!$D$35))</f>
        <v>0</v>
      </c>
      <c r="AD70" s="139"/>
      <c r="AE70" s="139" t="b">
        <f>IF(AD70='Eval Controles'!$C$36,'Eval Controles'!$D$36,IF(AD70='Eval Controles'!$C$37,'Eval Controles'!$D$37,IF(AD70='Eval Controles'!$C$38,'Eval Controles'!$D$38)))</f>
        <v>0</v>
      </c>
      <c r="AF70" s="139"/>
      <c r="AG70" s="139" t="b">
        <f>IF(AF70='Eval Controles'!$C$39,'Eval Controles'!$D$39,IF(AF70='Eval Controles'!$C$40,'Eval Controles'!$D$40))</f>
        <v>0</v>
      </c>
      <c r="AH70" s="139"/>
      <c r="AI70" s="139" t="b">
        <f>IF(AH70='Eval Controles'!$C$41,'Eval Controles'!$D$41,IF(AH70='Eval Controles'!$C$42,'Eval Controles'!$D$42))</f>
        <v>0</v>
      </c>
      <c r="AJ70" s="139"/>
      <c r="AK70" s="139" t="b">
        <f>IF(AJ70='Eval Controles'!$C$43,'Eval Controles'!$D$43,IF(AJ70='Eval Controles'!$C$44,'Eval Controles'!$D$44,IF(AJ70='Eval Controles'!$C$45,'Eval Controles'!$D$45)))</f>
        <v>0</v>
      </c>
      <c r="AL70" s="133">
        <f t="shared" si="8"/>
        <v>0</v>
      </c>
      <c r="AM70" s="133" t="str">
        <f t="shared" si="9"/>
        <v>DEBIL</v>
      </c>
      <c r="AN70" s="133"/>
      <c r="AO70" s="133">
        <f>IF(AN70='Eval Controles'!$C$24,"FUERTE",IF(AN70='Eval Controles'!$C$25,"MODERADO",IF(AN70='Eval Controles'!$C$26,"DEBIL",)))</f>
        <v>0</v>
      </c>
      <c r="AP70" s="133"/>
      <c r="AQ70" s="133"/>
      <c r="AR70" s="133"/>
      <c r="AS70" s="133"/>
      <c r="AT70" s="133"/>
      <c r="AU70" s="133"/>
      <c r="AV70" s="129"/>
      <c r="AW70" s="129"/>
      <c r="AX70" s="128"/>
      <c r="AY70" s="180"/>
      <c r="AZ70" s="30"/>
      <c r="BA70" s="30"/>
      <c r="BB70" s="30"/>
      <c r="BC70" s="30"/>
      <c r="BD70" s="30"/>
      <c r="BE70" s="30"/>
      <c r="BF70" s="30"/>
      <c r="BG70" s="30"/>
      <c r="BH70" s="30"/>
      <c r="BI70" s="30"/>
      <c r="BJ70" s="30"/>
      <c r="BK70" s="30"/>
      <c r="BL70" s="30"/>
      <c r="BM70" s="30"/>
      <c r="BN70" s="30"/>
      <c r="BO70" s="30"/>
    </row>
    <row r="71" spans="2:67" s="39" customFormat="1" ht="58.5" hidden="1" customHeight="1" x14ac:dyDescent="0.35">
      <c r="B71" s="184"/>
      <c r="C71" s="138"/>
      <c r="D71" s="138"/>
      <c r="E71" s="138"/>
      <c r="F71" s="138"/>
      <c r="G71" s="141"/>
      <c r="H71" s="137"/>
      <c r="I71" s="134"/>
      <c r="J71" s="141"/>
      <c r="K71" s="122"/>
      <c r="L71" s="135"/>
      <c r="M71" s="131" t="e">
        <f>VLOOKUP(L71,'[4]Datos Validacion'!$C$6:$D$10,2,0)</f>
        <v>#N/A</v>
      </c>
      <c r="N71" s="136"/>
      <c r="O71" s="177" t="e">
        <f>VLOOKUP(N71,'[4]Datos Validacion'!$E$6:$F$15,2,0)</f>
        <v>#N/A</v>
      </c>
      <c r="P71" s="240"/>
      <c r="Q71" s="132"/>
      <c r="R71" s="123"/>
      <c r="S71" s="139"/>
      <c r="T71" s="139"/>
      <c r="U71" s="139"/>
      <c r="V71" s="139"/>
      <c r="W71" s="139"/>
      <c r="X71" s="139"/>
      <c r="Y71" s="139" t="b">
        <f>IF(X71='Eval Controles'!$C$30,'Eval Controles'!$D$30,IF(X71='Eval Controles'!$C$31,'Eval Controles'!$D$31))</f>
        <v>0</v>
      </c>
      <c r="Z71" s="139"/>
      <c r="AA71" s="139" t="b">
        <f>IF(Z71='Eval Controles'!$C$32,'Eval Controles'!$D$32,IF(Z71='Eval Controles'!$C$33,'Eval Controles'!$D$33))</f>
        <v>0</v>
      </c>
      <c r="AB71" s="139"/>
      <c r="AC71" s="139" t="b">
        <f>IF(AB71='Eval Controles'!$C$34,'Eval Controles'!$D$34,IF(AB71='Eval Controles'!$C$35,'Eval Controles'!$D$35))</f>
        <v>0</v>
      </c>
      <c r="AD71" s="139"/>
      <c r="AE71" s="139" t="b">
        <f>IF(AD71='Eval Controles'!$C$36,'Eval Controles'!$D$36,IF(AD71='Eval Controles'!$C$37,'Eval Controles'!$D$37,IF(AD71='Eval Controles'!$C$38,'Eval Controles'!$D$38)))</f>
        <v>0</v>
      </c>
      <c r="AF71" s="139"/>
      <c r="AG71" s="139" t="b">
        <f>IF(AF71='Eval Controles'!$C$39,'Eval Controles'!$D$39,IF(AF71='Eval Controles'!$C$40,'Eval Controles'!$D$40))</f>
        <v>0</v>
      </c>
      <c r="AH71" s="139"/>
      <c r="AI71" s="139" t="b">
        <f>IF(AH71='Eval Controles'!$C$41,'Eval Controles'!$D$41,IF(AH71='Eval Controles'!$C$42,'Eval Controles'!$D$42))</f>
        <v>0</v>
      </c>
      <c r="AJ71" s="139"/>
      <c r="AK71" s="139" t="b">
        <f>IF(AJ71='Eval Controles'!$C$43,'Eval Controles'!$D$43,IF(AJ71='Eval Controles'!$C$44,'Eval Controles'!$D$44,IF(AJ71='Eval Controles'!$C$45,'Eval Controles'!$D$45)))</f>
        <v>0</v>
      </c>
      <c r="AL71" s="133"/>
      <c r="AM71" s="133"/>
      <c r="AN71" s="139"/>
      <c r="AO71" s="133"/>
      <c r="AP71" s="76"/>
      <c r="AQ71" s="118"/>
      <c r="AR71" s="118"/>
      <c r="AS71" s="76"/>
      <c r="AT71" s="118"/>
      <c r="AU71" s="118"/>
      <c r="AV71" s="43"/>
      <c r="AW71" s="43"/>
      <c r="AX71" s="76"/>
      <c r="AY71" s="180"/>
      <c r="AZ71" s="31"/>
      <c r="BA71" s="31"/>
      <c r="BB71" s="31"/>
      <c r="BC71" s="31"/>
      <c r="BD71" s="31"/>
      <c r="BE71" s="31"/>
      <c r="BF71" s="31"/>
      <c r="BG71" s="31"/>
      <c r="BH71" s="31"/>
      <c r="BI71" s="31"/>
      <c r="BJ71" s="31"/>
      <c r="BK71" s="31"/>
      <c r="BL71" s="31"/>
      <c r="BM71" s="31"/>
      <c r="BN71" s="31"/>
      <c r="BO71" s="31"/>
    </row>
    <row r="72" spans="2:67" s="120" customFormat="1" ht="58.5" hidden="1" customHeight="1" x14ac:dyDescent="0.3">
      <c r="B72" s="184"/>
      <c r="C72" s="118"/>
      <c r="D72" s="118"/>
      <c r="E72" s="118"/>
      <c r="F72" s="118"/>
      <c r="G72" s="141"/>
      <c r="H72" s="119"/>
      <c r="I72" s="123"/>
      <c r="J72" s="141"/>
      <c r="K72" s="122"/>
      <c r="L72" s="35"/>
      <c r="M72" s="131" t="e">
        <f>VLOOKUP(L72,'[4]Datos Validacion'!$C$6:$D$10,2,0)</f>
        <v>#N/A</v>
      </c>
      <c r="N72" s="60"/>
      <c r="O72" s="177" t="e">
        <f>VLOOKUP(N72,'[4]Datos Validacion'!$E$6:$F$15,2,0)</f>
        <v>#N/A</v>
      </c>
      <c r="P72" s="240"/>
      <c r="Q72" s="76"/>
      <c r="R72" s="123"/>
      <c r="S72" s="118"/>
      <c r="T72" s="118"/>
      <c r="U72" s="118"/>
      <c r="V72" s="118"/>
      <c r="W72" s="118"/>
      <c r="X72" s="139"/>
      <c r="Y72" s="139" t="b">
        <f>IF(X72='Eval Controles'!$C$30,'Eval Controles'!$D$30,IF(X72='Eval Controles'!$C$31,'Eval Controles'!$D$31))</f>
        <v>0</v>
      </c>
      <c r="Z72" s="139"/>
      <c r="AA72" s="139" t="b">
        <f>IF(Z72='Eval Controles'!$C$32,'Eval Controles'!$D$32,IF(Z72='Eval Controles'!$C$33,'Eval Controles'!$D$33))</f>
        <v>0</v>
      </c>
      <c r="AB72" s="139"/>
      <c r="AC72" s="139" t="b">
        <f>IF(AB72='Eval Controles'!$C$34,'Eval Controles'!$D$34,IF(AB72='Eval Controles'!$C$35,'Eval Controles'!$D$35))</f>
        <v>0</v>
      </c>
      <c r="AD72" s="139"/>
      <c r="AE72" s="139" t="b">
        <f>IF(AD72='Eval Controles'!$C$36,'Eval Controles'!$D$36,IF(AD72='Eval Controles'!$C$37,'Eval Controles'!$D$37,IF(AD72='Eval Controles'!$C$38,'Eval Controles'!$D$38)))</f>
        <v>0</v>
      </c>
      <c r="AF72" s="139"/>
      <c r="AG72" s="139" t="b">
        <f>IF(AF72='Eval Controles'!$C$39,'Eval Controles'!$D$39,IF(AF72='Eval Controles'!$C$40,'Eval Controles'!$D$40))</f>
        <v>0</v>
      </c>
      <c r="AH72" s="139"/>
      <c r="AI72" s="139" t="b">
        <f>IF(AH72='Eval Controles'!$C$41,'Eval Controles'!$D$41,IF(AH72='Eval Controles'!$C$42,'Eval Controles'!$D$42))</f>
        <v>0</v>
      </c>
      <c r="AJ72" s="139"/>
      <c r="AK72" s="139" t="b">
        <f>IF(AJ72='Eval Controles'!$C$43,'Eval Controles'!$D$43,IF(AJ72='Eval Controles'!$C$44,'Eval Controles'!$D$44,IF(AJ72='Eval Controles'!$C$45,'Eval Controles'!$D$45)))</f>
        <v>0</v>
      </c>
      <c r="AL72" s="133">
        <f t="shared" ref="AL72:AL79" si="10">SUM(Y72,AA72,AC72,AE72,AG72,AI72,AK72)</f>
        <v>0</v>
      </c>
      <c r="AM72" s="133" t="str">
        <f t="shared" ref="AM72:AM79" si="11">IF(AL72&gt;=96,"FUERTE",IF(AL72&gt;=86,"MODERADO","DEBIL"))</f>
        <v>DEBIL</v>
      </c>
      <c r="AN72" s="139"/>
      <c r="AO72" s="133">
        <f>IF(AN72='Eval Controles'!$C$24,"FUERTE",IF(AN72='Eval Controles'!$C$25,"MODERADO",IF(AN72='Eval Controles'!$C$26,"DEBIL",)))</f>
        <v>0</v>
      </c>
      <c r="AP72" s="76"/>
      <c r="AQ72" s="118"/>
      <c r="AR72" s="118"/>
      <c r="AS72" s="128"/>
      <c r="AT72" s="118"/>
      <c r="AU72" s="118"/>
      <c r="AV72" s="129"/>
      <c r="AW72" s="129"/>
      <c r="AX72" s="128"/>
      <c r="AY72" s="180"/>
      <c r="AZ72" s="126"/>
      <c r="BA72" s="126"/>
      <c r="BB72" s="126"/>
      <c r="BC72" s="126"/>
      <c r="BD72" s="126"/>
      <c r="BE72" s="126"/>
      <c r="BF72" s="126"/>
      <c r="BG72" s="126"/>
      <c r="BH72" s="126"/>
      <c r="BI72" s="126"/>
      <c r="BJ72" s="126"/>
      <c r="BK72" s="126"/>
      <c r="BL72" s="126"/>
      <c r="BM72" s="126"/>
      <c r="BN72" s="126"/>
      <c r="BO72" s="126"/>
    </row>
    <row r="73" spans="2:67" s="120" customFormat="1" ht="58.5" hidden="1" customHeight="1" x14ac:dyDescent="0.3">
      <c r="B73" s="184"/>
      <c r="C73" s="118"/>
      <c r="D73" s="118"/>
      <c r="E73" s="118"/>
      <c r="F73" s="118"/>
      <c r="G73" s="141"/>
      <c r="H73" s="119"/>
      <c r="I73" s="123"/>
      <c r="J73" s="141"/>
      <c r="K73" s="122"/>
      <c r="L73" s="35"/>
      <c r="M73" s="131" t="e">
        <f>VLOOKUP(L73,'[4]Datos Validacion'!$C$6:$D$10,2,0)</f>
        <v>#N/A</v>
      </c>
      <c r="N73" s="60"/>
      <c r="O73" s="177" t="e">
        <f>VLOOKUP(N73,'[4]Datos Validacion'!$E$6:$F$15,2,0)</f>
        <v>#N/A</v>
      </c>
      <c r="P73" s="240"/>
      <c r="Q73" s="76"/>
      <c r="R73" s="123"/>
      <c r="S73" s="118"/>
      <c r="T73" s="118"/>
      <c r="U73" s="118"/>
      <c r="V73" s="118"/>
      <c r="W73" s="118"/>
      <c r="X73" s="139"/>
      <c r="Y73" s="139" t="b">
        <f>IF(X73='Eval Controles'!$C$30,'Eval Controles'!$D$30,IF(X73='Eval Controles'!$C$31,'Eval Controles'!$D$31))</f>
        <v>0</v>
      </c>
      <c r="Z73" s="139"/>
      <c r="AA73" s="139" t="b">
        <f>IF(Z73='Eval Controles'!$C$32,'Eval Controles'!$D$32,IF(Z73='Eval Controles'!$C$33,'Eval Controles'!$D$33))</f>
        <v>0</v>
      </c>
      <c r="AB73" s="139"/>
      <c r="AC73" s="139" t="b">
        <f>IF(AB73='Eval Controles'!$C$34,'Eval Controles'!$D$34,IF(AB73='Eval Controles'!$C$35,'Eval Controles'!$D$35))</f>
        <v>0</v>
      </c>
      <c r="AD73" s="139"/>
      <c r="AE73" s="139" t="b">
        <f>IF(AD73='Eval Controles'!$C$36,'Eval Controles'!$D$36,IF(AD73='Eval Controles'!$C$37,'Eval Controles'!$D$37,IF(AD73='Eval Controles'!$C$38,'Eval Controles'!$D$38)))</f>
        <v>0</v>
      </c>
      <c r="AF73" s="139"/>
      <c r="AG73" s="139" t="b">
        <f>IF(AF73='Eval Controles'!$C$39,'Eval Controles'!$D$39,IF(AF73='Eval Controles'!$C$40,'Eval Controles'!$D$40))</f>
        <v>0</v>
      </c>
      <c r="AH73" s="139"/>
      <c r="AI73" s="139" t="b">
        <f>IF(AH73='Eval Controles'!$C$41,'Eval Controles'!$D$41,IF(AH73='Eval Controles'!$C$42,'Eval Controles'!$D$42))</f>
        <v>0</v>
      </c>
      <c r="AJ73" s="139"/>
      <c r="AK73" s="139" t="b">
        <f>IF(AJ73='Eval Controles'!$C$43,'Eval Controles'!$D$43,IF(AJ73='Eval Controles'!$C$44,'Eval Controles'!$D$44,IF(AJ73='Eval Controles'!$C$45,'Eval Controles'!$D$45)))</f>
        <v>0</v>
      </c>
      <c r="AL73" s="133">
        <f t="shared" si="10"/>
        <v>0</v>
      </c>
      <c r="AM73" s="133" t="str">
        <f t="shared" si="11"/>
        <v>DEBIL</v>
      </c>
      <c r="AN73" s="139"/>
      <c r="AO73" s="133">
        <f>IF(AN73='Eval Controles'!$C$24,"FUERTE",IF(AN73='Eval Controles'!$C$25,"MODERADO",IF(AN73='Eval Controles'!$C$26,"DEBIL",)))</f>
        <v>0</v>
      </c>
      <c r="AP73" s="76"/>
      <c r="AQ73" s="118"/>
      <c r="AR73" s="118"/>
      <c r="AS73" s="128"/>
      <c r="AT73" s="118"/>
      <c r="AU73" s="118"/>
      <c r="AV73" s="129"/>
      <c r="AW73" s="129"/>
      <c r="AX73" s="128"/>
      <c r="AY73" s="180"/>
      <c r="AZ73" s="126"/>
      <c r="BA73" s="126"/>
      <c r="BB73" s="126"/>
      <c r="BC73" s="126"/>
      <c r="BD73" s="126"/>
      <c r="BE73" s="126"/>
      <c r="BF73" s="126"/>
      <c r="BG73" s="126"/>
      <c r="BH73" s="126"/>
      <c r="BI73" s="126"/>
      <c r="BJ73" s="126"/>
      <c r="BK73" s="126"/>
      <c r="BL73" s="126"/>
      <c r="BM73" s="126"/>
      <c r="BN73" s="126"/>
      <c r="BO73" s="126"/>
    </row>
    <row r="74" spans="2:67" s="120" customFormat="1" ht="58.5" hidden="1" customHeight="1" x14ac:dyDescent="0.3">
      <c r="B74" s="184"/>
      <c r="C74" s="118"/>
      <c r="D74" s="118"/>
      <c r="E74" s="118"/>
      <c r="F74" s="118"/>
      <c r="G74" s="141"/>
      <c r="H74" s="119"/>
      <c r="I74" s="123"/>
      <c r="J74" s="141"/>
      <c r="K74" s="122"/>
      <c r="L74" s="35"/>
      <c r="M74" s="131" t="e">
        <f>VLOOKUP(L74,'[4]Datos Validacion'!$C$6:$D$10,2,0)</f>
        <v>#N/A</v>
      </c>
      <c r="N74" s="60"/>
      <c r="O74" s="177" t="e">
        <f>VLOOKUP(N74,'[4]Datos Validacion'!$E$6:$F$15,2,0)</f>
        <v>#N/A</v>
      </c>
      <c r="P74" s="240"/>
      <c r="Q74" s="76"/>
      <c r="R74" s="123"/>
      <c r="S74" s="118"/>
      <c r="T74" s="118"/>
      <c r="U74" s="118"/>
      <c r="V74" s="118"/>
      <c r="W74" s="118"/>
      <c r="X74" s="139"/>
      <c r="Y74" s="139" t="b">
        <f>IF(X74='Eval Controles'!$C$30,'Eval Controles'!$D$30,IF(X74='Eval Controles'!$C$31,'Eval Controles'!$D$31))</f>
        <v>0</v>
      </c>
      <c r="Z74" s="139"/>
      <c r="AA74" s="139" t="b">
        <f>IF(Z74='Eval Controles'!$C$32,'Eval Controles'!$D$32,IF(Z74='Eval Controles'!$C$33,'Eval Controles'!$D$33))</f>
        <v>0</v>
      </c>
      <c r="AB74" s="139"/>
      <c r="AC74" s="139" t="b">
        <f>IF(AB74='Eval Controles'!$C$34,'Eval Controles'!$D$34,IF(AB74='Eval Controles'!$C$35,'Eval Controles'!$D$35))</f>
        <v>0</v>
      </c>
      <c r="AD74" s="139"/>
      <c r="AE74" s="139" t="b">
        <f>IF(AD74='Eval Controles'!$C$36,'Eval Controles'!$D$36,IF(AD74='Eval Controles'!$C$37,'Eval Controles'!$D$37,IF(AD74='Eval Controles'!$C$38,'Eval Controles'!$D$38)))</f>
        <v>0</v>
      </c>
      <c r="AF74" s="139"/>
      <c r="AG74" s="139" t="b">
        <f>IF(AF74='Eval Controles'!$C$39,'Eval Controles'!$D$39,IF(AF74='Eval Controles'!$C$40,'Eval Controles'!$D$40))</f>
        <v>0</v>
      </c>
      <c r="AH74" s="139"/>
      <c r="AI74" s="139" t="b">
        <f>IF(AH74='Eval Controles'!$C$41,'Eval Controles'!$D$41,IF(AH74='Eval Controles'!$C$42,'Eval Controles'!$D$42))</f>
        <v>0</v>
      </c>
      <c r="AJ74" s="139"/>
      <c r="AK74" s="139" t="b">
        <f>IF(AJ74='Eval Controles'!$C$43,'Eval Controles'!$D$43,IF(AJ74='Eval Controles'!$C$44,'Eval Controles'!$D$44,IF(AJ74='Eval Controles'!$C$45,'Eval Controles'!$D$45)))</f>
        <v>0</v>
      </c>
      <c r="AL74" s="133">
        <f t="shared" si="10"/>
        <v>0</v>
      </c>
      <c r="AM74" s="133" t="str">
        <f t="shared" si="11"/>
        <v>DEBIL</v>
      </c>
      <c r="AN74" s="139"/>
      <c r="AO74" s="133">
        <f>IF(AN74='Eval Controles'!$C$24,"FUERTE",IF(AN74='Eval Controles'!$C$25,"MODERADO",IF(AN74='Eval Controles'!$C$26,"DEBIL",)))</f>
        <v>0</v>
      </c>
      <c r="AP74" s="76"/>
      <c r="AQ74" s="118"/>
      <c r="AR74" s="118"/>
      <c r="AS74" s="128"/>
      <c r="AT74" s="118"/>
      <c r="AU74" s="118"/>
      <c r="AV74" s="129"/>
      <c r="AW74" s="129"/>
      <c r="AX74" s="128"/>
      <c r="AY74" s="180"/>
      <c r="AZ74" s="126"/>
      <c r="BA74" s="126"/>
      <c r="BB74" s="126"/>
      <c r="BC74" s="126"/>
      <c r="BD74" s="126"/>
      <c r="BE74" s="126"/>
      <c r="BF74" s="126"/>
      <c r="BG74" s="126"/>
      <c r="BH74" s="126"/>
      <c r="BI74" s="126"/>
      <c r="BJ74" s="126"/>
      <c r="BK74" s="126"/>
      <c r="BL74" s="126"/>
      <c r="BM74" s="126"/>
      <c r="BN74" s="126"/>
      <c r="BO74" s="126"/>
    </row>
    <row r="75" spans="2:67" ht="58.5" hidden="1" customHeight="1" x14ac:dyDescent="0.3">
      <c r="B75" s="184"/>
      <c r="C75" s="117"/>
      <c r="D75" s="122"/>
      <c r="E75" s="122"/>
      <c r="F75" s="122"/>
      <c r="G75" s="141"/>
      <c r="H75" s="122"/>
      <c r="I75" s="122"/>
      <c r="J75" s="141"/>
      <c r="K75" s="130"/>
      <c r="L75" s="35"/>
      <c r="M75" s="131" t="e">
        <f>VLOOKUP(L75,'[4]Datos Validacion'!$C$6:$D$10,2,0)</f>
        <v>#N/A</v>
      </c>
      <c r="N75" s="60"/>
      <c r="O75" s="177" t="e">
        <f>VLOOKUP(N75,'[4]Datos Validacion'!$E$6:$F$15,2,0)</f>
        <v>#N/A</v>
      </c>
      <c r="P75" s="240"/>
      <c r="Q75" s="76"/>
      <c r="R75" s="76"/>
      <c r="S75" s="76"/>
      <c r="T75" s="76"/>
      <c r="U75" s="76"/>
      <c r="V75" s="76"/>
      <c r="W75" s="76"/>
      <c r="X75" s="139"/>
      <c r="Y75" s="139" t="b">
        <f>IF(X75='Eval Controles'!$C$30,'Eval Controles'!$D$30,IF(X75='Eval Controles'!$C$31,'Eval Controles'!$D$31))</f>
        <v>0</v>
      </c>
      <c r="Z75" s="139"/>
      <c r="AA75" s="139" t="b">
        <f>IF(Z75='Eval Controles'!$C$32,'Eval Controles'!$D$32,IF(Z75='Eval Controles'!$C$33,'Eval Controles'!$D$33))</f>
        <v>0</v>
      </c>
      <c r="AB75" s="139"/>
      <c r="AC75" s="139" t="b">
        <f>IF(AB75='Eval Controles'!$C$34,'Eval Controles'!$D$34,IF(AB75='Eval Controles'!$C$35,'Eval Controles'!$D$35))</f>
        <v>0</v>
      </c>
      <c r="AD75" s="139"/>
      <c r="AE75" s="139" t="b">
        <f>IF(AD75='Eval Controles'!$C$36,'Eval Controles'!$D$36,IF(AD75='Eval Controles'!$C$37,'Eval Controles'!$D$37,IF(AD75='Eval Controles'!$C$38,'Eval Controles'!$D$38)))</f>
        <v>0</v>
      </c>
      <c r="AF75" s="139"/>
      <c r="AG75" s="139" t="b">
        <f>IF(AF75='Eval Controles'!$C$39,'Eval Controles'!$D$39,IF(AF75='Eval Controles'!$C$40,'Eval Controles'!$D$40))</f>
        <v>0</v>
      </c>
      <c r="AH75" s="139"/>
      <c r="AI75" s="139" t="b">
        <f>IF(AH75='Eval Controles'!$C$41,'Eval Controles'!$D$41,IF(AH75='Eval Controles'!$C$42,'Eval Controles'!$D$42))</f>
        <v>0</v>
      </c>
      <c r="AJ75" s="139"/>
      <c r="AK75" s="139" t="b">
        <f>IF(AJ75='Eval Controles'!$C$43,'Eval Controles'!$D$43,IF(AJ75='Eval Controles'!$C$44,'Eval Controles'!$D$44,IF(AJ75='Eval Controles'!$C$45,'Eval Controles'!$D$45)))</f>
        <v>0</v>
      </c>
      <c r="AL75" s="133">
        <f t="shared" si="10"/>
        <v>0</v>
      </c>
      <c r="AM75" s="133" t="str">
        <f t="shared" si="11"/>
        <v>DEBIL</v>
      </c>
      <c r="AN75" s="133"/>
      <c r="AO75" s="133">
        <f>IF(AN75='Eval Controles'!$C$24,"FUERTE",IF(AN75='Eval Controles'!$C$25,"MODERADO",IF(AN75='Eval Controles'!$C$26,"DEBIL",)))</f>
        <v>0</v>
      </c>
      <c r="AP75" s="133"/>
      <c r="AQ75" s="133"/>
      <c r="AR75" s="133"/>
      <c r="AS75" s="133"/>
      <c r="AT75" s="133"/>
      <c r="AU75" s="133"/>
      <c r="AV75" s="129"/>
      <c r="AW75" s="129"/>
      <c r="AX75" s="128"/>
      <c r="AY75" s="180"/>
      <c r="AZ75" s="30"/>
      <c r="BA75" s="30"/>
      <c r="BB75" s="30"/>
      <c r="BC75" s="30"/>
      <c r="BD75" s="30"/>
      <c r="BE75" s="30"/>
      <c r="BF75" s="30"/>
      <c r="BG75" s="30"/>
      <c r="BH75" s="30"/>
      <c r="BI75" s="30"/>
      <c r="BJ75" s="30"/>
      <c r="BK75" s="30"/>
      <c r="BL75" s="30"/>
      <c r="BM75" s="30"/>
      <c r="BN75" s="30"/>
      <c r="BO75" s="30"/>
    </row>
    <row r="76" spans="2:67" ht="58.5" hidden="1" customHeight="1" x14ac:dyDescent="0.3">
      <c r="B76" s="184"/>
      <c r="C76" s="117"/>
      <c r="D76" s="122"/>
      <c r="E76" s="122"/>
      <c r="F76" s="122"/>
      <c r="G76" s="141"/>
      <c r="H76" s="122"/>
      <c r="I76" s="122"/>
      <c r="J76" s="141"/>
      <c r="K76" s="130"/>
      <c r="L76" s="35"/>
      <c r="M76" s="131" t="e">
        <f>VLOOKUP(L76,'[4]Datos Validacion'!$C$6:$D$10,2,0)</f>
        <v>#N/A</v>
      </c>
      <c r="N76" s="60"/>
      <c r="O76" s="177" t="e">
        <f>VLOOKUP(N76,'[4]Datos Validacion'!$E$6:$F$15,2,0)</f>
        <v>#N/A</v>
      </c>
      <c r="P76" s="240"/>
      <c r="Q76" s="76"/>
      <c r="R76" s="76"/>
      <c r="S76" s="76"/>
      <c r="T76" s="76"/>
      <c r="U76" s="76"/>
      <c r="V76" s="76"/>
      <c r="W76" s="76"/>
      <c r="X76" s="139"/>
      <c r="Y76" s="139" t="b">
        <f>IF(X76='Eval Controles'!$C$30,'Eval Controles'!$D$30,IF(X76='Eval Controles'!$C$31,'Eval Controles'!$D$31))</f>
        <v>0</v>
      </c>
      <c r="Z76" s="139"/>
      <c r="AA76" s="139" t="b">
        <f>IF(Z76='Eval Controles'!$C$32,'Eval Controles'!$D$32,IF(Z76='Eval Controles'!$C$33,'Eval Controles'!$D$33))</f>
        <v>0</v>
      </c>
      <c r="AB76" s="139"/>
      <c r="AC76" s="139" t="b">
        <f>IF(AB76='Eval Controles'!$C$34,'Eval Controles'!$D$34,IF(AB76='Eval Controles'!$C$35,'Eval Controles'!$D$35))</f>
        <v>0</v>
      </c>
      <c r="AD76" s="139"/>
      <c r="AE76" s="139" t="b">
        <f>IF(AD76='Eval Controles'!$C$36,'Eval Controles'!$D$36,IF(AD76='Eval Controles'!$C$37,'Eval Controles'!$D$37,IF(AD76='Eval Controles'!$C$38,'Eval Controles'!$D$38)))</f>
        <v>0</v>
      </c>
      <c r="AF76" s="139"/>
      <c r="AG76" s="139" t="b">
        <f>IF(AF76='Eval Controles'!$C$39,'Eval Controles'!$D$39,IF(AF76='Eval Controles'!$C$40,'Eval Controles'!$D$40))</f>
        <v>0</v>
      </c>
      <c r="AH76" s="139"/>
      <c r="AI76" s="139" t="b">
        <f>IF(AH76='Eval Controles'!$C$41,'Eval Controles'!$D$41,IF(AH76='Eval Controles'!$C$42,'Eval Controles'!$D$42))</f>
        <v>0</v>
      </c>
      <c r="AJ76" s="139"/>
      <c r="AK76" s="139" t="b">
        <f>IF(AJ76='Eval Controles'!$C$43,'Eval Controles'!$D$43,IF(AJ76='Eval Controles'!$C$44,'Eval Controles'!$D$44,IF(AJ76='Eval Controles'!$C$45,'Eval Controles'!$D$45)))</f>
        <v>0</v>
      </c>
      <c r="AL76" s="133">
        <f t="shared" si="10"/>
        <v>0</v>
      </c>
      <c r="AM76" s="133" t="str">
        <f t="shared" si="11"/>
        <v>DEBIL</v>
      </c>
      <c r="AN76" s="133"/>
      <c r="AO76" s="133">
        <f>IF(AN76='Eval Controles'!$C$24,"FUERTE",IF(AN76='Eval Controles'!$C$25,"MODERADO",IF(AN76='Eval Controles'!$C$26,"DEBIL",)))</f>
        <v>0</v>
      </c>
      <c r="AP76" s="133"/>
      <c r="AQ76" s="133"/>
      <c r="AR76" s="133"/>
      <c r="AS76" s="133"/>
      <c r="AT76" s="133"/>
      <c r="AU76" s="133"/>
      <c r="AV76" s="129"/>
      <c r="AW76" s="129"/>
      <c r="AX76" s="128"/>
      <c r="AY76" s="180"/>
      <c r="AZ76" s="30"/>
      <c r="BA76" s="30"/>
      <c r="BB76" s="30"/>
      <c r="BC76" s="30"/>
      <c r="BD76" s="30"/>
      <c r="BE76" s="30"/>
      <c r="BF76" s="30"/>
      <c r="BG76" s="30"/>
      <c r="BH76" s="30"/>
      <c r="BI76" s="30"/>
      <c r="BJ76" s="30"/>
      <c r="BK76" s="30"/>
      <c r="BL76" s="30"/>
      <c r="BM76" s="30"/>
      <c r="BN76" s="30"/>
      <c r="BO76" s="30"/>
    </row>
    <row r="77" spans="2:67" s="39" customFormat="1" ht="58.5" hidden="1" customHeight="1" x14ac:dyDescent="0.35">
      <c r="B77" s="184"/>
      <c r="C77" s="116"/>
      <c r="D77" s="116"/>
      <c r="E77" s="116"/>
      <c r="F77" s="116"/>
      <c r="G77" s="141"/>
      <c r="H77" s="116"/>
      <c r="I77" s="116"/>
      <c r="J77" s="141"/>
      <c r="K77" s="32"/>
      <c r="L77" s="35"/>
      <c r="M77" s="131" t="e">
        <f>VLOOKUP(L77,'[4]Datos Validacion'!$C$6:$D$10,2,0)</f>
        <v>#N/A</v>
      </c>
      <c r="N77" s="60"/>
      <c r="O77" s="177" t="e">
        <f>VLOOKUP(N77,'[4]Datos Validacion'!$E$6:$F$15,2,0)</f>
        <v>#N/A</v>
      </c>
      <c r="P77" s="240"/>
      <c r="Q77" s="76"/>
      <c r="R77" s="76"/>
      <c r="S77" s="76"/>
      <c r="T77" s="76"/>
      <c r="U77" s="76"/>
      <c r="V77" s="76"/>
      <c r="W77" s="76"/>
      <c r="X77" s="139"/>
      <c r="Y77" s="139" t="b">
        <f>IF(X77='Eval Controles'!$C$30,'Eval Controles'!$D$30,IF(X77='Eval Controles'!$C$31,'Eval Controles'!$D$31))</f>
        <v>0</v>
      </c>
      <c r="Z77" s="139"/>
      <c r="AA77" s="139" t="b">
        <f>IF(Z77='Eval Controles'!$C$32,'Eval Controles'!$D$32,IF(Z77='Eval Controles'!$C$33,'Eval Controles'!$D$33))</f>
        <v>0</v>
      </c>
      <c r="AB77" s="139"/>
      <c r="AC77" s="139" t="b">
        <f>IF(AB77='Eval Controles'!$C$34,'Eval Controles'!$D$34,IF(AB77='Eval Controles'!$C$35,'Eval Controles'!$D$35))</f>
        <v>0</v>
      </c>
      <c r="AD77" s="139"/>
      <c r="AE77" s="139" t="b">
        <f>IF(AD77='Eval Controles'!$C$36,'Eval Controles'!$D$36,IF(AD77='Eval Controles'!$C$37,'Eval Controles'!$D$37,IF(AD77='Eval Controles'!$C$38,'Eval Controles'!$D$38)))</f>
        <v>0</v>
      </c>
      <c r="AF77" s="139"/>
      <c r="AG77" s="139" t="b">
        <f>IF(AF77='Eval Controles'!$C$39,'Eval Controles'!$D$39,IF(AF77='Eval Controles'!$C$40,'Eval Controles'!$D$40))</f>
        <v>0</v>
      </c>
      <c r="AH77" s="139"/>
      <c r="AI77" s="139" t="b">
        <f>IF(AH77='Eval Controles'!$C$41,'Eval Controles'!$D$41,IF(AH77='Eval Controles'!$C$42,'Eval Controles'!$D$42))</f>
        <v>0</v>
      </c>
      <c r="AJ77" s="139"/>
      <c r="AK77" s="139" t="b">
        <f>IF(AJ77='Eval Controles'!$C$43,'Eval Controles'!$D$43,IF(AJ77='Eval Controles'!$C$44,'Eval Controles'!$D$44,IF(AJ77='Eval Controles'!$C$45,'Eval Controles'!$D$45)))</f>
        <v>0</v>
      </c>
      <c r="AL77" s="133">
        <f t="shared" si="10"/>
        <v>0</v>
      </c>
      <c r="AM77" s="133" t="str">
        <f t="shared" si="11"/>
        <v>DEBIL</v>
      </c>
      <c r="AN77" s="133"/>
      <c r="AO77" s="133">
        <f>IF(AN77='Eval Controles'!$C$24,"FUERTE",IF(AN77='Eval Controles'!$C$25,"MODERADO",IF(AN77='Eval Controles'!$C$26,"DEBIL",)))</f>
        <v>0</v>
      </c>
      <c r="AP77" s="133"/>
      <c r="AQ77" s="133"/>
      <c r="AR77" s="133"/>
      <c r="AS77" s="133"/>
      <c r="AT77" s="133"/>
      <c r="AU77" s="133"/>
      <c r="AV77" s="129"/>
      <c r="AW77" s="129"/>
      <c r="AX77" s="128"/>
      <c r="AY77" s="180"/>
      <c r="AZ77" s="31"/>
      <c r="BA77" s="31"/>
      <c r="BB77" s="31"/>
      <c r="BC77" s="31"/>
      <c r="BD77" s="31"/>
      <c r="BE77" s="31"/>
      <c r="BF77" s="31"/>
      <c r="BG77" s="31"/>
      <c r="BH77" s="31"/>
      <c r="BI77" s="31"/>
      <c r="BJ77" s="31"/>
      <c r="BK77" s="31"/>
      <c r="BL77" s="31"/>
      <c r="BM77" s="31"/>
      <c r="BN77" s="31"/>
      <c r="BO77" s="31"/>
    </row>
    <row r="78" spans="2:67" s="39" customFormat="1" ht="58.5" hidden="1" customHeight="1" x14ac:dyDescent="0.35">
      <c r="B78" s="184"/>
      <c r="C78" s="116"/>
      <c r="D78" s="116"/>
      <c r="E78" s="116"/>
      <c r="F78" s="116"/>
      <c r="G78" s="141"/>
      <c r="H78" s="116"/>
      <c r="I78" s="116"/>
      <c r="J78" s="141"/>
      <c r="K78" s="32"/>
      <c r="L78" s="35"/>
      <c r="M78" s="131" t="e">
        <f>VLOOKUP(L78,'[4]Datos Validacion'!$C$6:$D$10,2,0)</f>
        <v>#N/A</v>
      </c>
      <c r="N78" s="60"/>
      <c r="O78" s="177" t="e">
        <f>VLOOKUP(N78,'[4]Datos Validacion'!$E$6:$F$15,2,0)</f>
        <v>#N/A</v>
      </c>
      <c r="P78" s="240"/>
      <c r="Q78" s="76"/>
      <c r="R78" s="76"/>
      <c r="S78" s="76"/>
      <c r="T78" s="76"/>
      <c r="U78" s="76"/>
      <c r="V78" s="76"/>
      <c r="W78" s="76"/>
      <c r="X78" s="139"/>
      <c r="Y78" s="139" t="b">
        <f>IF(X78='Eval Controles'!$C$30,'Eval Controles'!$D$30,IF(X78='Eval Controles'!$C$31,'Eval Controles'!$D$31))</f>
        <v>0</v>
      </c>
      <c r="Z78" s="139"/>
      <c r="AA78" s="139" t="b">
        <f>IF(Z78='Eval Controles'!$C$32,'Eval Controles'!$D$32,IF(Z78='Eval Controles'!$C$33,'Eval Controles'!$D$33))</f>
        <v>0</v>
      </c>
      <c r="AB78" s="139"/>
      <c r="AC78" s="139" t="b">
        <f>IF(AB78='Eval Controles'!$C$34,'Eval Controles'!$D$34,IF(AB78='Eval Controles'!$C$35,'Eval Controles'!$D$35))</f>
        <v>0</v>
      </c>
      <c r="AD78" s="139"/>
      <c r="AE78" s="139" t="b">
        <f>IF(AD78='Eval Controles'!$C$36,'Eval Controles'!$D$36,IF(AD78='Eval Controles'!$C$37,'Eval Controles'!$D$37,IF(AD78='Eval Controles'!$C$38,'Eval Controles'!$D$38)))</f>
        <v>0</v>
      </c>
      <c r="AF78" s="139"/>
      <c r="AG78" s="139" t="b">
        <f>IF(AF78='Eval Controles'!$C$39,'Eval Controles'!$D$39,IF(AF78='Eval Controles'!$C$40,'Eval Controles'!$D$40))</f>
        <v>0</v>
      </c>
      <c r="AH78" s="139"/>
      <c r="AI78" s="139" t="b">
        <f>IF(AH78='Eval Controles'!$C$41,'Eval Controles'!$D$41,IF(AH78='Eval Controles'!$C$42,'Eval Controles'!$D$42))</f>
        <v>0</v>
      </c>
      <c r="AJ78" s="139"/>
      <c r="AK78" s="139" t="b">
        <f>IF(AJ78='Eval Controles'!$C$43,'Eval Controles'!$D$43,IF(AJ78='Eval Controles'!$C$44,'Eval Controles'!$D$44,IF(AJ78='Eval Controles'!$C$45,'Eval Controles'!$D$45)))</f>
        <v>0</v>
      </c>
      <c r="AL78" s="133">
        <f t="shared" si="10"/>
        <v>0</v>
      </c>
      <c r="AM78" s="133" t="str">
        <f t="shared" si="11"/>
        <v>DEBIL</v>
      </c>
      <c r="AN78" s="133"/>
      <c r="AO78" s="133">
        <f>IF(AN78='Eval Controles'!$C$24,"FUERTE",IF(AN78='Eval Controles'!$C$25,"MODERADO",IF(AN78='Eval Controles'!$C$26,"DEBIL",)))</f>
        <v>0</v>
      </c>
      <c r="AP78" s="133"/>
      <c r="AQ78" s="133"/>
      <c r="AR78" s="133"/>
      <c r="AS78" s="133"/>
      <c r="AT78" s="133"/>
      <c r="AU78" s="133"/>
      <c r="AV78" s="129"/>
      <c r="AW78" s="129"/>
      <c r="AX78" s="128"/>
      <c r="AY78" s="180"/>
      <c r="AZ78" s="31"/>
      <c r="BA78" s="31"/>
      <c r="BB78" s="31"/>
      <c r="BC78" s="31"/>
      <c r="BD78" s="31"/>
      <c r="BE78" s="31"/>
      <c r="BF78" s="31"/>
      <c r="BG78" s="31"/>
      <c r="BH78" s="31"/>
      <c r="BI78" s="31"/>
      <c r="BJ78" s="31"/>
      <c r="BK78" s="31"/>
      <c r="BL78" s="31"/>
      <c r="BM78" s="31"/>
      <c r="BN78" s="31"/>
      <c r="BO78" s="31"/>
    </row>
    <row r="79" spans="2:67" ht="58.5" hidden="1" customHeight="1" x14ac:dyDescent="0.3">
      <c r="B79" s="184"/>
      <c r="C79" s="116"/>
      <c r="D79" s="116"/>
      <c r="E79" s="116"/>
      <c r="F79" s="116"/>
      <c r="G79" s="141"/>
      <c r="H79" s="116"/>
      <c r="I79" s="116"/>
      <c r="J79" s="141"/>
      <c r="K79" s="32"/>
      <c r="L79" s="35"/>
      <c r="M79" s="131" t="e">
        <f>VLOOKUP(L79,'[4]Datos Validacion'!$C$6:$D$10,2,0)</f>
        <v>#N/A</v>
      </c>
      <c r="N79" s="60"/>
      <c r="O79" s="177" t="e">
        <f>VLOOKUP(N79,'[4]Datos Validacion'!$E$6:$F$15,2,0)</f>
        <v>#N/A</v>
      </c>
      <c r="P79" s="240"/>
      <c r="Q79" s="76"/>
      <c r="R79" s="76"/>
      <c r="S79" s="76"/>
      <c r="T79" s="76"/>
      <c r="U79" s="76"/>
      <c r="V79" s="76"/>
      <c r="W79" s="76"/>
      <c r="X79" s="139"/>
      <c r="Y79" s="139" t="b">
        <f>IF(X79='Eval Controles'!$C$30,'Eval Controles'!$D$30,IF(X79='Eval Controles'!$C$31,'Eval Controles'!$D$31))</f>
        <v>0</v>
      </c>
      <c r="Z79" s="139"/>
      <c r="AA79" s="139" t="b">
        <f>IF(Z79='Eval Controles'!$C$32,'Eval Controles'!$D$32,IF(Z79='Eval Controles'!$C$33,'Eval Controles'!$D$33))</f>
        <v>0</v>
      </c>
      <c r="AB79" s="139"/>
      <c r="AC79" s="139" t="b">
        <f>IF(AB79='Eval Controles'!$C$34,'Eval Controles'!$D$34,IF(AB79='Eval Controles'!$C$35,'Eval Controles'!$D$35))</f>
        <v>0</v>
      </c>
      <c r="AD79" s="139"/>
      <c r="AE79" s="139" t="b">
        <f>IF(AD79='Eval Controles'!$C$36,'Eval Controles'!$D$36,IF(AD79='Eval Controles'!$C$37,'Eval Controles'!$D$37,IF(AD79='Eval Controles'!$C$38,'Eval Controles'!$D$38)))</f>
        <v>0</v>
      </c>
      <c r="AF79" s="139"/>
      <c r="AG79" s="139" t="b">
        <f>IF(AF79='Eval Controles'!$C$39,'Eval Controles'!$D$39,IF(AF79='Eval Controles'!$C$40,'Eval Controles'!$D$40))</f>
        <v>0</v>
      </c>
      <c r="AH79" s="139"/>
      <c r="AI79" s="139" t="b">
        <f>IF(AH79='Eval Controles'!$C$41,'Eval Controles'!$D$41,IF(AH79='Eval Controles'!$C$42,'Eval Controles'!$D$42))</f>
        <v>0</v>
      </c>
      <c r="AJ79" s="139"/>
      <c r="AK79" s="139" t="b">
        <f>IF(AJ79='Eval Controles'!$C$43,'Eval Controles'!$D$43,IF(AJ79='Eval Controles'!$C$44,'Eval Controles'!$D$44,IF(AJ79='Eval Controles'!$C$45,'Eval Controles'!$D$45)))</f>
        <v>0</v>
      </c>
      <c r="AL79" s="133">
        <f t="shared" si="10"/>
        <v>0</v>
      </c>
      <c r="AM79" s="133" t="str">
        <f t="shared" si="11"/>
        <v>DEBIL</v>
      </c>
      <c r="AN79" s="133"/>
      <c r="AO79" s="133">
        <f>IF(AN79='Eval Controles'!$C$24,"FUERTE",IF(AN79='Eval Controles'!$C$25,"MODERADO",IF(AN79='Eval Controles'!$C$26,"DEBIL",)))</f>
        <v>0</v>
      </c>
      <c r="AP79" s="133"/>
      <c r="AQ79" s="133"/>
      <c r="AR79" s="133"/>
      <c r="AS79" s="133"/>
      <c r="AT79" s="133"/>
      <c r="AU79" s="133"/>
      <c r="AV79" s="129"/>
      <c r="AW79" s="129"/>
      <c r="AX79" s="128"/>
      <c r="AY79" s="180"/>
      <c r="AZ79" s="30"/>
      <c r="BA79" s="30"/>
      <c r="BB79" s="30"/>
      <c r="BC79" s="30"/>
      <c r="BD79" s="30"/>
      <c r="BE79" s="30"/>
      <c r="BF79" s="30"/>
      <c r="BG79" s="30"/>
      <c r="BH79" s="30"/>
      <c r="BI79" s="30"/>
      <c r="BJ79" s="30"/>
      <c r="BK79" s="30"/>
      <c r="BL79" s="30"/>
      <c r="BM79" s="30"/>
      <c r="BN79" s="30"/>
      <c r="BO79" s="30"/>
    </row>
    <row r="82" spans="2:67" ht="14.5" thickBot="1" x14ac:dyDescent="0.35"/>
    <row r="83" spans="2:67" ht="19.5" customHeight="1" x14ac:dyDescent="0.3">
      <c r="B83" s="527" t="s">
        <v>185</v>
      </c>
      <c r="C83" s="528"/>
      <c r="D83" s="528"/>
      <c r="E83" s="528"/>
      <c r="F83" s="528"/>
      <c r="G83" s="528"/>
      <c r="H83" s="528"/>
      <c r="I83" s="528"/>
      <c r="J83" s="528"/>
      <c r="K83" s="528"/>
      <c r="L83" s="529"/>
      <c r="M83" s="188"/>
    </row>
    <row r="84" spans="2:67" ht="39" x14ac:dyDescent="0.3">
      <c r="B84" s="186" t="s">
        <v>390</v>
      </c>
      <c r="C84" s="195" t="s">
        <v>183</v>
      </c>
      <c r="D84" s="524" t="s">
        <v>184</v>
      </c>
      <c r="E84" s="525"/>
      <c r="F84" s="525"/>
      <c r="G84" s="525"/>
      <c r="H84" s="525"/>
      <c r="I84" s="526"/>
      <c r="J84" s="124" t="s">
        <v>318</v>
      </c>
      <c r="K84" s="124" t="s">
        <v>186</v>
      </c>
      <c r="L84" s="187" t="s">
        <v>204</v>
      </c>
      <c r="M84" s="189"/>
    </row>
    <row r="85" spans="2:67" ht="118" customHeight="1" x14ac:dyDescent="0.3">
      <c r="B85" s="194">
        <v>1</v>
      </c>
      <c r="C85" s="193">
        <v>45626</v>
      </c>
      <c r="D85" s="460" t="s">
        <v>787</v>
      </c>
      <c r="E85" s="461"/>
      <c r="F85" s="461"/>
      <c r="G85" s="461"/>
      <c r="H85" s="461"/>
      <c r="I85" s="462"/>
      <c r="J85" s="213" t="s">
        <v>775</v>
      </c>
      <c r="K85" s="125" t="s">
        <v>776</v>
      </c>
      <c r="L85" s="243" t="s">
        <v>789</v>
      </c>
      <c r="M85" s="190"/>
    </row>
    <row r="86" spans="2:67" ht="71" customHeight="1" x14ac:dyDescent="0.3">
      <c r="B86" s="310">
        <v>2</v>
      </c>
      <c r="C86" s="311">
        <v>45656</v>
      </c>
      <c r="D86" s="521" t="s">
        <v>788</v>
      </c>
      <c r="E86" s="522"/>
      <c r="F86" s="522"/>
      <c r="G86" s="522"/>
      <c r="H86" s="522"/>
      <c r="I86" s="523"/>
      <c r="J86" s="306" t="s">
        <v>775</v>
      </c>
      <c r="K86" s="312" t="s">
        <v>776</v>
      </c>
      <c r="L86" s="313" t="s">
        <v>790</v>
      </c>
      <c r="M86" s="190"/>
    </row>
    <row r="87" spans="2:67" ht="179" customHeight="1" x14ac:dyDescent="0.75">
      <c r="B87" s="194">
        <v>3</v>
      </c>
      <c r="C87" s="193">
        <v>45838</v>
      </c>
      <c r="D87" s="460" t="s">
        <v>873</v>
      </c>
      <c r="E87" s="461"/>
      <c r="F87" s="461"/>
      <c r="G87" s="461"/>
      <c r="H87" s="461"/>
      <c r="I87" s="462"/>
      <c r="J87" s="213" t="s">
        <v>775</v>
      </c>
      <c r="K87" s="125" t="s">
        <v>871</v>
      </c>
      <c r="L87" s="243" t="s">
        <v>872</v>
      </c>
      <c r="BO87" s="207" t="s">
        <v>415</v>
      </c>
    </row>
    <row r="88" spans="2:67" ht="24.75" customHeight="1" x14ac:dyDescent="0.3">
      <c r="B88" s="309"/>
      <c r="C88" s="309"/>
      <c r="D88" s="309"/>
      <c r="E88" s="309"/>
      <c r="F88" s="309"/>
      <c r="G88" s="309"/>
      <c r="H88" s="309"/>
    </row>
  </sheetData>
  <sheetProtection formatCells="0" insertRows="0" deleteRows="0"/>
  <mergeCells count="175">
    <mergeCell ref="D86:I86"/>
    <mergeCell ref="D85:I85"/>
    <mergeCell ref="D84:I84"/>
    <mergeCell ref="B83:L83"/>
    <mergeCell ref="C8:C10"/>
    <mergeCell ref="D8:D10"/>
    <mergeCell ref="E8:E10"/>
    <mergeCell ref="J8:J10"/>
    <mergeCell ref="K8:K10"/>
    <mergeCell ref="L8:L10"/>
    <mergeCell ref="F8:F10"/>
    <mergeCell ref="H8:H10"/>
    <mergeCell ref="I11:I12"/>
    <mergeCell ref="J11:J12"/>
    <mergeCell ref="B11:B12"/>
    <mergeCell ref="C11:C12"/>
    <mergeCell ref="G8:G10"/>
    <mergeCell ref="B8:B10"/>
    <mergeCell ref="I8:I10"/>
    <mergeCell ref="B14:B17"/>
    <mergeCell ref="C14:C17"/>
    <mergeCell ref="D14:D17"/>
    <mergeCell ref="E14:E17"/>
    <mergeCell ref="I16:I17"/>
    <mergeCell ref="BM2:BO3"/>
    <mergeCell ref="X8:AM9"/>
    <mergeCell ref="BO7:BO10"/>
    <mergeCell ref="BA8:BA10"/>
    <mergeCell ref="BN8:BN10"/>
    <mergeCell ref="AV8:AV10"/>
    <mergeCell ref="AW8:AW10"/>
    <mergeCell ref="AX8:AX10"/>
    <mergeCell ref="AY8:AY10"/>
    <mergeCell ref="BK8:BM9"/>
    <mergeCell ref="BH8:BJ9"/>
    <mergeCell ref="BE8:BG9"/>
    <mergeCell ref="BB8:BD9"/>
    <mergeCell ref="AZ7:BN7"/>
    <mergeCell ref="AV5:AX5"/>
    <mergeCell ref="AV7:AY7"/>
    <mergeCell ref="AP8:AS9"/>
    <mergeCell ref="B2:D3"/>
    <mergeCell ref="E2:BL3"/>
    <mergeCell ref="L11:L12"/>
    <mergeCell ref="N11:N12"/>
    <mergeCell ref="P11:P12"/>
    <mergeCell ref="AY11:AY12"/>
    <mergeCell ref="D11:D12"/>
    <mergeCell ref="E11:E12"/>
    <mergeCell ref="F11:F12"/>
    <mergeCell ref="G11:G12"/>
    <mergeCell ref="H11:H12"/>
    <mergeCell ref="P8:P10"/>
    <mergeCell ref="D5:E5"/>
    <mergeCell ref="B5:C5"/>
    <mergeCell ref="L7:P7"/>
    <mergeCell ref="O8:O10"/>
    <mergeCell ref="M8:M10"/>
    <mergeCell ref="N8:N10"/>
    <mergeCell ref="B7:K7"/>
    <mergeCell ref="S9:T9"/>
    <mergeCell ref="V9:W9"/>
    <mergeCell ref="Q8:W8"/>
    <mergeCell ref="AZ8:AZ10"/>
    <mergeCell ref="Q7:AU7"/>
    <mergeCell ref="F14:F17"/>
    <mergeCell ref="G14:G17"/>
    <mergeCell ref="H14:H17"/>
    <mergeCell ref="I14:I15"/>
    <mergeCell ref="J14:J15"/>
    <mergeCell ref="K14:K17"/>
    <mergeCell ref="L14:L17"/>
    <mergeCell ref="N14:N17"/>
    <mergeCell ref="P14:P17"/>
    <mergeCell ref="J16:J17"/>
    <mergeCell ref="AY14:AY17"/>
    <mergeCell ref="AR11:AR12"/>
    <mergeCell ref="K11:K12"/>
    <mergeCell ref="AN8:AO9"/>
    <mergeCell ref="AT8:AU9"/>
    <mergeCell ref="AV11:AV12"/>
    <mergeCell ref="AW11:AW12"/>
    <mergeCell ref="AX11:AX12"/>
    <mergeCell ref="AV14:AV17"/>
    <mergeCell ref="AW14:AW17"/>
    <mergeCell ref="AX14:AX17"/>
    <mergeCell ref="AR14:AR17"/>
    <mergeCell ref="AS14:AS17"/>
    <mergeCell ref="AS11:AS12"/>
    <mergeCell ref="AT11:AT12"/>
    <mergeCell ref="AU11:AU12"/>
    <mergeCell ref="AT14:AT17"/>
    <mergeCell ref="AU14:AU17"/>
    <mergeCell ref="Q9:Q10"/>
    <mergeCell ref="N24:N26"/>
    <mergeCell ref="P24:P26"/>
    <mergeCell ref="I21:I22"/>
    <mergeCell ref="J21:J22"/>
    <mergeCell ref="H24:H26"/>
    <mergeCell ref="K24:K26"/>
    <mergeCell ref="B24:B26"/>
    <mergeCell ref="G24:G26"/>
    <mergeCell ref="F24:F26"/>
    <mergeCell ref="E24:E26"/>
    <mergeCell ref="D24:D26"/>
    <mergeCell ref="C24:C26"/>
    <mergeCell ref="K18:K20"/>
    <mergeCell ref="P18:P20"/>
    <mergeCell ref="N18:N20"/>
    <mergeCell ref="L18:L20"/>
    <mergeCell ref="D87:I87"/>
    <mergeCell ref="H18:H20"/>
    <mergeCell ref="B18:B20"/>
    <mergeCell ref="C18:C20"/>
    <mergeCell ref="F18:F20"/>
    <mergeCell ref="G18:G20"/>
    <mergeCell ref="D18:D20"/>
    <mergeCell ref="E18:E20"/>
    <mergeCell ref="C21:C23"/>
    <mergeCell ref="B21:B23"/>
    <mergeCell ref="K21:K23"/>
    <mergeCell ref="P21:P23"/>
    <mergeCell ref="N21:N23"/>
    <mergeCell ref="L21:L23"/>
    <mergeCell ref="H21:H23"/>
    <mergeCell ref="G21:G23"/>
    <mergeCell ref="F21:F23"/>
    <mergeCell ref="E21:E23"/>
    <mergeCell ref="D21:D23"/>
    <mergeCell ref="L24:L26"/>
    <mergeCell ref="AR18:AR20"/>
    <mergeCell ref="AS18:AS20"/>
    <mergeCell ref="AS21:AS23"/>
    <mergeCell ref="AR21:AR23"/>
    <mergeCell ref="AS24:AS26"/>
    <mergeCell ref="AR24:AR26"/>
    <mergeCell ref="AT24:AT26"/>
    <mergeCell ref="AU24:AU26"/>
    <mergeCell ref="AT21:AT23"/>
    <mergeCell ref="AU21:AU23"/>
    <mergeCell ref="AT18:AT20"/>
    <mergeCell ref="AU18:AU20"/>
    <mergeCell ref="AY18:AY20"/>
    <mergeCell ref="AY21:AY23"/>
    <mergeCell ref="AY24:AY26"/>
    <mergeCell ref="AW24:AW26"/>
    <mergeCell ref="AW21:AW23"/>
    <mergeCell ref="AW18:AW20"/>
    <mergeCell ref="AV18:AV20"/>
    <mergeCell ref="AX18:AX20"/>
    <mergeCell ref="AV21:AV23"/>
    <mergeCell ref="AX21:AX23"/>
    <mergeCell ref="AV24:AV26"/>
    <mergeCell ref="AX24:AX26"/>
    <mergeCell ref="AR27:AR30"/>
    <mergeCell ref="AS27:AS30"/>
    <mergeCell ref="AT27:AT30"/>
    <mergeCell ref="AU27:AU30"/>
    <mergeCell ref="AV27:AV30"/>
    <mergeCell ref="AW27:AW30"/>
    <mergeCell ref="AX27:AX30"/>
    <mergeCell ref="AY27:AY30"/>
    <mergeCell ref="B27:B30"/>
    <mergeCell ref="C27:C30"/>
    <mergeCell ref="D27:D30"/>
    <mergeCell ref="E27:E30"/>
    <mergeCell ref="F27:F30"/>
    <mergeCell ref="G27:G30"/>
    <mergeCell ref="H27:H30"/>
    <mergeCell ref="I27:I30"/>
    <mergeCell ref="K27:K30"/>
    <mergeCell ref="L27:L30"/>
    <mergeCell ref="N27:N30"/>
    <mergeCell ref="P27:P30"/>
    <mergeCell ref="J27:J30"/>
  </mergeCells>
  <phoneticPr fontId="58" type="noConversion"/>
  <conditionalFormatting sqref="L11 L13:L14 L18 L21 L24 L27 L31:L34">
    <cfRule type="cellIs" dxfId="1402" priority="964" operator="equal">
      <formula>"ALTA"</formula>
    </cfRule>
    <cfRule type="cellIs" dxfId="1401" priority="965" operator="equal">
      <formula>"MUY ALTA"</formula>
    </cfRule>
    <cfRule type="cellIs" dxfId="1400" priority="966" operator="equal">
      <formula>"MEDIA"</formula>
    </cfRule>
    <cfRule type="cellIs" dxfId="1399" priority="967" operator="equal">
      <formula>"BAJA"</formula>
    </cfRule>
    <cfRule type="cellIs" dxfId="1398" priority="968" operator="equal">
      <formula>"MUY BAJA"</formula>
    </cfRule>
  </conditionalFormatting>
  <conditionalFormatting sqref="L37:L46">
    <cfRule type="cellIs" dxfId="1397" priority="1390" operator="equal">
      <formula>"MEDIA"</formula>
    </cfRule>
    <cfRule type="cellIs" dxfId="1396" priority="1388" operator="equal">
      <formula>"ALTA"</formula>
    </cfRule>
    <cfRule type="cellIs" dxfId="1395" priority="1389" operator="equal">
      <formula>"MUY ALTA"</formula>
    </cfRule>
    <cfRule type="cellIs" dxfId="1394" priority="1391" operator="equal">
      <formula>"BAJA"</formula>
    </cfRule>
    <cfRule type="cellIs" dxfId="1393" priority="1392" operator="equal">
      <formula>"MUY BAJA"</formula>
    </cfRule>
  </conditionalFormatting>
  <conditionalFormatting sqref="L49:L60">
    <cfRule type="cellIs" dxfId="1392" priority="1600" operator="equal">
      <formula>"ALTA"</formula>
    </cfRule>
    <cfRule type="cellIs" dxfId="1391" priority="1602" operator="equal">
      <formula>"MEDIA"</formula>
    </cfRule>
    <cfRule type="cellIs" dxfId="1390" priority="1603" operator="equal">
      <formula>"BAJA"</formula>
    </cfRule>
    <cfRule type="cellIs" dxfId="1389" priority="1601" operator="equal">
      <formula>"MUY ALTA"</formula>
    </cfRule>
    <cfRule type="cellIs" dxfId="1388" priority="1604" operator="equal">
      <formula>"MUY BAJA"</formula>
    </cfRule>
  </conditionalFormatting>
  <conditionalFormatting sqref="L63:L72">
    <cfRule type="cellIs" dxfId="1387" priority="1812" operator="equal">
      <formula>"ALTA"</formula>
    </cfRule>
    <cfRule type="cellIs" dxfId="1386" priority="1813" operator="equal">
      <formula>"MUY ALTA"</formula>
    </cfRule>
    <cfRule type="cellIs" dxfId="1385" priority="1816" operator="equal">
      <formula>"MUY BAJA"</formula>
    </cfRule>
    <cfRule type="cellIs" dxfId="1384" priority="1815" operator="equal">
      <formula>"BAJA"</formula>
    </cfRule>
    <cfRule type="cellIs" dxfId="1383" priority="1814" operator="equal">
      <formula>"MEDIA"</formula>
    </cfRule>
  </conditionalFormatting>
  <conditionalFormatting sqref="L75:L79">
    <cfRule type="cellIs" dxfId="1382" priority="8060" operator="equal">
      <formula>"BAJA"</formula>
    </cfRule>
    <cfRule type="cellIs" dxfId="1381" priority="8059" operator="equal">
      <formula>"MEDIA"</formula>
    </cfRule>
    <cfRule type="cellIs" dxfId="1380" priority="8061" operator="equal">
      <formula>"MUY BAJA"</formula>
    </cfRule>
    <cfRule type="cellIs" dxfId="1379" priority="8058" operator="equal">
      <formula>"MUY ALTA"</formula>
    </cfRule>
    <cfRule type="cellIs" dxfId="1378" priority="8057" operator="equal">
      <formula>"ALTA"</formula>
    </cfRule>
  </conditionalFormatting>
  <conditionalFormatting sqref="N11 N13:N14 N18 N21 N24 N27 N31:N34">
    <cfRule type="cellIs" dxfId="1377" priority="970" operator="equal">
      <formula>#REF!</formula>
    </cfRule>
    <cfRule type="cellIs" dxfId="1376" priority="963" operator="equal">
      <formula>"LEVE"</formula>
    </cfRule>
    <cfRule type="cellIs" dxfId="1375" priority="956" operator="equal">
      <formula>"CATASTRÓFICO (RC-F)"</formula>
    </cfRule>
    <cfRule type="cellIs" dxfId="1374" priority="957" operator="equal">
      <formula>"MAYOR (RC-F)"</formula>
    </cfRule>
    <cfRule type="cellIs" dxfId="1373" priority="958" operator="equal">
      <formula>"MODERADO (RC-F)"</formula>
    </cfRule>
    <cfRule type="cellIs" dxfId="1372" priority="959" operator="equal">
      <formula>"CATASTRÓFICO"</formula>
    </cfRule>
    <cfRule type="cellIs" dxfId="1371" priority="960" operator="equal">
      <formula>"MAYOR"</formula>
    </cfRule>
    <cfRule type="cellIs" dxfId="1370" priority="961" operator="equal">
      <formula>"MODERADO"</formula>
    </cfRule>
    <cfRule type="cellIs" dxfId="1369" priority="962" operator="equal">
      <formula>"MENOR"</formula>
    </cfRule>
  </conditionalFormatting>
  <conditionalFormatting sqref="N37:N46">
    <cfRule type="cellIs" dxfId="1368" priority="1387" operator="equal">
      <formula>"LEVE"</formula>
    </cfRule>
    <cfRule type="cellIs" dxfId="1367" priority="1380" operator="equal">
      <formula>"CATASTRÓFICO (RC-F)"</formula>
    </cfRule>
    <cfRule type="cellIs" dxfId="1366" priority="1381" operator="equal">
      <formula>"MAYOR (RC-F)"</formula>
    </cfRule>
    <cfRule type="cellIs" dxfId="1365" priority="1382" operator="equal">
      <formula>"MODERADO (RC-F)"</formula>
    </cfRule>
    <cfRule type="cellIs" dxfId="1364" priority="1383" operator="equal">
      <formula>"CATASTRÓFICO"</formula>
    </cfRule>
    <cfRule type="cellIs" dxfId="1363" priority="1384" operator="equal">
      <formula>"MAYOR"</formula>
    </cfRule>
    <cfRule type="cellIs" dxfId="1362" priority="1385" operator="equal">
      <formula>"MODERADO"</formula>
    </cfRule>
    <cfRule type="cellIs" dxfId="1361" priority="1386" operator="equal">
      <formula>"MENOR"</formula>
    </cfRule>
    <cfRule type="cellIs" dxfId="1360" priority="1394" operator="equal">
      <formula>#REF!</formula>
    </cfRule>
  </conditionalFormatting>
  <conditionalFormatting sqref="N49:N60">
    <cfRule type="cellIs" dxfId="1359" priority="1599" operator="equal">
      <formula>"LEVE"</formula>
    </cfRule>
    <cfRule type="cellIs" dxfId="1358" priority="1592" operator="equal">
      <formula>"CATASTRÓFICO (RC-F)"</formula>
    </cfRule>
    <cfRule type="cellIs" dxfId="1357" priority="1598" operator="equal">
      <formula>"MENOR"</formula>
    </cfRule>
    <cfRule type="cellIs" dxfId="1356" priority="1593" operator="equal">
      <formula>"MAYOR (RC-F)"</formula>
    </cfRule>
    <cfRule type="cellIs" dxfId="1355" priority="1606" operator="equal">
      <formula>#REF!</formula>
    </cfRule>
    <cfRule type="cellIs" dxfId="1354" priority="1594" operator="equal">
      <formula>"MODERADO (RC-F)"</formula>
    </cfRule>
    <cfRule type="cellIs" dxfId="1353" priority="1595" operator="equal">
      <formula>"CATASTRÓFICO"</formula>
    </cfRule>
    <cfRule type="cellIs" dxfId="1352" priority="1596" operator="equal">
      <formula>"MAYOR"</formula>
    </cfRule>
    <cfRule type="cellIs" dxfId="1351" priority="1597" operator="equal">
      <formula>"MODERADO"</formula>
    </cfRule>
  </conditionalFormatting>
  <conditionalFormatting sqref="N63:N72">
    <cfRule type="cellIs" dxfId="1350" priority="1809" operator="equal">
      <formula>"MODERADO"</formula>
    </cfRule>
    <cfRule type="cellIs" dxfId="1349" priority="1810" operator="equal">
      <formula>"MENOR"</formula>
    </cfRule>
    <cfRule type="cellIs" dxfId="1348" priority="1808" operator="equal">
      <formula>"MAYOR"</formula>
    </cfRule>
    <cfRule type="cellIs" dxfId="1347" priority="1818" operator="equal">
      <formula>#REF!</formula>
    </cfRule>
    <cfRule type="cellIs" dxfId="1346" priority="1811" operator="equal">
      <formula>"LEVE"</formula>
    </cfRule>
    <cfRule type="cellIs" dxfId="1345" priority="1807" operator="equal">
      <formula>"CATASTRÓFICO"</formula>
    </cfRule>
    <cfRule type="cellIs" dxfId="1344" priority="1806" operator="equal">
      <formula>"MODERADO (RC-F)"</formula>
    </cfRule>
    <cfRule type="cellIs" dxfId="1343" priority="1805" operator="equal">
      <formula>"MAYOR (RC-F)"</formula>
    </cfRule>
    <cfRule type="cellIs" dxfId="1342" priority="1804" operator="equal">
      <formula>"CATASTRÓFICO (RC-F)"</formula>
    </cfRule>
  </conditionalFormatting>
  <conditionalFormatting sqref="N75:N79">
    <cfRule type="cellIs" dxfId="1341" priority="8049" operator="equal">
      <formula>"CATASTRÓFICO (RC-F)"</formula>
    </cfRule>
    <cfRule type="cellIs" dxfId="1340" priority="8063" operator="equal">
      <formula>#REF!</formula>
    </cfRule>
    <cfRule type="cellIs" dxfId="1339" priority="8056" operator="equal">
      <formula>"LEVE"</formula>
    </cfRule>
    <cfRule type="cellIs" dxfId="1338" priority="8055" operator="equal">
      <formula>"MENOR"</formula>
    </cfRule>
    <cfRule type="cellIs" dxfId="1337" priority="8054" operator="equal">
      <formula>"MODERADO"</formula>
    </cfRule>
    <cfRule type="cellIs" dxfId="1336" priority="8053" operator="equal">
      <formula>"MAYOR"</formula>
    </cfRule>
    <cfRule type="cellIs" dxfId="1335" priority="8052" operator="equal">
      <formula>"CATASTRÓFICO"</formula>
    </cfRule>
    <cfRule type="cellIs" dxfId="1334" priority="8051" operator="equal">
      <formula>"MODERADO (RC-F)"</formula>
    </cfRule>
    <cfRule type="cellIs" dxfId="1333" priority="8050" operator="equal">
      <formula>"MAYOR (RC-F)"</formula>
    </cfRule>
  </conditionalFormatting>
  <conditionalFormatting sqref="P11 Q11:Q12 S11:V12 W11:W13 Q12:V12 AN13:AS13 AM14:AU14 AM15:AQ17 Y12:Y79 AA12:AA79 AC12:AC79 AE12:AE79 AG12:AG79 AI12:AI79 AK12:AK79">
    <cfRule type="cellIs" dxfId="1332" priority="972" operator="equal">
      <formula>#REF!</formula>
    </cfRule>
  </conditionalFormatting>
  <conditionalFormatting sqref="P13:P14 P18 P21 P24 P27 P31:P79">
    <cfRule type="cellIs" dxfId="1331" priority="740" operator="equal">
      <formula>#REF!</formula>
    </cfRule>
    <cfRule type="cellIs" dxfId="1330" priority="738" operator="equal">
      <formula>#REF!</formula>
    </cfRule>
    <cfRule type="cellIs" dxfId="1329" priority="737" operator="equal">
      <formula>#REF!</formula>
    </cfRule>
    <cfRule type="cellIs" dxfId="1328" priority="718" operator="equal">
      <formula>"EXTREMO (RC/F)"</formula>
    </cfRule>
    <cfRule type="cellIs" dxfId="1327" priority="735" operator="equal">
      <formula>#REF!</formula>
    </cfRule>
    <cfRule type="cellIs" dxfId="1326" priority="734" operator="equal">
      <formula>#REF!</formula>
    </cfRule>
    <cfRule type="cellIs" dxfId="1325" priority="733" operator="equal">
      <formula>#REF!</formula>
    </cfRule>
    <cfRule type="cellIs" dxfId="1324" priority="731" operator="equal">
      <formula>#REF!</formula>
    </cfRule>
    <cfRule type="cellIs" dxfId="1323" priority="730" operator="equal">
      <formula>#REF!</formula>
    </cfRule>
    <cfRule type="cellIs" dxfId="1322" priority="729" operator="equal">
      <formula>#REF!</formula>
    </cfRule>
    <cfRule type="cellIs" dxfId="1321" priority="728" operator="equal">
      <formula>#REF!</formula>
    </cfRule>
    <cfRule type="cellIs" dxfId="1320" priority="727" operator="equal">
      <formula>#REF!</formula>
    </cfRule>
    <cfRule type="cellIs" dxfId="1319" priority="726" operator="equal">
      <formula>#REF!</formula>
    </cfRule>
    <cfRule type="cellIs" dxfId="1318" priority="725" operator="equal">
      <formula>#REF!</formula>
    </cfRule>
    <cfRule type="cellIs" dxfId="1317" priority="724" operator="equal">
      <formula>"BAJO"</formula>
    </cfRule>
    <cfRule type="cellIs" dxfId="1316" priority="723" operator="equal">
      <formula>"MODERADO"</formula>
    </cfRule>
    <cfRule type="cellIs" dxfId="1315" priority="722" operator="equal">
      <formula>"ALTO"</formula>
    </cfRule>
    <cfRule type="cellIs" dxfId="1314" priority="721" operator="equal">
      <formula>"EXTREMO"</formula>
    </cfRule>
    <cfRule type="cellIs" dxfId="1313" priority="720" operator="equal">
      <formula>"MODERADO (RC/F)"</formula>
    </cfRule>
    <cfRule type="cellIs" dxfId="1312" priority="719" operator="equal">
      <formula>"ALTO (RC/F)"</formula>
    </cfRule>
    <cfRule type="cellIs" dxfId="1311" priority="732" operator="equal">
      <formula>#REF!</formula>
    </cfRule>
    <cfRule type="cellIs" dxfId="1310" priority="736" operator="equal">
      <formula>#REF!</formula>
    </cfRule>
    <cfRule type="cellIs" dxfId="1309" priority="739" operator="equal">
      <formula>#REF!</formula>
    </cfRule>
    <cfRule type="cellIs" dxfId="1308" priority="750" operator="equal">
      <formula>#REF!</formula>
    </cfRule>
    <cfRule type="cellIs" dxfId="1307" priority="749" operator="equal">
      <formula>#REF!</formula>
    </cfRule>
    <cfRule type="cellIs" dxfId="1306" priority="748" operator="equal">
      <formula>#REF!</formula>
    </cfRule>
    <cfRule type="cellIs" dxfId="1305" priority="747" operator="equal">
      <formula>#REF!</formula>
    </cfRule>
    <cfRule type="cellIs" dxfId="1304" priority="746" operator="equal">
      <formula>#REF!</formula>
    </cfRule>
    <cfRule type="cellIs" dxfId="1303" priority="745" operator="equal">
      <formula>#REF!</formula>
    </cfRule>
    <cfRule type="cellIs" dxfId="1302" priority="744" operator="equal">
      <formula>#REF!</formula>
    </cfRule>
    <cfRule type="cellIs" dxfId="1301" priority="743" operator="equal">
      <formula>#REF!</formula>
    </cfRule>
    <cfRule type="cellIs" dxfId="1300" priority="742" operator="equal">
      <formula>#REF!</formula>
    </cfRule>
    <cfRule type="cellIs" dxfId="1299" priority="741" operator="equal">
      <formula>#REF!</formula>
    </cfRule>
  </conditionalFormatting>
  <conditionalFormatting sqref="P11:Q11 X11:AM11 AP11:AU11 S11:W12 Q12 AJ12 AM12:AQ12 Y12:Y79 AA12:AA79 AC12:AC79 AE12:AE79 AG12:AG79 AI12:AI79 AK12:AK79 AM13 AO13">
    <cfRule type="cellIs" dxfId="1298" priority="1202" operator="equal">
      <formula>#REF!</formula>
    </cfRule>
    <cfRule type="cellIs" dxfId="1297" priority="1203" operator="equal">
      <formula>#REF!</formula>
    </cfRule>
    <cfRule type="cellIs" dxfId="1296" priority="1204" operator="equal">
      <formula>#REF!</formula>
    </cfRule>
    <cfRule type="cellIs" dxfId="1295" priority="1205" operator="equal">
      <formula>#REF!</formula>
    </cfRule>
    <cfRule type="cellIs" dxfId="1294" priority="1206" operator="equal">
      <formula>#REF!</formula>
    </cfRule>
    <cfRule type="cellIs" dxfId="1293" priority="1207" operator="equal">
      <formula>#REF!</formula>
    </cfRule>
    <cfRule type="cellIs" dxfId="1292" priority="1196" operator="equal">
      <formula>#REF!</formula>
    </cfRule>
    <cfRule type="cellIs" dxfId="1291" priority="1197" operator="equal">
      <formula>#REF!</formula>
    </cfRule>
    <cfRule type="cellIs" dxfId="1290" priority="1201" operator="equal">
      <formula>#REF!</formula>
    </cfRule>
    <cfRule type="cellIs" dxfId="1289" priority="1198" operator="equal">
      <formula>#REF!</formula>
    </cfRule>
    <cfRule type="cellIs" dxfId="1288" priority="1200" operator="equal">
      <formula>#REF!</formula>
    </cfRule>
    <cfRule type="cellIs" dxfId="1287" priority="1195" operator="equal">
      <formula>#REF!</formula>
    </cfRule>
    <cfRule type="cellIs" dxfId="1286" priority="1199" operator="equal">
      <formula>#REF!</formula>
    </cfRule>
    <cfRule type="cellIs" dxfId="1285" priority="1192" operator="equal">
      <formula>#REF!</formula>
    </cfRule>
    <cfRule type="cellIs" dxfId="1284" priority="1193" operator="equal">
      <formula>#REF!</formula>
    </cfRule>
    <cfRule type="cellIs" dxfId="1283" priority="1194" operator="equal">
      <formula>#REF!</formula>
    </cfRule>
  </conditionalFormatting>
  <conditionalFormatting sqref="P11:Q11 X11:AM11 AP11:AU11 S11:W12 Q12 AJ12 AM12:AQ12 AM13 AO13 U27:V27 U28:U30">
    <cfRule type="cellIs" dxfId="1282" priority="1190" operator="equal">
      <formula>#REF!</formula>
    </cfRule>
  </conditionalFormatting>
  <conditionalFormatting sqref="P11:Q11 X11:AM11 AP11:AU11 S11:W12 Q12 AJ12 AM12:AQ12 AM13 AO13 Y12:Y79 AA12:AA79 AC12:AC79 AE12:AE79 AG12:AG79 AI12:AI79 AK12:AK79">
    <cfRule type="cellIs" dxfId="1281" priority="1191" operator="equal">
      <formula>#REF!</formula>
    </cfRule>
  </conditionalFormatting>
  <conditionalFormatting sqref="Q11:Q12 S11:V12 W11:W13 Q12:V12 AM13:AS13 AM14:AU14 Q14:Q17 AM15:AQ17 P11">
    <cfRule type="cellIs" dxfId="1280" priority="987" operator="equal">
      <formula>#REF!</formula>
    </cfRule>
    <cfRule type="cellIs" dxfId="1279" priority="978" operator="equal">
      <formula>#REF!</formula>
    </cfRule>
  </conditionalFormatting>
  <conditionalFormatting sqref="Q11:Q12 S11:V12 W11:W13 Q12:V12 AN13:AS13 AM14:AU14 Q14:Q17 AM15:AQ17 P11 Y12:Y79 AA12:AA79 AC12:AC79 AE12:AE79 AG12:AG79 AI12:AI79 AK12:AK79">
    <cfRule type="cellIs" dxfId="1278" priority="990" operator="equal">
      <formula>#REF!</formula>
    </cfRule>
  </conditionalFormatting>
  <conditionalFormatting sqref="Q12:V12 W13 AN13:AS13 AD13:AD24 AL13:AL24 X13:X26 Z13:Z26 AB13:AB26 AF13:AF26 AH13:AH26 AJ13:AJ26 AM14:AU14 Q14:Q17 AM15:AQ17 AM18:AU18 AM19:AP24 AQ19:AQ26 AR21:AU21 AR24:AU24">
    <cfRule type="cellIs" dxfId="1277" priority="989" operator="equal">
      <formula>#REF!</formula>
    </cfRule>
    <cfRule type="cellIs" dxfId="1276" priority="981" operator="equal">
      <formula>#REF!</formula>
    </cfRule>
    <cfRule type="cellIs" dxfId="1275" priority="986" operator="equal">
      <formula>#REF!</formula>
    </cfRule>
    <cfRule type="cellIs" dxfId="1274" priority="984" operator="equal">
      <formula>#REF!</formula>
    </cfRule>
    <cfRule type="cellIs" dxfId="1273" priority="983" operator="equal">
      <formula>#REF!</formula>
    </cfRule>
    <cfRule type="cellIs" dxfId="1272" priority="982" operator="equal">
      <formula>#REF!</formula>
    </cfRule>
    <cfRule type="cellIs" dxfId="1271" priority="993" operator="equal">
      <formula>#REF!</formula>
    </cfRule>
    <cfRule type="cellIs" dxfId="1270" priority="992" operator="equal">
      <formula>#REF!</formula>
    </cfRule>
    <cfRule type="cellIs" dxfId="1269" priority="975" operator="equal">
      <formula>#REF!</formula>
    </cfRule>
    <cfRule type="cellIs" dxfId="1268" priority="977" operator="equal">
      <formula>#REF!</formula>
    </cfRule>
    <cfRule type="cellIs" dxfId="1267" priority="980" operator="equal">
      <formula>#REF!</formula>
    </cfRule>
    <cfRule type="cellIs" dxfId="1266" priority="974" operator="equal">
      <formula>#REF!</formula>
    </cfRule>
    <cfRule type="cellIs" dxfId="1265" priority="995" operator="equal">
      <formula>#REF!</formula>
    </cfRule>
    <cfRule type="cellIs" dxfId="1264" priority="994" operator="equal">
      <formula>#REF!</formula>
    </cfRule>
  </conditionalFormatting>
  <conditionalFormatting sqref="Q12:V12 W13 AN13:AS13 AM14:AU14 Q14:Q17 AM15:AQ17 AD13:AD24 AL13:AL24 X13:X26 Z13:Z26 AB13:AB26 AF13:AF26 AH13:AH26 AJ13:AJ26 AM18:AU18 AM19:AP24 AQ19:AQ26 AR21:AU21 AR24:AU24">
    <cfRule type="cellIs" dxfId="1263" priority="988" operator="equal">
      <formula>#REF!</formula>
    </cfRule>
    <cfRule type="cellIs" dxfId="1262" priority="979" operator="equal">
      <formula>#REF!</formula>
    </cfRule>
    <cfRule type="cellIs" dxfId="1261" priority="991" operator="equal">
      <formula>#REF!</formula>
    </cfRule>
  </conditionalFormatting>
  <conditionalFormatting sqref="Q12:V12 W13 AN13:AS13 AM14:AU14 AM15:AQ17 AD13:AD24 AL13:AL24 X13:X26 Z13:Z26 AB13:AB26 AF13:AF26 AH13:AH26 AJ13:AJ26 AM18:AU18 AM19:AP24 AQ19:AQ26 AR21:AU21 AR24:AU24 Q14:Q17">
    <cfRule type="cellIs" dxfId="1260" priority="973" operator="equal">
      <formula>#REF!</formula>
    </cfRule>
  </conditionalFormatting>
  <conditionalFormatting sqref="Q31:W34 AM33:AS34 AT34:AU34 AM35:AR36">
    <cfRule type="cellIs" dxfId="1259" priority="1395" operator="equal">
      <formula>#REF!</formula>
    </cfRule>
    <cfRule type="cellIs" dxfId="1258" priority="1393" operator="equal">
      <formula>#REF!</formula>
    </cfRule>
    <cfRule type="cellIs" dxfId="1257" priority="1402" operator="equal">
      <formula>#REF!</formula>
    </cfRule>
    <cfRule type="cellIs" dxfId="1256" priority="1396" operator="equal">
      <formula>#REF!</formula>
    </cfRule>
    <cfRule type="cellIs" dxfId="1255" priority="1414" operator="equal">
      <formula>#REF!</formula>
    </cfRule>
    <cfRule type="cellIs" dxfId="1254" priority="1411" operator="equal">
      <formula>#REF!</formula>
    </cfRule>
  </conditionalFormatting>
  <conditionalFormatting sqref="Q33:W34 AM33:AS34 AT34:AU34 AM35:AR36">
    <cfRule type="cellIs" dxfId="1253" priority="1409" operator="equal">
      <formula>#REF!</formula>
    </cfRule>
    <cfRule type="cellIs" dxfId="1252" priority="1410" operator="equal">
      <formula>#REF!</formula>
    </cfRule>
    <cfRule type="cellIs" dxfId="1251" priority="1417" operator="equal">
      <formula>#REF!</formula>
    </cfRule>
    <cfRule type="cellIs" dxfId="1250" priority="1412" operator="equal">
      <formula>#REF!</formula>
    </cfRule>
    <cfRule type="cellIs" dxfId="1249" priority="1413" operator="equal">
      <formula>#REF!</formula>
    </cfRule>
    <cfRule type="cellIs" dxfId="1248" priority="1418" operator="equal">
      <formula>#REF!</formula>
    </cfRule>
    <cfRule type="cellIs" dxfId="1247" priority="1415" operator="equal">
      <formula>#REF!</formula>
    </cfRule>
    <cfRule type="cellIs" dxfId="1246" priority="1401" operator="equal">
      <formula>#REF!</formula>
    </cfRule>
    <cfRule type="cellIs" dxfId="1245" priority="1400" operator="equal">
      <formula>#REF!</formula>
    </cfRule>
    <cfRule type="cellIs" dxfId="1244" priority="1399" operator="equal">
      <formula>#REF!</formula>
    </cfRule>
    <cfRule type="cellIs" dxfId="1243" priority="1398" operator="equal">
      <formula>#REF!</formula>
    </cfRule>
    <cfRule type="cellIs" dxfId="1242" priority="1397" operator="equal">
      <formula>#REF!</formula>
    </cfRule>
    <cfRule type="cellIs" dxfId="1241" priority="1419" operator="equal">
      <formula>#REF!</formula>
    </cfRule>
    <cfRule type="cellIs" dxfId="1240" priority="1416" operator="equal">
      <formula>#REF!</formula>
    </cfRule>
    <cfRule type="cellIs" dxfId="1239" priority="1403" operator="equal">
      <formula>#REF!</formula>
    </cfRule>
    <cfRule type="cellIs" dxfId="1238" priority="1404" operator="equal">
      <formula>#REF!</formula>
    </cfRule>
    <cfRule type="cellIs" dxfId="1237" priority="1405" operator="equal">
      <formula>#REF!</formula>
    </cfRule>
    <cfRule type="cellIs" dxfId="1236" priority="1406" operator="equal">
      <formula>#REF!</formula>
    </cfRule>
    <cfRule type="cellIs" dxfId="1235" priority="1407" operator="equal">
      <formula>#REF!</formula>
    </cfRule>
    <cfRule type="cellIs" dxfId="1234" priority="1408" operator="equal">
      <formula>#REF!</formula>
    </cfRule>
  </conditionalFormatting>
  <conditionalFormatting sqref="Q57:W60 AM59:AS60 AT60:AU60 AM61:AR62">
    <cfRule type="cellIs" dxfId="1233" priority="1826" operator="equal">
      <formula>#REF!</formula>
    </cfRule>
    <cfRule type="cellIs" dxfId="1232" priority="1835" operator="equal">
      <formula>#REF!</formula>
    </cfRule>
    <cfRule type="cellIs" dxfId="1231" priority="1838" operator="equal">
      <formula>#REF!</formula>
    </cfRule>
  </conditionalFormatting>
  <conditionalFormatting sqref="Q59:W60 AM59:AS60 AT60:AU60 AM61:AR62">
    <cfRule type="cellIs" dxfId="1230" priority="1830" operator="equal">
      <formula>#REF!</formula>
    </cfRule>
    <cfRule type="cellIs" dxfId="1229" priority="1831" operator="equal">
      <formula>#REF!</formula>
    </cfRule>
    <cfRule type="cellIs" dxfId="1228" priority="1832" operator="equal">
      <formula>#REF!</formula>
    </cfRule>
    <cfRule type="cellIs" dxfId="1227" priority="1833" operator="equal">
      <formula>#REF!</formula>
    </cfRule>
    <cfRule type="cellIs" dxfId="1226" priority="1823" operator="equal">
      <formula>#REF!</formula>
    </cfRule>
    <cfRule type="cellIs" dxfId="1225" priority="1824" operator="equal">
      <formula>#REF!</formula>
    </cfRule>
    <cfRule type="cellIs" dxfId="1224" priority="1825" operator="equal">
      <formula>#REF!</formula>
    </cfRule>
    <cfRule type="cellIs" dxfId="1223" priority="1834" operator="equal">
      <formula>#REF!</formula>
    </cfRule>
    <cfRule type="cellIs" dxfId="1222" priority="1827" operator="equal">
      <formula>#REF!</formula>
    </cfRule>
    <cfRule type="cellIs" dxfId="1221" priority="1828" operator="equal">
      <formula>#REF!</formula>
    </cfRule>
    <cfRule type="cellIs" dxfId="1220" priority="1829" operator="equal">
      <formula>#REF!</formula>
    </cfRule>
    <cfRule type="cellIs" dxfId="1219" priority="1836" operator="equal">
      <formula>#REF!</formula>
    </cfRule>
    <cfRule type="cellIs" dxfId="1218" priority="1837" operator="equal">
      <formula>#REF!</formula>
    </cfRule>
    <cfRule type="cellIs" dxfId="1217" priority="1839" operator="equal">
      <formula>#REF!</formula>
    </cfRule>
    <cfRule type="cellIs" dxfId="1216" priority="1840" operator="equal">
      <formula>#REF!</formula>
    </cfRule>
    <cfRule type="cellIs" dxfId="1215" priority="1841" operator="equal">
      <formula>#REF!</formula>
    </cfRule>
    <cfRule type="cellIs" dxfId="1214" priority="1842" operator="equal">
      <formula>#REF!</formula>
    </cfRule>
    <cfRule type="cellIs" dxfId="1213" priority="1843" operator="equal">
      <formula>#REF!</formula>
    </cfRule>
    <cfRule type="cellIs" dxfId="1212" priority="1822" operator="equal">
      <formula>#REF!</formula>
    </cfRule>
  </conditionalFormatting>
  <conditionalFormatting sqref="Q31:X32 Z31:Z32 AB31:AB32 AD31:AD32 AF31:AF32 AH31:AH32 AJ31:AJ32 AN31:AO32 AL32 AN45:AO48 X45:X56 Z45:Z56 AB45:AB56 AD45:AD56 AF45:AF56 AH45:AH56 AJ45:AJ56 AL45:AL56 S47:S48 Q49:W56 AM49:AU56">
    <cfRule type="cellIs" dxfId="1211" priority="1435" operator="equal">
      <formula>#REF!</formula>
    </cfRule>
  </conditionalFormatting>
  <conditionalFormatting sqref="R11:R15">
    <cfRule type="cellIs" dxfId="1210" priority="762" operator="equal">
      <formula>#REF!</formula>
    </cfRule>
    <cfRule type="cellIs" dxfId="1209" priority="761" operator="equal">
      <formula>#REF!</formula>
    </cfRule>
    <cfRule type="cellIs" dxfId="1208" priority="760" operator="equal">
      <formula>#REF!</formula>
    </cfRule>
    <cfRule type="cellIs" dxfId="1207" priority="758" operator="equal">
      <formula>#REF!</formula>
    </cfRule>
    <cfRule type="cellIs" dxfId="1206" priority="775" operator="equal">
      <formula>#REF!</formula>
    </cfRule>
    <cfRule type="cellIs" dxfId="1205" priority="767" operator="equal">
      <formula>#REF!</formula>
    </cfRule>
    <cfRule type="cellIs" dxfId="1204" priority="774" operator="equal">
      <formula>#REF!</formula>
    </cfRule>
    <cfRule type="cellIs" dxfId="1203" priority="759" operator="equal">
      <formula>#REF!</formula>
    </cfRule>
    <cfRule type="cellIs" dxfId="1202" priority="773" operator="equal">
      <formula>#REF!</formula>
    </cfRule>
    <cfRule type="cellIs" dxfId="1201" priority="772" operator="equal">
      <formula>#REF!</formula>
    </cfRule>
    <cfRule type="cellIs" dxfId="1200" priority="771" operator="equal">
      <formula>#REF!</formula>
    </cfRule>
    <cfRule type="cellIs" dxfId="1199" priority="770" operator="equal">
      <formula>#REF!</formula>
    </cfRule>
    <cfRule type="cellIs" dxfId="1198" priority="769" operator="equal">
      <formula>#REF!</formula>
    </cfRule>
    <cfRule type="cellIs" dxfId="1197" priority="768" operator="equal">
      <formula>#REF!</formula>
    </cfRule>
    <cfRule type="cellIs" dxfId="1196" priority="766" operator="equal">
      <formula>#REF!</formula>
    </cfRule>
    <cfRule type="cellIs" dxfId="1195" priority="765" operator="equal">
      <formula>#REF!</formula>
    </cfRule>
    <cfRule type="cellIs" dxfId="1194" priority="764" operator="equal">
      <formula>#REF!</formula>
    </cfRule>
    <cfRule type="cellIs" dxfId="1193" priority="783" operator="equal">
      <formula>#REF!</formula>
    </cfRule>
    <cfRule type="cellIs" dxfId="1192" priority="763" operator="equal">
      <formula>#REF!</formula>
    </cfRule>
    <cfRule type="cellIs" dxfId="1191" priority="781" operator="equal">
      <formula>#REF!</formula>
    </cfRule>
    <cfRule type="cellIs" dxfId="1190" priority="780" operator="equal">
      <formula>#REF!</formula>
    </cfRule>
    <cfRule type="cellIs" dxfId="1189" priority="779" operator="equal">
      <formula>#REF!</formula>
    </cfRule>
    <cfRule type="cellIs" dxfId="1188" priority="778" operator="equal">
      <formula>#REF!</formula>
    </cfRule>
    <cfRule type="cellIs" dxfId="1187" priority="777" operator="equal">
      <formula>#REF!</formula>
    </cfRule>
    <cfRule type="cellIs" dxfId="1186" priority="776" operator="equal">
      <formula>#REF!</formula>
    </cfRule>
    <cfRule type="cellIs" dxfId="1185" priority="782" operator="equal">
      <formula>#REF!</formula>
    </cfRule>
    <cfRule type="cellIs" dxfId="1184" priority="717" operator="equal">
      <formula>"DEBIL"</formula>
    </cfRule>
    <cfRule type="cellIs" dxfId="1183" priority="716" operator="equal">
      <formula>"MODERADO"</formula>
    </cfRule>
    <cfRule type="cellIs" dxfId="1182" priority="715" operator="equal">
      <formula>"FUERTE"</formula>
    </cfRule>
    <cfRule type="cellIs" dxfId="1181" priority="714" operator="equal">
      <formula>"EXTREMO"</formula>
    </cfRule>
    <cfRule type="cellIs" dxfId="1180" priority="713" operator="equal">
      <formula>"MODERADO (RC/F)"</formula>
    </cfRule>
    <cfRule type="cellIs" dxfId="1179" priority="712" operator="equal">
      <formula>"ALTO (RC/F)"</formula>
    </cfRule>
    <cfRule type="cellIs" dxfId="1178" priority="711" operator="equal">
      <formula>"EXTREMO (RC/F)"</formula>
    </cfRule>
  </conditionalFormatting>
  <conditionalFormatting sqref="R13:R15">
    <cfRule type="cellIs" dxfId="1177" priority="705" operator="equal">
      <formula>#REF!</formula>
    </cfRule>
    <cfRule type="cellIs" dxfId="1176" priority="704" operator="equal">
      <formula>#REF!</formula>
    </cfRule>
    <cfRule type="cellIs" dxfId="1175" priority="703" operator="equal">
      <formula>#REF!</formula>
    </cfRule>
    <cfRule type="cellIs" dxfId="1174" priority="702" operator="equal">
      <formula>#REF!</formula>
    </cfRule>
    <cfRule type="cellIs" dxfId="1173" priority="701" operator="equal">
      <formula>#REF!</formula>
    </cfRule>
    <cfRule type="cellIs" dxfId="1172" priority="700" operator="equal">
      <formula>#REF!</formula>
    </cfRule>
    <cfRule type="cellIs" dxfId="1171" priority="699" operator="equal">
      <formula>#REF!</formula>
    </cfRule>
    <cfRule type="cellIs" dxfId="1170" priority="708" operator="equal">
      <formula>#REF!</formula>
    </cfRule>
    <cfRule type="cellIs" dxfId="1169" priority="698" operator="equal">
      <formula>#REF!</formula>
    </cfRule>
    <cfRule type="cellIs" dxfId="1168" priority="697" operator="equal">
      <formula>#REF!</formula>
    </cfRule>
    <cfRule type="cellIs" dxfId="1167" priority="696" operator="equal">
      <formula>#REF!</formula>
    </cfRule>
    <cfRule type="cellIs" dxfId="1166" priority="695" operator="equal">
      <formula>#REF!</formula>
    </cfRule>
    <cfRule type="cellIs" dxfId="1165" priority="694" operator="equal">
      <formula>#REF!</formula>
    </cfRule>
    <cfRule type="cellIs" dxfId="1164" priority="693" operator="equal">
      <formula>#REF!</formula>
    </cfRule>
    <cfRule type="cellIs" dxfId="1163" priority="692" operator="equal">
      <formula>#REF!</formula>
    </cfRule>
    <cfRule type="cellIs" dxfId="1162" priority="691" operator="equal">
      <formula>#REF!</formula>
    </cfRule>
    <cfRule type="cellIs" dxfId="1161" priority="690" operator="equal">
      <formula>#REF!</formula>
    </cfRule>
    <cfRule type="cellIs" dxfId="1160" priority="689" operator="equal">
      <formula>#REF!</formula>
    </cfRule>
    <cfRule type="cellIs" dxfId="1159" priority="688" operator="equal">
      <formula>#REF!</formula>
    </cfRule>
    <cfRule type="cellIs" dxfId="1158" priority="687" operator="equal">
      <formula>#REF!</formula>
    </cfRule>
    <cfRule type="cellIs" dxfId="1157" priority="686" operator="equal">
      <formula>#REF!</formula>
    </cfRule>
    <cfRule type="cellIs" dxfId="1156" priority="685" operator="equal">
      <formula>#REF!</formula>
    </cfRule>
    <cfRule type="cellIs" dxfId="1155" priority="710" operator="equal">
      <formula>#REF!</formula>
    </cfRule>
    <cfRule type="cellIs" dxfId="1154" priority="709" operator="equal">
      <formula>#REF!</formula>
    </cfRule>
    <cfRule type="cellIs" dxfId="1153" priority="707" operator="equal">
      <formula>#REF!</formula>
    </cfRule>
    <cfRule type="cellIs" dxfId="1152" priority="706" operator="equal">
      <formula>#REF!</formula>
    </cfRule>
  </conditionalFormatting>
  <conditionalFormatting sqref="R18:R20 T18:W20">
    <cfRule type="cellIs" dxfId="1151" priority="315" operator="equal">
      <formula>#REF!</formula>
    </cfRule>
    <cfRule type="cellIs" dxfId="1150" priority="314" operator="equal">
      <formula>#REF!</formula>
    </cfRule>
    <cfRule type="cellIs" dxfId="1149" priority="325" operator="equal">
      <formula>#REF!</formula>
    </cfRule>
    <cfRule type="cellIs" dxfId="1148" priority="323" operator="equal">
      <formula>#REF!</formula>
    </cfRule>
    <cfRule type="cellIs" dxfId="1147" priority="322" operator="equal">
      <formula>#REF!</formula>
    </cfRule>
    <cfRule type="cellIs" dxfId="1146" priority="321" operator="equal">
      <formula>#REF!</formula>
    </cfRule>
    <cfRule type="cellIs" dxfId="1145" priority="319" operator="equal">
      <formula>#REF!</formula>
    </cfRule>
    <cfRule type="cellIs" dxfId="1144" priority="317" operator="equal">
      <formula>#REF!</formula>
    </cfRule>
    <cfRule type="cellIs" dxfId="1143" priority="316" operator="equal">
      <formula>#REF!</formula>
    </cfRule>
    <cfRule type="cellIs" dxfId="1142" priority="318" operator="equal">
      <formula>#REF!</formula>
    </cfRule>
    <cfRule type="cellIs" dxfId="1141" priority="312" operator="equal">
      <formula>#REF!</formula>
    </cfRule>
    <cfRule type="cellIs" dxfId="1140" priority="324" operator="equal">
      <formula>#REF!</formula>
    </cfRule>
    <cfRule type="cellIs" dxfId="1139" priority="313" operator="equal">
      <formula>#REF!</formula>
    </cfRule>
    <cfRule type="cellIs" dxfId="1138" priority="336" operator="equal">
      <formula>#REF!</formula>
    </cfRule>
    <cfRule type="cellIs" dxfId="1137" priority="335" operator="equal">
      <formula>#REF!</formula>
    </cfRule>
    <cfRule type="cellIs" dxfId="1136" priority="334" operator="equal">
      <formula>#REF!</formula>
    </cfRule>
    <cfRule type="cellIs" dxfId="1135" priority="333" operator="equal">
      <formula>#REF!</formula>
    </cfRule>
    <cfRule type="cellIs" dxfId="1134" priority="332" operator="equal">
      <formula>#REF!</formula>
    </cfRule>
    <cfRule type="cellIs" dxfId="1133" priority="331" operator="equal">
      <formula>#REF!</formula>
    </cfRule>
    <cfRule type="cellIs" dxfId="1132" priority="330" operator="equal">
      <formula>#REF!</formula>
    </cfRule>
    <cfRule type="cellIs" dxfId="1131" priority="329" operator="equal">
      <formula>#REF!</formula>
    </cfRule>
    <cfRule type="cellIs" dxfId="1130" priority="328" operator="equal">
      <formula>#REF!</formula>
    </cfRule>
    <cfRule type="cellIs" dxfId="1129" priority="326" operator="equal">
      <formula>#REF!</formula>
    </cfRule>
  </conditionalFormatting>
  <conditionalFormatting sqref="R18:R21 T18:W21">
    <cfRule type="cellIs" dxfId="1128" priority="304" operator="equal">
      <formula>"EXTREMO (RC/F)"</formula>
    </cfRule>
    <cfRule type="cellIs" dxfId="1127" priority="305" operator="equal">
      <formula>"ALTO (RC/F)"</formula>
    </cfRule>
    <cfRule type="cellIs" dxfId="1126" priority="306" operator="equal">
      <formula>"MODERADO (RC/F)"</formula>
    </cfRule>
    <cfRule type="cellIs" dxfId="1125" priority="307" operator="equal">
      <formula>"EXTREMO"</formula>
    </cfRule>
    <cfRule type="cellIs" dxfId="1124" priority="308" operator="equal">
      <formula>"FUERTE"</formula>
    </cfRule>
    <cfRule type="cellIs" dxfId="1123" priority="309" operator="equal">
      <formula>"MODERADO"</formula>
    </cfRule>
    <cfRule type="cellIs" dxfId="1122" priority="310" operator="equal">
      <formula>"DEBIL"</formula>
    </cfRule>
    <cfRule type="cellIs" dxfId="1121" priority="311" operator="equal">
      <formula>#REF!</formula>
    </cfRule>
    <cfRule type="cellIs" dxfId="1120" priority="327" operator="equal">
      <formula>#REF!</formula>
    </cfRule>
    <cfRule type="cellIs" dxfId="1119" priority="320" operator="equal">
      <formula>#REF!</formula>
    </cfRule>
  </conditionalFormatting>
  <conditionalFormatting sqref="R21 T21:W21 R22:W23">
    <cfRule type="cellIs" dxfId="1118" priority="357" operator="equal">
      <formula>#REF!</formula>
    </cfRule>
    <cfRule type="cellIs" dxfId="1117" priority="358" operator="equal">
      <formula>#REF!</formula>
    </cfRule>
    <cfRule type="cellIs" dxfId="1116" priority="359" operator="equal">
      <formula>#REF!</formula>
    </cfRule>
    <cfRule type="cellIs" dxfId="1115" priority="360" operator="equal">
      <formula>#REF!</formula>
    </cfRule>
    <cfRule type="cellIs" dxfId="1114" priority="361" operator="equal">
      <formula>#REF!</formula>
    </cfRule>
    <cfRule type="cellIs" dxfId="1113" priority="356" operator="equal">
      <formula>#REF!</formula>
    </cfRule>
    <cfRule type="cellIs" dxfId="1112" priority="363" operator="equal">
      <formula>#REF!</formula>
    </cfRule>
    <cfRule type="cellIs" dxfId="1111" priority="364" operator="equal">
      <formula>#REF!</formula>
    </cfRule>
    <cfRule type="cellIs" dxfId="1110" priority="365" operator="equal">
      <formula>#REF!</formula>
    </cfRule>
    <cfRule type="cellIs" dxfId="1109" priority="366" operator="equal">
      <formula>#REF!</formula>
    </cfRule>
    <cfRule type="cellIs" dxfId="1108" priority="367" operator="equal">
      <formula>#REF!</formula>
    </cfRule>
    <cfRule type="cellIs" dxfId="1107" priority="369" operator="equal">
      <formula>#REF!</formula>
    </cfRule>
    <cfRule type="cellIs" dxfId="1106" priority="368" operator="equal">
      <formula>#REF!</formula>
    </cfRule>
    <cfRule type="cellIs" dxfId="1105" priority="362" operator="equal">
      <formula>#REF!</formula>
    </cfRule>
    <cfRule type="cellIs" dxfId="1104" priority="348" operator="equal">
      <formula>#REF!</formula>
    </cfRule>
    <cfRule type="cellIs" dxfId="1103" priority="349" operator="equal">
      <formula>#REF!</formula>
    </cfRule>
    <cfRule type="cellIs" dxfId="1102" priority="350" operator="equal">
      <formula>#REF!</formula>
    </cfRule>
    <cfRule type="cellIs" dxfId="1101" priority="351" operator="equal">
      <formula>#REF!</formula>
    </cfRule>
    <cfRule type="cellIs" dxfId="1100" priority="352" operator="equal">
      <formula>#REF!</formula>
    </cfRule>
    <cfRule type="cellIs" dxfId="1099" priority="353" operator="equal">
      <formula>#REF!</formula>
    </cfRule>
    <cfRule type="cellIs" dxfId="1098" priority="354" operator="equal">
      <formula>#REF!</formula>
    </cfRule>
    <cfRule type="cellIs" dxfId="1097" priority="355" operator="equal">
      <formula>#REF!</formula>
    </cfRule>
  </conditionalFormatting>
  <conditionalFormatting sqref="R26">
    <cfRule type="cellIs" dxfId="1096" priority="549" operator="equal">
      <formula>#REF!</formula>
    </cfRule>
    <cfRule type="cellIs" dxfId="1095" priority="566" operator="equal">
      <formula>#REF!</formula>
    </cfRule>
    <cfRule type="cellIs" dxfId="1094" priority="561" operator="equal">
      <formula>#REF!</formula>
    </cfRule>
    <cfRule type="cellIs" dxfId="1093" priority="560" operator="equal">
      <formula>#REF!</formula>
    </cfRule>
    <cfRule type="cellIs" dxfId="1092" priority="559" operator="equal">
      <formula>#REF!</formula>
    </cfRule>
    <cfRule type="cellIs" dxfId="1091" priority="558" operator="equal">
      <formula>#REF!</formula>
    </cfRule>
    <cfRule type="cellIs" dxfId="1090" priority="557" operator="equal">
      <formula>#REF!</formula>
    </cfRule>
    <cfRule type="cellIs" dxfId="1089" priority="556" operator="equal">
      <formula>#REF!</formula>
    </cfRule>
    <cfRule type="cellIs" dxfId="1088" priority="555" operator="equal">
      <formula>#REF!</formula>
    </cfRule>
    <cfRule type="cellIs" dxfId="1087" priority="565" operator="equal">
      <formula>#REF!</formula>
    </cfRule>
    <cfRule type="cellIs" dxfId="1086" priority="554" operator="equal">
      <formula>#REF!</formula>
    </cfRule>
    <cfRule type="cellIs" dxfId="1085" priority="553" operator="equal">
      <formula>#REF!</formula>
    </cfRule>
    <cfRule type="cellIs" dxfId="1084" priority="564" operator="equal">
      <formula>#REF!</formula>
    </cfRule>
    <cfRule type="cellIs" dxfId="1083" priority="563" operator="equal">
      <formula>#REF!</formula>
    </cfRule>
    <cfRule type="cellIs" dxfId="1082" priority="562" operator="equal">
      <formula>#REF!</formula>
    </cfRule>
    <cfRule type="cellIs" dxfId="1081" priority="551" operator="equal">
      <formula>#REF!</formula>
    </cfRule>
    <cfRule type="cellIs" dxfId="1080" priority="550" operator="equal">
      <formula>#REF!</formula>
    </cfRule>
    <cfRule type="cellIs" dxfId="1079" priority="552" operator="equal">
      <formula>#REF!</formula>
    </cfRule>
    <cfRule type="cellIs" dxfId="1078" priority="548" operator="equal">
      <formula>#REF!</formula>
    </cfRule>
    <cfRule type="cellIs" dxfId="1077" priority="547" operator="equal">
      <formula>#REF!</formula>
    </cfRule>
    <cfRule type="cellIs" dxfId="1076" priority="546" operator="equal">
      <formula>#REF!</formula>
    </cfRule>
    <cfRule type="cellIs" dxfId="1075" priority="567" operator="equal">
      <formula>#REF!</formula>
    </cfRule>
  </conditionalFormatting>
  <conditionalFormatting sqref="R26">
    <cfRule type="cellIs" dxfId="1074" priority="271" operator="equal">
      <formula>"EXTREMO (RC/F)"</formula>
    </cfRule>
    <cfRule type="cellIs" dxfId="1073" priority="286" operator="equal">
      <formula>#REF!</formula>
    </cfRule>
    <cfRule type="cellIs" dxfId="1072" priority="274" operator="equal">
      <formula>"EXTREMO"</formula>
    </cfRule>
    <cfRule type="cellIs" dxfId="1071" priority="275" operator="equal">
      <formula>"FUERTE"</formula>
    </cfRule>
    <cfRule type="cellIs" dxfId="1070" priority="272" operator="equal">
      <formula>"ALTO (RC/F)"</formula>
    </cfRule>
    <cfRule type="cellIs" dxfId="1069" priority="273" operator="equal">
      <formula>"MODERADO (RC/F)"</formula>
    </cfRule>
    <cfRule type="cellIs" dxfId="1068" priority="276" operator="equal">
      <formula>"MODERADO"</formula>
    </cfRule>
    <cfRule type="cellIs" dxfId="1067" priority="298" operator="equal">
      <formula>#REF!</formula>
    </cfRule>
    <cfRule type="cellIs" dxfId="1066" priority="277" operator="equal">
      <formula>"DEBIL"</formula>
    </cfRule>
    <cfRule type="cellIs" dxfId="1065" priority="295" operator="equal">
      <formula>#REF!</formula>
    </cfRule>
    <cfRule type="cellIs" dxfId="1064" priority="278" operator="equal">
      <formula>#REF!</formula>
    </cfRule>
  </conditionalFormatting>
  <conditionalFormatting sqref="U28:U30 U27:V27">
    <cfRule type="cellIs" dxfId="1063" priority="281" operator="equal">
      <formula>#REF!</formula>
    </cfRule>
  </conditionalFormatting>
  <conditionalFormatting sqref="U28:U30">
    <cfRule type="cellIs" dxfId="1062" priority="280" operator="equal">
      <formula>#REF!</formula>
    </cfRule>
  </conditionalFormatting>
  <conditionalFormatting sqref="R22:W23 R21 T21:W21">
    <cfRule type="cellIs" dxfId="1043" priority="347" operator="equal">
      <formula>#REF!</formula>
    </cfRule>
  </conditionalFormatting>
  <conditionalFormatting sqref="R22:W23">
    <cfRule type="cellIs" dxfId="1042" priority="340" operator="equal">
      <formula>"EXTREMO"</formula>
    </cfRule>
    <cfRule type="cellIs" dxfId="1041" priority="337" operator="equal">
      <formula>"EXTREMO (RC/F)"</formula>
    </cfRule>
    <cfRule type="cellIs" dxfId="1040" priority="344" operator="equal">
      <formula>#REF!</formula>
    </cfRule>
    <cfRule type="cellIs" dxfId="1039" priority="339" operator="equal">
      <formula>"MODERADO (RC/F)"</formula>
    </cfRule>
    <cfRule type="cellIs" dxfId="1038" priority="345" operator="equal">
      <formula>#REF!</formula>
    </cfRule>
    <cfRule type="cellIs" dxfId="1037" priority="346" operator="equal">
      <formula>#REF!</formula>
    </cfRule>
    <cfRule type="cellIs" dxfId="1036" priority="343" operator="equal">
      <formula>"DEBIL"</formula>
    </cfRule>
    <cfRule type="cellIs" dxfId="1035" priority="342" operator="equal">
      <formula>"MODERADO"</formula>
    </cfRule>
    <cfRule type="cellIs" dxfId="1034" priority="341" operator="equal">
      <formula>"FUERTE"</formula>
    </cfRule>
    <cfRule type="cellIs" dxfId="1033" priority="338" operator="equal">
      <formula>"ALTO (RC/F)"</formula>
    </cfRule>
  </conditionalFormatting>
  <conditionalFormatting sqref="S24:S26">
    <cfRule type="cellIs" dxfId="1032" priority="467" operator="equal">
      <formula>#REF!</formula>
    </cfRule>
    <cfRule type="cellIs" dxfId="1031" priority="466" operator="equal">
      <formula>#REF!</formula>
    </cfRule>
    <cfRule type="cellIs" dxfId="1030" priority="465" operator="equal">
      <formula>#REF!</formula>
    </cfRule>
    <cfRule type="cellIs" dxfId="1029" priority="447" operator="equal">
      <formula>#REF!</formula>
    </cfRule>
    <cfRule type="cellIs" dxfId="1028" priority="468" operator="equal">
      <formula>#REF!</formula>
    </cfRule>
    <cfRule type="cellIs" dxfId="1027" priority="455" operator="equal">
      <formula>#REF!</formula>
    </cfRule>
    <cfRule type="cellIs" dxfId="1026" priority="464" operator="equal">
      <formula>#REF!</formula>
    </cfRule>
    <cfRule type="cellIs" dxfId="1025" priority="445" operator="equal">
      <formula>#REF!</formula>
    </cfRule>
    <cfRule type="cellIs" dxfId="1024" priority="446" operator="equal">
      <formula>#REF!</formula>
    </cfRule>
    <cfRule type="cellIs" dxfId="1023" priority="463" operator="equal">
      <formula>#REF!</formula>
    </cfRule>
    <cfRule type="cellIs" dxfId="1022" priority="448" operator="equal">
      <formula>#REF!</formula>
    </cfRule>
    <cfRule type="cellIs" dxfId="1021" priority="449" operator="equal">
      <formula>#REF!</formula>
    </cfRule>
    <cfRule type="cellIs" dxfId="1020" priority="450" operator="equal">
      <formula>#REF!</formula>
    </cfRule>
    <cfRule type="cellIs" dxfId="1019" priority="462" operator="equal">
      <formula>#REF!</formula>
    </cfRule>
    <cfRule type="cellIs" dxfId="1018" priority="451" operator="equal">
      <formula>#REF!</formula>
    </cfRule>
    <cfRule type="cellIs" dxfId="1017" priority="452" operator="equal">
      <formula>#REF!</formula>
    </cfRule>
    <cfRule type="cellIs" dxfId="1016" priority="453" operator="equal">
      <formula>#REF!</formula>
    </cfRule>
    <cfRule type="cellIs" dxfId="1015" priority="454" operator="equal">
      <formula>#REF!</formula>
    </cfRule>
    <cfRule type="cellIs" dxfId="1014" priority="456" operator="equal">
      <formula>#REF!</formula>
    </cfRule>
    <cfRule type="cellIs" dxfId="1013" priority="457" operator="equal">
      <formula>#REF!</formula>
    </cfRule>
    <cfRule type="cellIs" dxfId="1012" priority="458" operator="equal">
      <formula>#REF!</formula>
    </cfRule>
    <cfRule type="cellIs" dxfId="1011" priority="459" operator="equal">
      <formula>#REF!</formula>
    </cfRule>
    <cfRule type="cellIs" dxfId="1010" priority="460" operator="equal">
      <formula>#REF!</formula>
    </cfRule>
    <cfRule type="cellIs" dxfId="1009" priority="461" operator="equal">
      <formula>#REF!</formula>
    </cfRule>
  </conditionalFormatting>
  <conditionalFormatting sqref="S24:U26">
    <cfRule type="cellIs" dxfId="1008" priority="427" operator="equal">
      <formula>#REF!</formula>
    </cfRule>
  </conditionalFormatting>
  <conditionalFormatting sqref="S14:W15">
    <cfRule type="cellIs" dxfId="1007" priority="627" operator="equal">
      <formula>#REF!</formula>
    </cfRule>
    <cfRule type="cellIs" dxfId="1006" priority="628" operator="equal">
      <formula>#REF!</formula>
    </cfRule>
    <cfRule type="cellIs" dxfId="1005" priority="629" operator="equal">
      <formula>#REF!</formula>
    </cfRule>
    <cfRule type="cellIs" dxfId="1004" priority="620" operator="equal">
      <formula>#REF!</formula>
    </cfRule>
    <cfRule type="cellIs" dxfId="1003" priority="621" operator="equal">
      <formula>#REF!</formula>
    </cfRule>
    <cfRule type="cellIs" dxfId="1002" priority="623" operator="equal">
      <formula>#REF!</formula>
    </cfRule>
    <cfRule type="cellIs" dxfId="1001" priority="624" operator="equal">
      <formula>#REF!</formula>
    </cfRule>
    <cfRule type="cellIs" dxfId="1000" priority="630" operator="equal">
      <formula>#REF!</formula>
    </cfRule>
    <cfRule type="cellIs" dxfId="999" priority="616" operator="equal">
      <formula>#REF!</formula>
    </cfRule>
    <cfRule type="cellIs" dxfId="998" priority="611" operator="equal">
      <formula>#REF!</formula>
    </cfRule>
    <cfRule type="cellIs" dxfId="997" priority="612" operator="equal">
      <formula>#REF!</formula>
    </cfRule>
    <cfRule type="cellIs" dxfId="996" priority="614" operator="equal">
      <formula>#REF!</formula>
    </cfRule>
    <cfRule type="cellIs" dxfId="995" priority="615" operator="equal">
      <formula>#REF!</formula>
    </cfRule>
    <cfRule type="cellIs" dxfId="994" priority="626" operator="equal">
      <formula>#REF!</formula>
    </cfRule>
    <cfRule type="cellIs" dxfId="993" priority="617" operator="equal">
      <formula>#REF!</formula>
    </cfRule>
    <cfRule type="cellIs" dxfId="992" priority="618" operator="equal">
      <formula>#REF!</formula>
    </cfRule>
    <cfRule type="cellIs" dxfId="991" priority="619" operator="equal">
      <formula>#REF!</formula>
    </cfRule>
  </conditionalFormatting>
  <conditionalFormatting sqref="S14:W17">
    <cfRule type="cellIs" dxfId="990" priority="610" operator="equal">
      <formula>#REF!</formula>
    </cfRule>
    <cfRule type="cellIs" dxfId="989" priority="606" operator="equal">
      <formula>#REF!</formula>
    </cfRule>
    <cfRule type="cellIs" dxfId="988" priority="613" operator="equal">
      <formula>#REF!</formula>
    </cfRule>
    <cfRule type="cellIs" dxfId="987" priority="622" operator="equal">
      <formula>#REF!</formula>
    </cfRule>
    <cfRule type="cellIs" dxfId="986" priority="651" operator="equal">
      <formula>#REF!</formula>
    </cfRule>
    <cfRule type="cellIs" dxfId="985" priority="599" operator="equal">
      <formula>"EXTREMO (RC/F)"</formula>
    </cfRule>
    <cfRule type="cellIs" dxfId="984" priority="600" operator="equal">
      <formula>"ALTO (RC/F)"</formula>
    </cfRule>
    <cfRule type="cellIs" dxfId="983" priority="601" operator="equal">
      <formula>"MODERADO (RC/F)"</formula>
    </cfRule>
    <cfRule type="cellIs" dxfId="982" priority="602" operator="equal">
      <formula>"EXTREMO"</formula>
    </cfRule>
    <cfRule type="cellIs" dxfId="981" priority="603" operator="equal">
      <formula>"FUERTE"</formula>
    </cfRule>
    <cfRule type="cellIs" dxfId="980" priority="604" operator="equal">
      <formula>"MODERADO"</formula>
    </cfRule>
    <cfRule type="cellIs" dxfId="979" priority="605" operator="equal">
      <formula>"DEBIL"</formula>
    </cfRule>
    <cfRule type="cellIs" dxfId="978" priority="625" operator="equal">
      <formula>#REF!</formula>
    </cfRule>
    <cfRule type="cellIs" dxfId="977" priority="607" operator="equal">
      <formula>#REF!</formula>
    </cfRule>
    <cfRule type="cellIs" dxfId="976" priority="608" operator="equal">
      <formula>#REF!</formula>
    </cfRule>
    <cfRule type="cellIs" dxfId="975" priority="609" operator="equal">
      <formula>#REF!</formula>
    </cfRule>
  </conditionalFormatting>
  <conditionalFormatting sqref="S16:W16">
    <cfRule type="cellIs" dxfId="974" priority="568" operator="equal">
      <formula>#REF!</formula>
    </cfRule>
    <cfRule type="cellIs" dxfId="973" priority="584" operator="equal">
      <formula>#REF!</formula>
    </cfRule>
    <cfRule type="cellIs" dxfId="972" priority="570" operator="equal">
      <formula>#REF!</formula>
    </cfRule>
    <cfRule type="cellIs" dxfId="971" priority="580" operator="equal">
      <formula>#REF!</formula>
    </cfRule>
    <cfRule type="cellIs" dxfId="970" priority="583" operator="equal">
      <formula>#REF!</formula>
    </cfRule>
    <cfRule type="cellIs" dxfId="969" priority="578" operator="equal">
      <formula>#REF!</formula>
    </cfRule>
    <cfRule type="cellIs" dxfId="968" priority="577" operator="equal">
      <formula>#REF!</formula>
    </cfRule>
    <cfRule type="cellIs" dxfId="967" priority="576" operator="equal">
      <formula>#REF!</formula>
    </cfRule>
    <cfRule type="cellIs" dxfId="966" priority="575" operator="equal">
      <formula>#REF!</formula>
    </cfRule>
    <cfRule type="cellIs" dxfId="965" priority="574" operator="equal">
      <formula>#REF!</formula>
    </cfRule>
    <cfRule type="cellIs" dxfId="964" priority="579" operator="equal">
      <formula>#REF!</formula>
    </cfRule>
    <cfRule type="cellIs" dxfId="963" priority="573" operator="equal">
      <formula>#REF!</formula>
    </cfRule>
    <cfRule type="cellIs" dxfId="962" priority="582" operator="equal">
      <formula>#REF!</formula>
    </cfRule>
    <cfRule type="cellIs" dxfId="961" priority="572" operator="equal">
      <formula>#REF!</formula>
    </cfRule>
    <cfRule type="cellIs" dxfId="960" priority="571" operator="equal">
      <formula>#REF!</formula>
    </cfRule>
    <cfRule type="cellIs" dxfId="959" priority="581" operator="equal">
      <formula>#REF!</formula>
    </cfRule>
    <cfRule type="cellIs" dxfId="958" priority="569" operator="equal">
      <formula>#REF!</formula>
    </cfRule>
  </conditionalFormatting>
  <conditionalFormatting sqref="S17:W17">
    <cfRule type="cellIs" dxfId="957" priority="647" operator="equal">
      <formula>#REF!</formula>
    </cfRule>
    <cfRule type="cellIs" dxfId="956" priority="648" operator="equal">
      <formula>#REF!</formula>
    </cfRule>
    <cfRule type="cellIs" dxfId="955" priority="649" operator="equal">
      <formula>#REF!</formula>
    </cfRule>
    <cfRule type="cellIs" dxfId="954" priority="650" operator="equal">
      <formula>#REF!</formula>
    </cfRule>
    <cfRule type="cellIs" dxfId="953" priority="634" operator="equal">
      <formula>#REF!</formula>
    </cfRule>
    <cfRule type="cellIs" dxfId="952" priority="635" operator="equal">
      <formula>#REF!</formula>
    </cfRule>
    <cfRule type="cellIs" dxfId="951" priority="636" operator="equal">
      <formula>#REF!</formula>
    </cfRule>
    <cfRule type="cellIs" dxfId="950" priority="637" operator="equal">
      <formula>#REF!</formula>
    </cfRule>
    <cfRule type="cellIs" dxfId="949" priority="638" operator="equal">
      <formula>#REF!</formula>
    </cfRule>
    <cfRule type="cellIs" dxfId="948" priority="639" operator="equal">
      <formula>#REF!</formula>
    </cfRule>
    <cfRule type="cellIs" dxfId="947" priority="640" operator="equal">
      <formula>#REF!</formula>
    </cfRule>
    <cfRule type="cellIs" dxfId="946" priority="641" operator="equal">
      <formula>#REF!</formula>
    </cfRule>
    <cfRule type="cellIs" dxfId="945" priority="642" operator="equal">
      <formula>#REF!</formula>
    </cfRule>
    <cfRule type="cellIs" dxfId="944" priority="643" operator="equal">
      <formula>#REF!</formula>
    </cfRule>
    <cfRule type="cellIs" dxfId="943" priority="644" operator="equal">
      <formula>#REF!</formula>
    </cfRule>
    <cfRule type="cellIs" dxfId="942" priority="645" operator="equal">
      <formula>#REF!</formula>
    </cfRule>
    <cfRule type="cellIs" dxfId="941" priority="646" operator="equal">
      <formula>#REF!</formula>
    </cfRule>
  </conditionalFormatting>
  <conditionalFormatting sqref="S24:W26">
    <cfRule type="cellIs" dxfId="940" priority="374" operator="equal">
      <formula>"FUERTE"</formula>
    </cfRule>
    <cfRule type="cellIs" dxfId="939" priority="377" operator="equal">
      <formula>#REF!</formula>
    </cfRule>
    <cfRule type="cellIs" dxfId="938" priority="375" operator="equal">
      <formula>"MODERADO"</formula>
    </cfRule>
    <cfRule type="cellIs" dxfId="937" priority="376" operator="equal">
      <formula>"DEBIL"</formula>
    </cfRule>
    <cfRule type="cellIs" dxfId="936" priority="370" operator="equal">
      <formula>"EXTREMO (RC/F)"</formula>
    </cfRule>
    <cfRule type="cellIs" dxfId="935" priority="371" operator="equal">
      <formula>"ALTO (RC/F)"</formula>
    </cfRule>
    <cfRule type="cellIs" dxfId="934" priority="372" operator="equal">
      <formula>"MODERADO (RC/F)"</formula>
    </cfRule>
    <cfRule type="cellIs" dxfId="933" priority="373" operator="equal">
      <formula>"EXTREMO"</formula>
    </cfRule>
  </conditionalFormatting>
  <conditionalFormatting sqref="T25:T26">
    <cfRule type="cellIs" dxfId="932" priority="524" operator="equal">
      <formula>#REF!</formula>
    </cfRule>
    <cfRule type="cellIs" dxfId="931" priority="531" operator="equal">
      <formula>#REF!</formula>
    </cfRule>
    <cfRule type="cellIs" dxfId="930" priority="530" operator="equal">
      <formula>#REF!</formula>
    </cfRule>
    <cfRule type="cellIs" dxfId="929" priority="529" operator="equal">
      <formula>#REF!</formula>
    </cfRule>
    <cfRule type="cellIs" dxfId="928" priority="528" operator="equal">
      <formula>#REF!</formula>
    </cfRule>
    <cfRule type="cellIs" dxfId="927" priority="527" operator="equal">
      <formula>#REF!</formula>
    </cfRule>
    <cfRule type="cellIs" dxfId="926" priority="526" operator="equal">
      <formula>#REF!</formula>
    </cfRule>
    <cfRule type="cellIs" dxfId="925" priority="525" operator="equal">
      <formula>#REF!</formula>
    </cfRule>
    <cfRule type="cellIs" dxfId="924" priority="513" operator="equal">
      <formula>#REF!</formula>
    </cfRule>
    <cfRule type="cellIs" dxfId="923" priority="523" operator="equal">
      <formula>#REF!</formula>
    </cfRule>
    <cfRule type="cellIs" dxfId="922" priority="522" operator="equal">
      <formula>#REF!</formula>
    </cfRule>
    <cfRule type="cellIs" dxfId="921" priority="521" operator="equal">
      <formula>#REF!</formula>
    </cfRule>
    <cfRule type="cellIs" dxfId="920" priority="520" operator="equal">
      <formula>#REF!</formula>
    </cfRule>
    <cfRule type="cellIs" dxfId="919" priority="519" operator="equal">
      <formula>#REF!</formula>
    </cfRule>
    <cfRule type="cellIs" dxfId="918" priority="518" operator="equal">
      <formula>#REF!</formula>
    </cfRule>
    <cfRule type="cellIs" dxfId="917" priority="517" operator="equal">
      <formula>#REF!</formula>
    </cfRule>
    <cfRule type="cellIs" dxfId="916" priority="516" operator="equal">
      <formula>#REF!</formula>
    </cfRule>
    <cfRule type="cellIs" dxfId="915" priority="515" operator="equal">
      <formula>#REF!</formula>
    </cfRule>
    <cfRule type="cellIs" dxfId="914" priority="514" operator="equal">
      <formula>#REF!</formula>
    </cfRule>
    <cfRule type="cellIs" dxfId="913" priority="512" operator="equal">
      <formula>#REF!</formula>
    </cfRule>
    <cfRule type="cellIs" dxfId="912" priority="532" operator="equal">
      <formula>#REF!</formula>
    </cfRule>
    <cfRule type="cellIs" dxfId="911" priority="533" operator="equal">
      <formula>#REF!</formula>
    </cfRule>
    <cfRule type="cellIs" dxfId="910" priority="534" operator="equal">
      <formula>#REF!</formula>
    </cfRule>
  </conditionalFormatting>
  <conditionalFormatting sqref="T27:T28">
    <cfRule type="cellIs" dxfId="909" priority="76" operator="equal">
      <formula>#REF!</formula>
    </cfRule>
    <cfRule type="cellIs" dxfId="908" priority="77" operator="equal">
      <formula>#REF!</formula>
    </cfRule>
    <cfRule type="cellIs" dxfId="907" priority="74" operator="equal">
      <formula>#REF!</formula>
    </cfRule>
    <cfRule type="cellIs" dxfId="906" priority="75" operator="equal">
      <formula>#REF!</formula>
    </cfRule>
    <cfRule type="cellIs" dxfId="905" priority="98" operator="equal">
      <formula>#REF!</formula>
    </cfRule>
    <cfRule type="cellIs" dxfId="904" priority="105" operator="equal">
      <formula>#REF!</formula>
    </cfRule>
    <cfRule type="cellIs" dxfId="903" priority="104" operator="equal">
      <formula>#REF!</formula>
    </cfRule>
    <cfRule type="cellIs" dxfId="902" priority="103" operator="equal">
      <formula>#REF!</formula>
    </cfRule>
    <cfRule type="cellIs" dxfId="901" priority="73" operator="equal">
      <formula>#REF!</formula>
    </cfRule>
    <cfRule type="cellIs" dxfId="900" priority="102" operator="equal">
      <formula>#REF!</formula>
    </cfRule>
    <cfRule type="cellIs" dxfId="899" priority="101" operator="equal">
      <formula>#REF!</formula>
    </cfRule>
    <cfRule type="cellIs" dxfId="898" priority="100" operator="equal">
      <formula>#REF!</formula>
    </cfRule>
    <cfRule type="cellIs" dxfId="897" priority="99" operator="equal">
      <formula>#REF!</formula>
    </cfRule>
    <cfRule type="cellIs" dxfId="896" priority="96" operator="equal">
      <formula>#REF!</formula>
    </cfRule>
    <cfRule type="cellIs" dxfId="895" priority="95" operator="equal">
      <formula>#REF!</formula>
    </cfRule>
    <cfRule type="cellIs" dxfId="894" priority="94" operator="equal">
      <formula>#REF!</formula>
    </cfRule>
    <cfRule type="cellIs" dxfId="893" priority="93" operator="equal">
      <formula>#REF!</formula>
    </cfRule>
    <cfRule type="cellIs" dxfId="892" priority="92" operator="equal">
      <formula>#REF!</formula>
    </cfRule>
    <cfRule type="cellIs" dxfId="891" priority="91" operator="equal">
      <formula>#REF!</formula>
    </cfRule>
    <cfRule type="cellIs" dxfId="890" priority="90" operator="equal">
      <formula>#REF!</formula>
    </cfRule>
    <cfRule type="cellIs" dxfId="889" priority="89" operator="equal">
      <formula>#REF!</formula>
    </cfRule>
    <cfRule type="cellIs" dxfId="888" priority="87" operator="equal">
      <formula>#REF!</formula>
    </cfRule>
    <cfRule type="cellIs" dxfId="887" priority="86" operator="equal">
      <formula>#REF!</formula>
    </cfRule>
    <cfRule type="cellIs" dxfId="886" priority="84" operator="equal">
      <formula>"DEBIL"</formula>
    </cfRule>
    <cfRule type="cellIs" dxfId="885" priority="83" operator="equal">
      <formula>"MODERADO"</formula>
    </cfRule>
    <cfRule type="cellIs" dxfId="884" priority="82" operator="equal">
      <formula>"FUERTE"</formula>
    </cfRule>
    <cfRule type="cellIs" dxfId="883" priority="81" operator="equal">
      <formula>"EXTREMO"</formula>
    </cfRule>
    <cfRule type="cellIs" dxfId="882" priority="80" operator="equal">
      <formula>"MODERADO (RC/F)"</formula>
    </cfRule>
    <cfRule type="cellIs" dxfId="881" priority="79" operator="equal">
      <formula>"ALTO (RC/F)"</formula>
    </cfRule>
    <cfRule type="cellIs" dxfId="880" priority="78" operator="equal">
      <formula>"EXTREMO (RC/F)"</formula>
    </cfRule>
  </conditionalFormatting>
  <conditionalFormatting sqref="T27:T30">
    <cfRule type="cellIs" dxfId="879" priority="85" operator="equal">
      <formula>#REF!</formula>
    </cfRule>
    <cfRule type="cellIs" dxfId="878" priority="97" operator="equal">
      <formula>#REF!</formula>
    </cfRule>
    <cfRule type="cellIs" dxfId="877" priority="88" operator="equal">
      <formula>#REF!</formula>
    </cfRule>
  </conditionalFormatting>
  <conditionalFormatting sqref="T29:T30">
    <cfRule type="cellIs" dxfId="876" priority="117" operator="equal">
      <formula>"MODERADO"</formula>
    </cfRule>
    <cfRule type="cellIs" dxfId="875" priority="118" operator="equal">
      <formula>"DEBIL"</formula>
    </cfRule>
    <cfRule type="cellIs" dxfId="874" priority="119" operator="equal">
      <formula>#REF!</formula>
    </cfRule>
    <cfRule type="cellIs" dxfId="873" priority="109" operator="equal">
      <formula>#REF!</formula>
    </cfRule>
    <cfRule type="cellIs" dxfId="872" priority="120" operator="equal">
      <formula>#REF!</formula>
    </cfRule>
    <cfRule type="cellIs" dxfId="871" priority="121" operator="equal">
      <formula>#REF!</formula>
    </cfRule>
    <cfRule type="cellIs" dxfId="870" priority="123" operator="equal">
      <formula>#REF!</formula>
    </cfRule>
    <cfRule type="cellIs" dxfId="869" priority="122" operator="equal">
      <formula>#REF!</formula>
    </cfRule>
    <cfRule type="cellIs" dxfId="868" priority="138" operator="equal">
      <formula>#REF!</formula>
    </cfRule>
    <cfRule type="cellIs" dxfId="867" priority="137" operator="equal">
      <formula>#REF!</formula>
    </cfRule>
    <cfRule type="cellIs" dxfId="866" priority="124" operator="equal">
      <formula>#REF!</formula>
    </cfRule>
    <cfRule type="cellIs" dxfId="865" priority="125" operator="equal">
      <formula>#REF!</formula>
    </cfRule>
    <cfRule type="cellIs" dxfId="864" priority="126" operator="equal">
      <formula>#REF!</formula>
    </cfRule>
    <cfRule type="cellIs" dxfId="863" priority="127" operator="equal">
      <formula>#REF!</formula>
    </cfRule>
    <cfRule type="cellIs" dxfId="862" priority="128" operator="equal">
      <formula>#REF!</formula>
    </cfRule>
    <cfRule type="cellIs" dxfId="861" priority="129" operator="equal">
      <formula>#REF!</formula>
    </cfRule>
    <cfRule type="cellIs" dxfId="860" priority="130" operator="equal">
      <formula>#REF!</formula>
    </cfRule>
    <cfRule type="cellIs" dxfId="859" priority="131" operator="equal">
      <formula>#REF!</formula>
    </cfRule>
    <cfRule type="cellIs" dxfId="858" priority="132" operator="equal">
      <formula>#REF!</formula>
    </cfRule>
    <cfRule type="cellIs" dxfId="857" priority="133" operator="equal">
      <formula>#REF!</formula>
    </cfRule>
    <cfRule type="cellIs" dxfId="856" priority="134" operator="equal">
      <formula>#REF!</formula>
    </cfRule>
    <cfRule type="cellIs" dxfId="855" priority="135" operator="equal">
      <formula>#REF!</formula>
    </cfRule>
    <cfRule type="cellIs" dxfId="854" priority="136" operator="equal">
      <formula>#REF!</formula>
    </cfRule>
    <cfRule type="cellIs" dxfId="853" priority="116" operator="equal">
      <formula>"FUERTE"</formula>
    </cfRule>
    <cfRule type="cellIs" dxfId="852" priority="115" operator="equal">
      <formula>"EXTREMO"</formula>
    </cfRule>
    <cfRule type="cellIs" dxfId="851" priority="114" operator="equal">
      <formula>"MODERADO (RC/F)"</formula>
    </cfRule>
    <cfRule type="cellIs" dxfId="850" priority="113" operator="equal">
      <formula>"ALTO (RC/F)"</formula>
    </cfRule>
    <cfRule type="cellIs" dxfId="849" priority="112" operator="equal">
      <formula>"EXTREMO (RC/F)"</formula>
    </cfRule>
    <cfRule type="cellIs" dxfId="848" priority="111" operator="equal">
      <formula>#REF!</formula>
    </cfRule>
    <cfRule type="cellIs" dxfId="847" priority="110" operator="equal">
      <formula>#REF!</formula>
    </cfRule>
  </conditionalFormatting>
  <conditionalFormatting sqref="T24:U26">
    <cfRule type="cellIs" dxfId="846" priority="418" operator="equal">
      <formula>#REF!</formula>
    </cfRule>
  </conditionalFormatting>
  <conditionalFormatting sqref="U25:U26">
    <cfRule type="cellIs" dxfId="845" priority="425" operator="equal">
      <formula>#REF!</formula>
    </cfRule>
    <cfRule type="cellIs" dxfId="844" priority="424" operator="equal">
      <formula>#REF!</formula>
    </cfRule>
    <cfRule type="cellIs" dxfId="843" priority="423" operator="equal">
      <formula>#REF!</formula>
    </cfRule>
    <cfRule type="cellIs" dxfId="842" priority="422" operator="equal">
      <formula>#REF!</formula>
    </cfRule>
    <cfRule type="cellIs" dxfId="841" priority="421" operator="equal">
      <formula>#REF!</formula>
    </cfRule>
    <cfRule type="cellIs" dxfId="840" priority="420" operator="equal">
      <formula>#REF!</formula>
    </cfRule>
    <cfRule type="cellIs" dxfId="839" priority="419" operator="equal">
      <formula>#REF!</formula>
    </cfRule>
    <cfRule type="cellIs" dxfId="838" priority="417" operator="equal">
      <formula>#REF!</formula>
    </cfRule>
    <cfRule type="cellIs" dxfId="837" priority="416" operator="equal">
      <formula>#REF!</formula>
    </cfRule>
    <cfRule type="cellIs" dxfId="836" priority="415" operator="equal">
      <formula>#REF!</formula>
    </cfRule>
    <cfRule type="cellIs" dxfId="835" priority="414" operator="equal">
      <formula>#REF!</formula>
    </cfRule>
    <cfRule type="cellIs" dxfId="834" priority="413" operator="equal">
      <formula>#REF!</formula>
    </cfRule>
    <cfRule type="cellIs" dxfId="833" priority="412" operator="equal">
      <formula>#REF!</formula>
    </cfRule>
    <cfRule type="cellIs" dxfId="832" priority="411" operator="equal">
      <formula>#REF!</formula>
    </cfRule>
    <cfRule type="cellIs" dxfId="831" priority="428" operator="equal">
      <formula>#REF!</formula>
    </cfRule>
    <cfRule type="cellIs" dxfId="830" priority="435" operator="equal">
      <formula>#REF!</formula>
    </cfRule>
    <cfRule type="cellIs" dxfId="829" priority="434" operator="equal">
      <formula>#REF!</formula>
    </cfRule>
    <cfRule type="cellIs" dxfId="828" priority="433" operator="equal">
      <formula>#REF!</formula>
    </cfRule>
    <cfRule type="cellIs" dxfId="827" priority="432" operator="equal">
      <formula>#REF!</formula>
    </cfRule>
    <cfRule type="cellIs" dxfId="826" priority="431" operator="equal">
      <formula>#REF!</formula>
    </cfRule>
    <cfRule type="cellIs" dxfId="825" priority="430" operator="equal">
      <formula>#REF!</formula>
    </cfRule>
    <cfRule type="cellIs" dxfId="824" priority="429" operator="equal">
      <formula>#REF!</formula>
    </cfRule>
    <cfRule type="cellIs" dxfId="823" priority="426" operator="equal">
      <formula>#REF!</formula>
    </cfRule>
  </conditionalFormatting>
  <conditionalFormatting sqref="U27:V27 U28:U30">
    <cfRule type="cellIs" dxfId="822" priority="283" operator="equal">
      <formula>#REF!</formula>
    </cfRule>
    <cfRule type="cellIs" dxfId="821" priority="282" operator="equal">
      <formula>#REF!</formula>
    </cfRule>
  </conditionalFormatting>
  <conditionalFormatting sqref="U27:V27 U28:U30">
    <cfRule type="cellIs" dxfId="820" priority="1556" operator="equal">
      <formula>#REF!</formula>
    </cfRule>
    <cfRule type="cellIs" dxfId="819" priority="1557" operator="equal">
      <formula>#REF!</formula>
    </cfRule>
    <cfRule type="cellIs" dxfId="818" priority="1564" operator="equal">
      <formula>#REF!</formula>
    </cfRule>
    <cfRule type="cellIs" dxfId="817" priority="1558" operator="equal">
      <formula>#REF!</formula>
    </cfRule>
    <cfRule type="cellIs" dxfId="816" priority="1560" operator="equal">
      <formula>#REF!</formula>
    </cfRule>
    <cfRule type="cellIs" dxfId="815" priority="1562" operator="equal">
      <formula>#REF!</formula>
    </cfRule>
    <cfRule type="cellIs" dxfId="814" priority="1563" operator="equal">
      <formula>#REF!</formula>
    </cfRule>
    <cfRule type="cellIs" dxfId="813" priority="1565" operator="equal">
      <formula>#REF!</formula>
    </cfRule>
    <cfRule type="cellIs" dxfId="812" priority="1566" operator="equal">
      <formula>#REF!</formula>
    </cfRule>
    <cfRule type="cellIs" dxfId="811" priority="1567" operator="equal">
      <formula>#REF!</formula>
    </cfRule>
    <cfRule type="cellIs" dxfId="810" priority="1568" operator="equal">
      <formula>#REF!</formula>
    </cfRule>
    <cfRule type="cellIs" dxfId="809" priority="1569" operator="equal">
      <formula>#REF!</formula>
    </cfRule>
    <cfRule type="cellIs" dxfId="808" priority="1570" operator="equal">
      <formula>#REF!</formula>
    </cfRule>
    <cfRule type="cellIs" dxfId="807" priority="1571" operator="equal">
      <formula>#REF!</formula>
    </cfRule>
    <cfRule type="cellIs" dxfId="806" priority="1572" operator="equal">
      <formula>#REF!</formula>
    </cfRule>
    <cfRule type="cellIs" dxfId="805" priority="1559" operator="equal">
      <formula>#REF!</formula>
    </cfRule>
    <cfRule type="cellIs" dxfId="804" priority="1573" operator="equal">
      <formula>#REF!</formula>
    </cfRule>
    <cfRule type="cellIs" dxfId="803" priority="1574" operator="equal">
      <formula>#REF!</formula>
    </cfRule>
    <cfRule type="cellIs" dxfId="802" priority="1561" operator="equal">
      <formula>#REF!</formula>
    </cfRule>
  </conditionalFormatting>
  <conditionalFormatting sqref="U27:V27">
    <cfRule type="cellIs" dxfId="801" priority="154" operator="equal">
      <formula>#REF!</formula>
    </cfRule>
    <cfRule type="cellIs" dxfId="800" priority="163" operator="equal">
      <formula>#REF!</formula>
    </cfRule>
  </conditionalFormatting>
  <conditionalFormatting sqref="U28:V30">
    <cfRule type="cellIs" dxfId="799" priority="187" operator="equal">
      <formula>#REF!</formula>
    </cfRule>
  </conditionalFormatting>
  <conditionalFormatting sqref="V28">
    <cfRule type="cellIs" dxfId="798" priority="175" operator="equal">
      <formula>#REF!</formula>
    </cfRule>
    <cfRule type="cellIs" dxfId="797" priority="198" operator="equal">
      <formula>#REF!</formula>
    </cfRule>
    <cfRule type="cellIs" dxfId="796" priority="174" operator="equal">
      <formula>#REF!</formula>
    </cfRule>
    <cfRule type="cellIs" dxfId="795" priority="191" operator="equal">
      <formula>#REF!</formula>
    </cfRule>
    <cfRule type="cellIs" dxfId="794" priority="172" operator="equal">
      <formula>#REF!</formula>
    </cfRule>
    <cfRule type="cellIs" dxfId="793" priority="194" operator="equal">
      <formula>#REF!</formula>
    </cfRule>
    <cfRule type="cellIs" dxfId="792" priority="193" operator="equal">
      <formula>#REF!</formula>
    </cfRule>
    <cfRule type="cellIs" dxfId="791" priority="192" operator="equal">
      <formula>#REF!</formula>
    </cfRule>
    <cfRule type="cellIs" dxfId="790" priority="190" operator="equal">
      <formula>#REF!</formula>
    </cfRule>
    <cfRule type="cellIs" dxfId="789" priority="173" operator="equal">
      <formula>#REF!</formula>
    </cfRule>
    <cfRule type="cellIs" dxfId="788" priority="189" operator="equal">
      <formula>#REF!</formula>
    </cfRule>
    <cfRule type="cellIs" dxfId="787" priority="188" operator="equal">
      <formula>#REF!</formula>
    </cfRule>
    <cfRule type="cellIs" dxfId="786" priority="186" operator="equal">
      <formula>#REF!</formula>
    </cfRule>
    <cfRule type="cellIs" dxfId="785" priority="185" operator="equal">
      <formula>#REF!</formula>
    </cfRule>
    <cfRule type="cellIs" dxfId="784" priority="184" operator="equal">
      <formula>"DEBIL"</formula>
    </cfRule>
    <cfRule type="cellIs" dxfId="783" priority="183" operator="equal">
      <formula>"MODERADO"</formula>
    </cfRule>
    <cfRule type="cellIs" dxfId="782" priority="182" operator="equal">
      <formula>"FUERTE"</formula>
    </cfRule>
    <cfRule type="cellIs" dxfId="781" priority="181" operator="equal">
      <formula>"EXTREMO"</formula>
    </cfRule>
    <cfRule type="cellIs" dxfId="780" priority="180" operator="equal">
      <formula>"MODERADO (RC/F)"</formula>
    </cfRule>
    <cfRule type="cellIs" dxfId="779" priority="179" operator="equal">
      <formula>"ALTO (RC/F)"</formula>
    </cfRule>
    <cfRule type="cellIs" dxfId="778" priority="204" operator="equal">
      <formula>#REF!</formula>
    </cfRule>
    <cfRule type="cellIs" dxfId="777" priority="203" operator="equal">
      <formula>#REF!</formula>
    </cfRule>
    <cfRule type="cellIs" dxfId="776" priority="202" operator="equal">
      <formula>#REF!</formula>
    </cfRule>
    <cfRule type="cellIs" dxfId="775" priority="201" operator="equal">
      <formula>#REF!</formula>
    </cfRule>
    <cfRule type="cellIs" dxfId="774" priority="178" operator="equal">
      <formula>"EXTREMO (RC/F)"</formula>
    </cfRule>
    <cfRule type="cellIs" dxfId="773" priority="199" operator="equal">
      <formula>#REF!</formula>
    </cfRule>
    <cfRule type="cellIs" dxfId="772" priority="177" operator="equal">
      <formula>#REF!</formula>
    </cfRule>
    <cfRule type="cellIs" dxfId="771" priority="197" operator="equal">
      <formula>#REF!</formula>
    </cfRule>
    <cfRule type="cellIs" dxfId="770" priority="176" operator="equal">
      <formula>#REF!</formula>
    </cfRule>
    <cfRule type="cellIs" dxfId="769" priority="195" operator="equal">
      <formula>#REF!</formula>
    </cfRule>
    <cfRule type="cellIs" dxfId="768" priority="200" operator="equal">
      <formula>#REF!</formula>
    </cfRule>
  </conditionalFormatting>
  <conditionalFormatting sqref="V24:W26">
    <cfRule type="cellIs" dxfId="767" priority="385" operator="equal">
      <formula>#REF!</formula>
    </cfRule>
    <cfRule type="cellIs" dxfId="766" priority="387" operator="equal">
      <formula>#REF!</formula>
    </cfRule>
    <cfRule type="cellIs" dxfId="765" priority="388" operator="equal">
      <formula>#REF!</formula>
    </cfRule>
    <cfRule type="cellIs" dxfId="764" priority="389" operator="equal">
      <formula>#REF!</formula>
    </cfRule>
    <cfRule type="cellIs" dxfId="763" priority="390" operator="equal">
      <formula>#REF!</formula>
    </cfRule>
    <cfRule type="cellIs" dxfId="762" priority="391" operator="equal">
      <formula>#REF!</formula>
    </cfRule>
    <cfRule type="cellIs" dxfId="761" priority="392" operator="equal">
      <formula>#REF!</formula>
    </cfRule>
    <cfRule type="cellIs" dxfId="760" priority="393" operator="equal">
      <formula>#REF!</formula>
    </cfRule>
    <cfRule type="cellIs" dxfId="759" priority="394" operator="equal">
      <formula>#REF!</formula>
    </cfRule>
    <cfRule type="cellIs" dxfId="758" priority="395" operator="equal">
      <formula>#REF!</formula>
    </cfRule>
    <cfRule type="cellIs" dxfId="757" priority="396" operator="equal">
      <formula>#REF!</formula>
    </cfRule>
    <cfRule type="cellIs" dxfId="756" priority="397" operator="equal">
      <formula>#REF!</formula>
    </cfRule>
    <cfRule type="cellIs" dxfId="755" priority="398" operator="equal">
      <formula>#REF!</formula>
    </cfRule>
    <cfRule type="cellIs" dxfId="754" priority="399" operator="equal">
      <formula>#REF!</formula>
    </cfRule>
    <cfRule type="cellIs" dxfId="753" priority="401" operator="equal">
      <formula>#REF!</formula>
    </cfRule>
    <cfRule type="cellIs" dxfId="752" priority="402" operator="equal">
      <formula>#REF!</formula>
    </cfRule>
    <cfRule type="cellIs" dxfId="751" priority="400" operator="equal">
      <formula>#REF!</formula>
    </cfRule>
    <cfRule type="cellIs" dxfId="750" priority="378" operator="equal">
      <formula>#REF!</formula>
    </cfRule>
    <cfRule type="cellIs" dxfId="749" priority="379" operator="equal">
      <formula>#REF!</formula>
    </cfRule>
    <cfRule type="cellIs" dxfId="748" priority="380" operator="equal">
      <formula>#REF!</formula>
    </cfRule>
    <cfRule type="cellIs" dxfId="747" priority="381" operator="equal">
      <formula>#REF!</formula>
    </cfRule>
    <cfRule type="cellIs" dxfId="746" priority="383" operator="equal">
      <formula>#REF!</formula>
    </cfRule>
    <cfRule type="cellIs" dxfId="745" priority="384" operator="equal">
      <formula>#REF!</formula>
    </cfRule>
    <cfRule type="cellIs" dxfId="744" priority="382" operator="equal">
      <formula>#REF!</formula>
    </cfRule>
    <cfRule type="cellIs" dxfId="743" priority="386" operator="equal">
      <formula>#REF!</formula>
    </cfRule>
  </conditionalFormatting>
  <conditionalFormatting sqref="V28">
    <cfRule type="cellIs" dxfId="742" priority="196" operator="equal">
      <formula>#REF!</formula>
    </cfRule>
  </conditionalFormatting>
  <conditionalFormatting sqref="V29:V30">
    <cfRule type="cellIs" dxfId="741" priority="236" operator="equal">
      <formula>#REF!</formula>
    </cfRule>
    <cfRule type="cellIs" dxfId="740" priority="235" operator="equal">
      <formula>#REF!</formula>
    </cfRule>
    <cfRule type="cellIs" dxfId="739" priority="234" operator="equal">
      <formula>#REF!</formula>
    </cfRule>
    <cfRule type="cellIs" dxfId="738" priority="233" operator="equal">
      <formula>#REF!</formula>
    </cfRule>
    <cfRule type="cellIs" dxfId="737" priority="232" operator="equal">
      <formula>#REF!</formula>
    </cfRule>
    <cfRule type="cellIs" dxfId="736" priority="231" operator="equal">
      <formula>#REF!</formula>
    </cfRule>
    <cfRule type="cellIs" dxfId="735" priority="230" operator="equal">
      <formula>#REF!</formula>
    </cfRule>
    <cfRule type="cellIs" dxfId="734" priority="229" operator="equal">
      <formula>#REF!</formula>
    </cfRule>
    <cfRule type="cellIs" dxfId="733" priority="228" operator="equal">
      <formula>#REF!</formula>
    </cfRule>
    <cfRule type="cellIs" dxfId="732" priority="227" operator="equal">
      <formula>#REF!</formula>
    </cfRule>
    <cfRule type="cellIs" dxfId="731" priority="226" operator="equal">
      <formula>#REF!</formula>
    </cfRule>
    <cfRule type="cellIs" dxfId="730" priority="225" operator="equal">
      <formula>#REF!</formula>
    </cfRule>
    <cfRule type="cellIs" dxfId="729" priority="224" operator="equal">
      <formula>#REF!</formula>
    </cfRule>
    <cfRule type="cellIs" dxfId="728" priority="223" operator="equal">
      <formula>#REF!</formula>
    </cfRule>
    <cfRule type="cellIs" dxfId="727" priority="222" operator="equal">
      <formula>#REF!</formula>
    </cfRule>
    <cfRule type="cellIs" dxfId="726" priority="237" operator="equal">
      <formula>#REF!</formula>
    </cfRule>
    <cfRule type="cellIs" dxfId="725" priority="220" operator="equal">
      <formula>#REF!</formula>
    </cfRule>
    <cfRule type="cellIs" dxfId="724" priority="219" operator="equal">
      <formula>#REF!</formula>
    </cfRule>
    <cfRule type="cellIs" dxfId="723" priority="218" operator="equal">
      <formula>#REF!</formula>
    </cfRule>
    <cfRule type="cellIs" dxfId="722" priority="217" operator="equal">
      <formula>"DEBIL"</formula>
    </cfRule>
    <cfRule type="cellIs" dxfId="721" priority="216" operator="equal">
      <formula>"MODERADO"</formula>
    </cfRule>
    <cfRule type="cellIs" dxfId="720" priority="214" operator="equal">
      <formula>"EXTREMO"</formula>
    </cfRule>
    <cfRule type="cellIs" dxfId="719" priority="213" operator="equal">
      <formula>"MODERADO (RC/F)"</formula>
    </cfRule>
    <cfRule type="cellIs" dxfId="718" priority="212" operator="equal">
      <formula>"ALTO (RC/F)"</formula>
    </cfRule>
    <cfRule type="cellIs" dxfId="717" priority="211" operator="equal">
      <formula>"EXTREMO (RC/F)"</formula>
    </cfRule>
    <cfRule type="cellIs" dxfId="716" priority="210" operator="equal">
      <formula>#REF!</formula>
    </cfRule>
    <cfRule type="cellIs" dxfId="715" priority="209" operator="equal">
      <formula>#REF!</formula>
    </cfRule>
    <cfRule type="cellIs" dxfId="714" priority="208" operator="equal">
      <formula>#REF!</formula>
    </cfRule>
    <cfRule type="cellIs" dxfId="713" priority="207" operator="equal">
      <formula>#REF!</formula>
    </cfRule>
    <cfRule type="cellIs" dxfId="712" priority="205" operator="equal">
      <formula>#REF!</formula>
    </cfRule>
    <cfRule type="cellIs" dxfId="711" priority="215" operator="equal">
      <formula>"FUERTE"</formula>
    </cfRule>
    <cfRule type="cellIs" dxfId="710" priority="221" operator="equal">
      <formula>#REF!</formula>
    </cfRule>
  </conditionalFormatting>
  <conditionalFormatting sqref="X31 Z31 AB31 AD31 AF31 AH31 AJ31 AL31:AM31 AP31:AU31 Q31:W32 AM32:AS32 Q45:W46 AM45:AS46 AT46:AU46 AM47:AR48">
    <cfRule type="cellIs" dxfId="678" priority="1628" operator="equal">
      <formula>#REF!</formula>
    </cfRule>
    <cfRule type="cellIs" dxfId="677" priority="1617" operator="equal">
      <formula>#REF!</formula>
    </cfRule>
    <cfRule type="cellIs" dxfId="676" priority="1618" operator="equal">
      <formula>#REF!</formula>
    </cfRule>
    <cfRule type="cellIs" dxfId="675" priority="1619" operator="equal">
      <formula>#REF!</formula>
    </cfRule>
    <cfRule type="cellIs" dxfId="674" priority="1627" operator="equal">
      <formula>#REF!</formula>
    </cfRule>
    <cfRule type="cellIs" dxfId="673" priority="1620" operator="equal">
      <formula>#REF!</formula>
    </cfRule>
    <cfRule type="cellIs" dxfId="672" priority="1625" operator="equal">
      <formula>#REF!</formula>
    </cfRule>
    <cfRule type="cellIs" dxfId="671" priority="1624" operator="equal">
      <formula>#REF!</formula>
    </cfRule>
    <cfRule type="cellIs" dxfId="670" priority="1622" operator="equal">
      <formula>#REF!</formula>
    </cfRule>
    <cfRule type="cellIs" dxfId="669" priority="1626" operator="equal">
      <formula>#REF!</formula>
    </cfRule>
    <cfRule type="cellIs" dxfId="668" priority="1621" operator="equal">
      <formula>#REF!</formula>
    </cfRule>
    <cfRule type="cellIs" dxfId="667" priority="1629" operator="equal">
      <formula>#REF!</formula>
    </cfRule>
    <cfRule type="cellIs" dxfId="666" priority="1630" operator="equal">
      <formula>#REF!</formula>
    </cfRule>
    <cfRule type="cellIs" dxfId="665" priority="1631" operator="equal">
      <formula>#REF!</formula>
    </cfRule>
    <cfRule type="cellIs" dxfId="664" priority="1615" operator="equal">
      <formula>#REF!</formula>
    </cfRule>
    <cfRule type="cellIs" dxfId="663" priority="1616" operator="equal">
      <formula>#REF!</formula>
    </cfRule>
  </conditionalFormatting>
  <conditionalFormatting sqref="X31 Z31 AB31 AD31 AF31 AH31 AJ31 AL31:AM31 AP31:AU31 AM32:AS32 Q45:W46 AM45:AS46 AT46:AU46 AM47:AR48 Q31:W32">
    <cfRule type="cellIs" dxfId="662" priority="1613" operator="equal">
      <formula>#REF!</formula>
    </cfRule>
  </conditionalFormatting>
  <conditionalFormatting sqref="X31 Z31 AB31 AD31 AF31 AH31 AJ31 AL31:AM31 AP31:AU31 AM32:AS32 AM45:AS46 AT46:AU46 AM47:AR48 Q45:W46">
    <cfRule type="cellIs" dxfId="661" priority="1612" operator="equal">
      <formula>#REF!</formula>
    </cfRule>
  </conditionalFormatting>
  <conditionalFormatting sqref="X31 Z31 AB31 AD31 AF31 AH31 AJ31 AL31:AM31 AP31:AU31 AM32:AS32 AM45:AS46 AT46:AU46 AM47:AR48">
    <cfRule type="cellIs" dxfId="660" priority="1610" operator="equal">
      <formula>#REF!</formula>
    </cfRule>
    <cfRule type="cellIs" dxfId="659" priority="1611" operator="equal">
      <formula>#REF!</formula>
    </cfRule>
  </conditionalFormatting>
  <conditionalFormatting sqref="X31:X32 Z31:Z32 AB31:AB32 AD31:AD32 AF31:AF32 AH31:AH32 AJ31:AJ32 AN31:AO32 AL32 AN45:AO48 X45:X56 Z45:Z56 AB45:AB56 AD45:AD56 AF45:AF56 AH45:AH56 AJ45:AJ56 AL45:AL56 S47:S48 Q49:W56 AM49:AU56">
    <cfRule type="cellIs" dxfId="658" priority="1444" operator="equal">
      <formula>#REF!</formula>
    </cfRule>
  </conditionalFormatting>
  <conditionalFormatting sqref="X57 Z57 AB57 AD57 AF57 AH57 AJ57 AL57:AM57 AP57:AU57 Q57:W58 AM58:AS58 Q71:W72 AM71:AS72 AT72:AU72 AM73:AR74">
    <cfRule type="cellIs" dxfId="657" priority="8088" operator="equal">
      <formula>#REF!</formula>
    </cfRule>
    <cfRule type="cellIs" dxfId="656" priority="8090" operator="equal">
      <formula>#REF!</formula>
    </cfRule>
    <cfRule type="cellIs" dxfId="655" priority="8091" operator="equal">
      <formula>#REF!</formula>
    </cfRule>
    <cfRule type="cellIs" dxfId="654" priority="8092" operator="equal">
      <formula>#REF!</formula>
    </cfRule>
    <cfRule type="cellIs" dxfId="653" priority="8094" operator="equal">
      <formula>#REF!</formula>
    </cfRule>
    <cfRule type="cellIs" dxfId="652" priority="8095" operator="equal">
      <formula>#REF!</formula>
    </cfRule>
    <cfRule type="cellIs" dxfId="651" priority="8096" operator="equal">
      <formula>#REF!</formula>
    </cfRule>
    <cfRule type="cellIs" dxfId="650" priority="8099" operator="equal">
      <formula>#REF!</formula>
    </cfRule>
    <cfRule type="cellIs" dxfId="649" priority="8078" operator="equal">
      <formula>#REF!</formula>
    </cfRule>
    <cfRule type="cellIs" dxfId="648" priority="8089" operator="equal">
      <formula>#REF!</formula>
    </cfRule>
    <cfRule type="cellIs" dxfId="647" priority="8077" operator="equal">
      <formula>#REF!</formula>
    </cfRule>
    <cfRule type="cellIs" dxfId="646" priority="8097" operator="equal">
      <formula>#REF!</formula>
    </cfRule>
    <cfRule type="cellIs" dxfId="645" priority="8081" operator="equal">
      <formula>#REF!</formula>
    </cfRule>
    <cfRule type="cellIs" dxfId="644" priority="8082" operator="equal">
      <formula>#REF!</formula>
    </cfRule>
    <cfRule type="cellIs" dxfId="643" priority="8083" operator="equal">
      <formula>#REF!</formula>
    </cfRule>
    <cfRule type="cellIs" dxfId="642" priority="8085" operator="equal">
      <formula>#REF!</formula>
    </cfRule>
    <cfRule type="cellIs" dxfId="641" priority="8086" operator="equal">
      <formula>#REF!</formula>
    </cfRule>
    <cfRule type="cellIs" dxfId="640" priority="8087" operator="equal">
      <formula>#REF!</formula>
    </cfRule>
  </conditionalFormatting>
  <conditionalFormatting sqref="X57 Z57 AB57 AD57 AF57 AH57 AJ57 AL57:AM57 AP57:AU57 AM58:AS58 Q71:W72 AM71:AS72 AT72:AU72 AM73:AR74 Q57:W58">
    <cfRule type="cellIs" dxfId="639" priority="8076" operator="equal">
      <formula>#REF!</formula>
    </cfRule>
  </conditionalFormatting>
  <conditionalFormatting sqref="X57 Z57 AB57 AD57 AF57 AH57 AJ57 AL57:AM57 AP57:AU57 AM58:AS58 AM71:AS72 AT72:AU72 AM73:AR74 Q71:W72">
    <cfRule type="cellIs" dxfId="638" priority="8073" operator="equal">
      <formula>#REF!</formula>
    </cfRule>
  </conditionalFormatting>
  <conditionalFormatting sqref="X57 Z57 AB57 AD57 AF57 AH57 AJ57 AL57:AM57 AP57:AU57 AM58:AS58 AM71:AS72 AT72:AU72 AM73:AR74">
    <cfRule type="cellIs" dxfId="637" priority="8070" operator="equal">
      <formula>#REF!</formula>
    </cfRule>
    <cfRule type="cellIs" dxfId="636" priority="8071" operator="equal">
      <formula>#REF!</formula>
    </cfRule>
  </conditionalFormatting>
  <conditionalFormatting sqref="X11:AM11 AJ12 AM12:AQ12 AO13 Q11:Q12 S11:V12 W11:W13 Q12:V12 Q14:Q17 P11 AK12:AK79 U27:V27 U28:U30 AP11:AU11">
    <cfRule type="cellIs" dxfId="635" priority="1167" operator="equal">
      <formula>"DEBIL"</formula>
    </cfRule>
    <cfRule type="cellIs" dxfId="634" priority="1164" operator="equal">
      <formula>"EXTREMO"</formula>
    </cfRule>
    <cfRule type="cellIs" dxfId="633" priority="1165" operator="equal">
      <formula>"FUERTE"</formula>
    </cfRule>
    <cfRule type="cellIs" dxfId="632" priority="1166" operator="equal">
      <formula>"MODERADO"</formula>
    </cfRule>
    <cfRule type="cellIs" dxfId="631" priority="1162" operator="equal">
      <formula>"ALTO (RC/F)"</formula>
    </cfRule>
    <cfRule type="cellIs" dxfId="630" priority="1163" operator="equal">
      <formula>"MODERADO (RC/F)"</formula>
    </cfRule>
    <cfRule type="cellIs" dxfId="629" priority="1161" operator="equal">
      <formula>"EXTREMO (RC/F)"</formula>
    </cfRule>
  </conditionalFormatting>
  <conditionalFormatting sqref="X11:AM11 AP11:AU11 AJ12 AM12:AQ12 Y12:Y79 AA12:AA79 AC12:AC79 AE12:AE79 AG12:AG79 AI12:AI79 AK12:AK79 AM13 AO13">
    <cfRule type="cellIs" dxfId="628" priority="1188" operator="equal">
      <formula>#REF!</formula>
    </cfRule>
    <cfRule type="cellIs" dxfId="627" priority="1187" operator="equal">
      <formula>#REF!</formula>
    </cfRule>
  </conditionalFormatting>
  <conditionalFormatting sqref="X11:AM11 AP11:AU11 AJ12 AM12:AQ12 AK12:AK79 AO13 U27:V27 U28:U30">
    <cfRule type="cellIs" dxfId="626" priority="1181" operator="equal">
      <formula>#REF!</formula>
    </cfRule>
  </conditionalFormatting>
  <conditionalFormatting sqref="X11:AM11 AP11:AU11 AJ12 AM12:AQ12 AM13 AO13 P11:Q11 S11:W12 Q12">
    <cfRule type="cellIs" dxfId="625" priority="1189" operator="equal">
      <formula>#REF!</formula>
    </cfRule>
  </conditionalFormatting>
  <conditionalFormatting sqref="X11:AM11 AP11:AU11 AJ12 AM12:AQ12 AM13 AO13 AK12:AK79 Y12:Y79 AA12:AA79 AC12:AC79 AE12:AE79 AG12:AG79 AI12:AI79">
    <cfRule type="cellIs" dxfId="624" priority="1186" operator="equal">
      <formula>#REF!</formula>
    </cfRule>
  </conditionalFormatting>
  <conditionalFormatting sqref="X11:AM11 AP11:AU11 AJ12 AM12:AQ12 AO13 AM13">
    <cfRule type="cellIs" dxfId="623" priority="1185" operator="equal">
      <formula>#REF!</formula>
    </cfRule>
  </conditionalFormatting>
  <conditionalFormatting sqref="X11:AM11 AP11:AU11 AJ12 AM12:AQ12 AO13">
    <cfRule type="cellIs" dxfId="622" priority="1184" operator="equal">
      <formula>#REF!</formula>
    </cfRule>
    <cfRule type="cellIs" dxfId="621" priority="1183" operator="equal">
      <formula>#REF!</formula>
    </cfRule>
  </conditionalFormatting>
  <conditionalFormatting sqref="Z25:Z31 AB25:AB31 AD25:AD31 AF25:AF31 AH25:AH31 AJ25:AJ31 X27:X31 AL31:AM31 AP31:AU31 Q31:W32 AM32:AS32 Q45:W46 AM45:AS46 AT46:AU46 AM47:AR48">
    <cfRule type="cellIs" dxfId="620" priority="1614" operator="equal">
      <formula>#REF!</formula>
    </cfRule>
    <cfRule type="cellIs" dxfId="619" priority="1623" operator="equal">
      <formula>#REF!</formula>
    </cfRule>
  </conditionalFormatting>
  <conditionalFormatting sqref="AJ11:AJ12 AN11:AO12 X12 Z12 AB12 AD12 AF12 AH12 AL12:AL13 AO13">
    <cfRule type="cellIs" dxfId="618" priority="1013" operator="equal">
      <formula>#REF!</formula>
    </cfRule>
    <cfRule type="cellIs" dxfId="617" priority="1014" operator="equal">
      <formula>#REF!</formula>
    </cfRule>
    <cfRule type="cellIs" dxfId="616" priority="1015" operator="equal">
      <formula>#REF!</formula>
    </cfRule>
    <cfRule type="cellIs" dxfId="615" priority="1016" operator="equal">
      <formula>#REF!</formula>
    </cfRule>
    <cfRule type="cellIs" dxfId="614" priority="1017" operator="equal">
      <formula>#REF!</formula>
    </cfRule>
    <cfRule type="cellIs" dxfId="613" priority="1018" operator="equal">
      <formula>#REF!</formula>
    </cfRule>
    <cfRule type="cellIs" dxfId="612" priority="1019" operator="equal">
      <formula>#REF!</formula>
    </cfRule>
    <cfRule type="cellIs" dxfId="611" priority="1020" operator="equal">
      <formula>#REF!</formula>
    </cfRule>
    <cfRule type="cellIs" dxfId="610" priority="1021" operator="equal">
      <formula>#REF!</formula>
    </cfRule>
    <cfRule type="cellIs" dxfId="609" priority="1022" operator="equal">
      <formula>#REF!</formula>
    </cfRule>
    <cfRule type="cellIs" dxfId="608" priority="1023" operator="equal">
      <formula>#REF!</formula>
    </cfRule>
    <cfRule type="cellIs" dxfId="607" priority="1024" operator="equal">
      <formula>#REF!</formula>
    </cfRule>
    <cfRule type="cellIs" dxfId="606" priority="1025" operator="equal">
      <formula>#REF!</formula>
    </cfRule>
    <cfRule type="cellIs" dxfId="605" priority="1026" operator="equal">
      <formula>#REF!</formula>
    </cfRule>
    <cfRule type="cellIs" dxfId="604" priority="1027" operator="equal">
      <formula>#REF!</formula>
    </cfRule>
    <cfRule type="cellIs" dxfId="603" priority="1028" operator="equal">
      <formula>#REF!</formula>
    </cfRule>
    <cfRule type="cellIs" dxfId="602" priority="1012" operator="equal">
      <formula>#REF!</formula>
    </cfRule>
  </conditionalFormatting>
  <conditionalFormatting sqref="AJ11:AJ15 AN11:AO17 X12:AI15 AL12:AL24 Q14:Q30 X16:AJ79 AM18:AU18 AM19:AP24 AQ19:AQ26 AR21:AU21 AR24:AU24">
    <cfRule type="cellIs" dxfId="601" priority="791" operator="equal">
      <formula>#REF!</formula>
    </cfRule>
  </conditionalFormatting>
  <conditionalFormatting sqref="AJ11:AJ15 AN11:AO17 X12:AI15 AL12:AL24 X16:AJ79 AM18:AU18 Q18:Q30 AM19:AP24 AQ19:AQ26 AR21:AU21 AR24:AU24">
    <cfRule type="cellIs" dxfId="600" priority="786" operator="equal">
      <formula>"MODERADO (RC/F)"</formula>
    </cfRule>
    <cfRule type="cellIs" dxfId="599" priority="785" operator="equal">
      <formula>"ALTO (RC/F)"</formula>
    </cfRule>
    <cfRule type="cellIs" dxfId="598" priority="790" operator="equal">
      <formula>"DEBIL"</formula>
    </cfRule>
    <cfRule type="cellIs" dxfId="597" priority="789" operator="equal">
      <formula>"MODERADO"</formula>
    </cfRule>
    <cfRule type="cellIs" dxfId="596" priority="788" operator="equal">
      <formula>"FUERTE"</formula>
    </cfRule>
    <cfRule type="cellIs" dxfId="595" priority="787" operator="equal">
      <formula>"EXTREMO"</formula>
    </cfRule>
    <cfRule type="cellIs" dxfId="594" priority="784" operator="equal">
      <formula>"EXTREMO (RC/F)"</formula>
    </cfRule>
  </conditionalFormatting>
  <conditionalFormatting sqref="AJ11:AJ26 Q12:V12 AD12:AD24 X12:X26 Z12:Z26 AB12:AB26 AF12:AF26 AH12:AH26 W13 AN13:AS13 AL13:AL24 AM14:AU14 Q14:Q17 AM15:AQ17 AM18:AU18 AM19:AP24 AQ19:AQ26 AR21:AU21 AR24:AU24">
    <cfRule type="cellIs" dxfId="593" priority="985" operator="equal">
      <formula>#REF!</formula>
    </cfRule>
    <cfRule type="cellIs" dxfId="592" priority="976" operator="equal">
      <formula>#REF!</formula>
    </cfRule>
  </conditionalFormatting>
  <conditionalFormatting sqref="AL12:AL13 AO13 AN11:AO12">
    <cfRule type="cellIs" dxfId="591" priority="1009" operator="equal">
      <formula>#REF!</formula>
    </cfRule>
  </conditionalFormatting>
  <conditionalFormatting sqref="AL31:AM31 AP31:AU31 AM32:AS32 AM45:AS46 AT46:AU46 AM47:AR48 X31 Z31 AB31 AD31 AF31 AH31 AJ31">
    <cfRule type="cellIs" dxfId="590" priority="1609" operator="equal">
      <formula>#REF!</formula>
    </cfRule>
  </conditionalFormatting>
  <conditionalFormatting sqref="AL31:AM31 AP31:AU31 AM32:AS32 AM45:AS46 AT46:AU46 AM47:AR48">
    <cfRule type="cellIs" dxfId="589" priority="1608" operator="equal">
      <formula>#REF!</formula>
    </cfRule>
    <cfRule type="cellIs" dxfId="588" priority="1607" operator="equal">
      <formula>#REF!</formula>
    </cfRule>
    <cfRule type="cellIs" dxfId="587" priority="1605" operator="equal">
      <formula>#REF!</formula>
    </cfRule>
  </conditionalFormatting>
  <conditionalFormatting sqref="AL57:AM57 AP57:AU57 AM58:AS58 AM71:AS72 AT72:AU72 AM73:AR74 X57 Z57 AB57 AD57 AF57 AH57 AJ57">
    <cfRule type="cellIs" dxfId="586" priority="8069" operator="equal">
      <formula>#REF!</formula>
    </cfRule>
  </conditionalFormatting>
  <conditionalFormatting sqref="AL57:AM57 AP57:AU57 AM58:AS58 AM71:AS72 AT72:AU72 AM73:AR74">
    <cfRule type="cellIs" dxfId="585" priority="8062" operator="equal">
      <formula>#REF!</formula>
    </cfRule>
    <cfRule type="cellIs" dxfId="584" priority="8067" operator="equal">
      <formula>#REF!</formula>
    </cfRule>
    <cfRule type="cellIs" dxfId="583" priority="8064" operator="equal">
      <formula>#REF!</formula>
    </cfRule>
  </conditionalFormatting>
  <conditionalFormatting sqref="AL25:AP26 Z25:Z30 AB25:AB30 AD25:AD30 AF25:AF30 AH25:AH30 AJ25:AJ30 AL27:AU27 Q27:Q30 S27:S30 X27:X30 AL28:AQ30 Q57:X58 Z57:Z58 AB57:AB58 AD57:AD58 AF57:AF58 AH57:AH58 AJ57:AJ58 AN57:AO58 AL58 X71:X79 Z71:Z79 AB71:AB79 AD71:AD79 AF71:AF79 AH71:AH79 AJ71:AJ79 AL71:AL79 AN71:AO79 S73:S74 Q75:W79 AM75:AU79 Y12:Y79 AA12:AA79 AC12:AC79 AE12:AE79 AG12:AG79 AI12:AI79 AK12:AK79">
    <cfRule type="cellIs" dxfId="582" priority="1860" operator="equal">
      <formula>#REF!</formula>
    </cfRule>
  </conditionalFormatting>
  <conditionalFormatting sqref="AL25:AP26 Z25:Z30 AB25:AB30 AD25:AD30 AF25:AF30 AH25:AH30 AJ25:AJ30 AL27:AU27 Q27:Q30 S27:S30 X27:X30 AL28:AQ30 X57:X58 Z57:Z58 AB57:AB58 AD57:AD58 AF57:AF58 AH57:AH58 AJ57:AJ58 AN57:AO58 AL58 X71:X79 Z71:Z79 AB71:AB79 AD71:AD79 AF71:AF79 AH71:AH79 AJ71:AJ79 AL71:AL79 AN71:AO79 S73:S74 Q75:W79 AM75:AU79">
    <cfRule type="cellIs" dxfId="581" priority="1869" operator="equal">
      <formula>#REF!</formula>
    </cfRule>
  </conditionalFormatting>
  <conditionalFormatting sqref="AL25:AP26 Z25:Z30 AB25:AB30 AD25:AD30 AF25:AF30 AH25:AH30 AJ25:AJ30 AL27:AU27 Q27:Q30 S27:S30 X27:X30 AL28:AQ30 AN57:AO58 X58 Z58 AB58 AD58 AF58 AH58 AJ58 AL58 X71:X79 Z71:Z79 AB71:AB79 AD71:AD79 AF71:AF79 AH71:AH79 AJ71:AJ79 AL71:AL79 AN71:AO79 S73:S74 Q75:W79 AM75:AU79">
    <cfRule type="cellIs" dxfId="580" priority="1862" operator="equal">
      <formula>#REF!</formula>
    </cfRule>
    <cfRule type="cellIs" dxfId="579" priority="1861" operator="equal">
      <formula>#REF!</formula>
    </cfRule>
    <cfRule type="cellIs" dxfId="578" priority="1863" operator="equal">
      <formula>#REF!</formula>
    </cfRule>
    <cfRule type="cellIs" dxfId="577" priority="1875" operator="equal">
      <formula>#REF!</formula>
    </cfRule>
    <cfRule type="cellIs" dxfId="576" priority="1876" operator="equal">
      <formula>#REF!</formula>
    </cfRule>
    <cfRule type="cellIs" dxfId="575" priority="1877" operator="equal">
      <formula>#REF!</formula>
    </cfRule>
    <cfRule type="cellIs" dxfId="574" priority="1865" operator="equal">
      <formula>#REF!</formula>
    </cfRule>
    <cfRule type="cellIs" dxfId="573" priority="1866" operator="equal">
      <formula>#REF!</formula>
    </cfRule>
    <cfRule type="cellIs" dxfId="572" priority="1867" operator="equal">
      <formula>#REF!</formula>
    </cfRule>
    <cfRule type="cellIs" dxfId="571" priority="1864" operator="equal">
      <formula>#REF!</formula>
    </cfRule>
    <cfRule type="cellIs" dxfId="570" priority="1868" operator="equal">
      <formula>#REF!</formula>
    </cfRule>
    <cfRule type="cellIs" dxfId="569" priority="1859" operator="equal">
      <formula>#REF!</formula>
    </cfRule>
    <cfRule type="cellIs" dxfId="568" priority="1870" operator="equal">
      <formula>#REF!</formula>
    </cfRule>
    <cfRule type="cellIs" dxfId="567" priority="1871" operator="equal">
      <formula>#REF!</formula>
    </cfRule>
    <cfRule type="cellIs" dxfId="566" priority="1872" operator="equal">
      <formula>#REF!</formula>
    </cfRule>
    <cfRule type="cellIs" dxfId="565" priority="1874" operator="equal">
      <formula>#REF!</formula>
    </cfRule>
    <cfRule type="cellIs" dxfId="564" priority="1873" operator="equal">
      <formula>#REF!</formula>
    </cfRule>
  </conditionalFormatting>
  <conditionalFormatting sqref="AL25:AP26 Z25:Z30 AB25:AB30 AD25:AD30 AF25:AF30 AH25:AH30 AJ25:AJ30 AL27:AU27 Q27:Q30 S27:S30 X27:X30 AL28:AQ30 AN71:AO79 S73:S74 Q75:W79 AM75:AU79 AN57:AO58 X58 Z58 AB58 AD58 AF58 AH58 AJ58 AL58 X71:X79 Z71:Z79 AB71:AB79 AD71:AD79 AF71:AF79 AH71:AH79 AJ71:AJ79 AL71:AL79 P11:Q11 S11:W12 Q12">
    <cfRule type="cellIs" dxfId="563" priority="1858" operator="equal">
      <formula>#REF!</formula>
    </cfRule>
  </conditionalFormatting>
  <conditionalFormatting sqref="AL25:AP26 Z25:Z30 AB25:AB30 AD25:AD30 AF25:AF30 AH25:AH30 AJ25:AJ30 AL27:AU27 Q27:Q30 S27:S30 X27:X30 AL28:AQ30 AN71:AO79 S73:S74 Q75:W79 AM75:AU79">
    <cfRule type="cellIs" dxfId="562" priority="1856" operator="equal">
      <formula>#REF!</formula>
    </cfRule>
    <cfRule type="cellIs" dxfId="561" priority="1857" operator="equal">
      <formula>#REF!</formula>
    </cfRule>
  </conditionalFormatting>
  <conditionalFormatting sqref="AL25:AP26 AL27:AU27 S27:S30 AL28:AQ30 AN71:AO79 S73:S74 Q75:W79 AM75:AU79 Z25:Z30 AB25:AB30 AD25:AD30 AF25:AF30 AH25:AH30 AJ25:AJ30 X27:X30 Q27:Q30">
    <cfRule type="cellIs" dxfId="560" priority="1855" operator="equal">
      <formula>#REF!</formula>
    </cfRule>
  </conditionalFormatting>
  <conditionalFormatting sqref="AL25:AP26 AL27:AU27 S27:S30 AL28:AQ30 AN71:AO79 S73:S74 Q75:W79 AM75:AU79">
    <cfRule type="cellIs" dxfId="559" priority="1848" operator="equal">
      <formula>"FUERTE"</formula>
    </cfRule>
    <cfRule type="cellIs" dxfId="558" priority="1854" operator="equal">
      <formula>#REF!</formula>
    </cfRule>
    <cfRule type="cellIs" dxfId="557" priority="1852" operator="equal">
      <formula>#REF!</formula>
    </cfRule>
    <cfRule type="cellIs" dxfId="556" priority="1851" operator="equal">
      <formula>#REF!</formula>
    </cfRule>
    <cfRule type="cellIs" dxfId="555" priority="1850" operator="equal">
      <formula>"DEBIL"</formula>
    </cfRule>
    <cfRule type="cellIs" dxfId="554" priority="1849" operator="equal">
      <formula>"MODERADO"</formula>
    </cfRule>
    <cfRule type="cellIs" dxfId="553" priority="1847" operator="equal">
      <formula>"EXTREMO"</formula>
    </cfRule>
    <cfRule type="cellIs" dxfId="552" priority="1846" operator="equal">
      <formula>"MODERADO (RC/F)"</formula>
    </cfRule>
    <cfRule type="cellIs" dxfId="551" priority="1845" operator="equal">
      <formula>"ALTO (RC/F)"</formula>
    </cfRule>
    <cfRule type="cellIs" dxfId="550" priority="1844" operator="equal">
      <formula>"EXTREMO (RC/F)"</formula>
    </cfRule>
  </conditionalFormatting>
  <conditionalFormatting sqref="AM13:AS13 AM14:AU14 AM15:AQ17 Q12:V12 P11 Q11:Q12 S11:V12 W11:W13">
    <cfRule type="cellIs" dxfId="549" priority="969" operator="equal">
      <formula>#REF!</formula>
    </cfRule>
  </conditionalFormatting>
  <conditionalFormatting sqref="AM13:AS13 AM14:AU14 AM15:AQ17">
    <cfRule type="cellIs" dxfId="548" priority="950" operator="equal">
      <formula>"ALTO (RC/F)"</formula>
    </cfRule>
    <cfRule type="cellIs" dxfId="547" priority="951" operator="equal">
      <formula>"MODERADO (RC/F)"</formula>
    </cfRule>
    <cfRule type="cellIs" dxfId="546" priority="952" operator="equal">
      <formula>"EXTREMO"</formula>
    </cfRule>
    <cfRule type="cellIs" dxfId="545" priority="953" operator="equal">
      <formula>"FUERTE"</formula>
    </cfRule>
    <cfRule type="cellIs" dxfId="544" priority="955" operator="equal">
      <formula>"DEBIL"</formula>
    </cfRule>
    <cfRule type="cellIs" dxfId="543" priority="954" operator="equal">
      <formula>"MODERADO"</formula>
    </cfRule>
    <cfRule type="cellIs" dxfId="542" priority="949" operator="equal">
      <formula>"EXTREMO (RC/F)"</formula>
    </cfRule>
  </conditionalFormatting>
  <conditionalFormatting sqref="AM32:AS32 AM45:AS46 AM47:AR48 AL31:AM31 AP31:AU31 AT46:AU46">
    <cfRule type="cellIs" dxfId="541" priority="1586" operator="equal">
      <formula>"ALTO (RC/F)"</formula>
    </cfRule>
    <cfRule type="cellIs" dxfId="540" priority="1590" operator="equal">
      <formula>"MODERADO"</formula>
    </cfRule>
    <cfRule type="cellIs" dxfId="539" priority="1585" operator="equal">
      <formula>"EXTREMO (RC/F)"</formula>
    </cfRule>
    <cfRule type="cellIs" dxfId="538" priority="1587" operator="equal">
      <formula>"MODERADO (RC/F)"</formula>
    </cfRule>
    <cfRule type="cellIs" dxfId="537" priority="1591" operator="equal">
      <formula>"DEBIL"</formula>
    </cfRule>
    <cfRule type="cellIs" dxfId="536" priority="1589" operator="equal">
      <formula>"FUERTE"</formula>
    </cfRule>
    <cfRule type="cellIs" dxfId="535" priority="1588" operator="equal">
      <formula>"EXTREMO"</formula>
    </cfRule>
  </conditionalFormatting>
  <conditionalFormatting sqref="AM33:AS34 AM35:AR36 Q31:W34 AT34:AU34">
    <cfRule type="cellIs" dxfId="534" priority="1379" operator="equal">
      <formula>"DEBIL"</formula>
    </cfRule>
    <cfRule type="cellIs" dxfId="533" priority="1378" operator="equal">
      <formula>"MODERADO"</formula>
    </cfRule>
    <cfRule type="cellIs" dxfId="532" priority="1377" operator="equal">
      <formula>"FUERTE"</formula>
    </cfRule>
    <cfRule type="cellIs" dxfId="531" priority="1374" operator="equal">
      <formula>"ALTO (RC/F)"</formula>
    </cfRule>
    <cfRule type="cellIs" dxfId="530" priority="1373" operator="equal">
      <formula>"EXTREMO (RC/F)"</formula>
    </cfRule>
    <cfRule type="cellIs" dxfId="529" priority="1376" operator="equal">
      <formula>"EXTREMO"</formula>
    </cfRule>
    <cfRule type="cellIs" dxfId="528" priority="1375" operator="equal">
      <formula>"MODERADO (RC/F)"</formula>
    </cfRule>
  </conditionalFormatting>
  <conditionalFormatting sqref="AM58:AS58 AM71:AS72 AM73:AR74 AL57:AM57 AP57:AU57 AT72:AU72">
    <cfRule type="cellIs" dxfId="527" priority="8045" operator="equal">
      <formula>"EXTREMO"</formula>
    </cfRule>
    <cfRule type="cellIs" dxfId="526" priority="8044" operator="equal">
      <formula>"MODERADO (RC/F)"</formula>
    </cfRule>
    <cfRule type="cellIs" dxfId="525" priority="8042" operator="equal">
      <formula>"EXTREMO (RC/F)"</formula>
    </cfRule>
    <cfRule type="cellIs" dxfId="524" priority="8043" operator="equal">
      <formula>"ALTO (RC/F)"</formula>
    </cfRule>
    <cfRule type="cellIs" dxfId="523" priority="8048" operator="equal">
      <formula>"DEBIL"</formula>
    </cfRule>
    <cfRule type="cellIs" dxfId="522" priority="8047" operator="equal">
      <formula>"MODERADO"</formula>
    </cfRule>
    <cfRule type="cellIs" dxfId="521" priority="8046" operator="equal">
      <formula>"FUERTE"</formula>
    </cfRule>
  </conditionalFormatting>
  <conditionalFormatting sqref="AM59:AS60 AM61:AR62 AT60:AU60">
    <cfRule type="cellIs" dxfId="520" priority="1797" operator="equal">
      <formula>"EXTREMO (RC/F)"</formula>
    </cfRule>
    <cfRule type="cellIs" dxfId="519" priority="1802" operator="equal">
      <formula>"MODERADO"</formula>
    </cfRule>
    <cfRule type="cellIs" dxfId="518" priority="1803" operator="equal">
      <formula>"DEBIL"</formula>
    </cfRule>
    <cfRule type="cellIs" dxfId="517" priority="1799" operator="equal">
      <formula>"MODERADO (RC/F)"</formula>
    </cfRule>
    <cfRule type="cellIs" dxfId="516" priority="1798" operator="equal">
      <formula>"ALTO (RC/F)"</formula>
    </cfRule>
    <cfRule type="cellIs" dxfId="515" priority="1800" operator="equal">
      <formula>"EXTREMO"</formula>
    </cfRule>
    <cfRule type="cellIs" dxfId="514" priority="1801" operator="equal">
      <formula>"FUERTE"</formula>
    </cfRule>
  </conditionalFormatting>
  <conditionalFormatting sqref="AM59:AS60 AT60:AU60 AM61:AR62 Q59:W60">
    <cfRule type="cellIs" dxfId="513" priority="1821" operator="equal">
      <formula>#REF!</formula>
    </cfRule>
  </conditionalFormatting>
  <conditionalFormatting sqref="AM59:AS60 AT60:AU60 AM61:AR62">
    <cfRule type="cellIs" dxfId="512" priority="1817" operator="equal">
      <formula>#REF!</formula>
    </cfRule>
    <cfRule type="cellIs" dxfId="511" priority="1819" operator="equal">
      <formula>#REF!</formula>
    </cfRule>
    <cfRule type="cellIs" dxfId="510" priority="1820" operator="equal">
      <formula>#REF!</formula>
    </cfRule>
  </conditionalFormatting>
  <conditionalFormatting sqref="AN11:AO12 AL12:AL13 AO13 AJ11:AJ12 X12 Z12 AB12 AD12 AF12 AH12">
    <cfRule type="cellIs" dxfId="509" priority="1011" operator="equal">
      <formula>#REF!</formula>
    </cfRule>
  </conditionalFormatting>
  <conditionalFormatting sqref="AN11:AO12 AL12:AL13 AO13">
    <cfRule type="cellIs" dxfId="508" priority="1010" operator="equal">
      <formula>#REF!</formula>
    </cfRule>
  </conditionalFormatting>
  <conditionalFormatting sqref="AN11:AO17 Q14:Q30 T24:U24 AJ11:AJ26 AD12:AD24 AL12:AL24 X12:X26 Z12:Z26 AB12:AB26 AF12:AF26 AH12:AH26 AM18:AU18 AM19:AP24 AQ19:AQ26 AR21:AU21 AR24:AU24">
    <cfRule type="cellIs" dxfId="507" priority="799" operator="equal">
      <formula>#REF!</formula>
    </cfRule>
    <cfRule type="cellIs" dxfId="506" priority="808" operator="equal">
      <formula>#REF!</formula>
    </cfRule>
  </conditionalFormatting>
  <conditionalFormatting sqref="AN11:AO17 Q18:Q26 T24:U24 AJ11:AJ26 AD12:AD24 AL12:AL24 X12:X26 Z12:Z26 AB12:AB26 AF12:AF26 AH12:AH26 AM18:AU18 AM19:AP24 AQ19:AQ26 AR21:AU21 AR24:AU24">
    <cfRule type="cellIs" dxfId="505" priority="811" operator="equal">
      <formula>#REF!</formula>
    </cfRule>
  </conditionalFormatting>
  <conditionalFormatting sqref="AN11:AO17 AJ11:AJ26 AD12:AD24 AL12:AL24 X12:X26 Z12:Z26 AB12:AB26 AF12:AF26 AH12:AH26 AM18:AU18 Q18:Q26 AM19:AP24 AQ19:AQ26 AR21:AU21 AR24:AU24">
    <cfRule type="cellIs" dxfId="504" priority="792" operator="equal">
      <formula>#REF!</formula>
    </cfRule>
    <cfRule type="cellIs" dxfId="503" priority="793" operator="equal">
      <formula>#REF!</formula>
    </cfRule>
  </conditionalFormatting>
  <conditionalFormatting sqref="AN13:AO17 Q18:Q26 T24:U24">
    <cfRule type="cellIs" dxfId="502" priority="802" operator="equal">
      <formula>#REF!</formula>
    </cfRule>
    <cfRule type="cellIs" dxfId="501" priority="803" operator="equal">
      <formula>#REF!</formula>
    </cfRule>
    <cfRule type="cellIs" dxfId="500" priority="810" operator="equal">
      <formula>#REF!</formula>
    </cfRule>
    <cfRule type="cellIs" dxfId="499" priority="809" operator="equal">
      <formula>#REF!</formula>
    </cfRule>
    <cfRule type="cellIs" dxfId="498" priority="807" operator="equal">
      <formula>#REF!</formula>
    </cfRule>
    <cfRule type="cellIs" dxfId="497" priority="806" operator="equal">
      <formula>#REF!</formula>
    </cfRule>
    <cfRule type="cellIs" dxfId="496" priority="805" operator="equal">
      <formula>#REF!</formula>
    </cfRule>
    <cfRule type="cellIs" dxfId="495" priority="804" operator="equal">
      <formula>#REF!</formula>
    </cfRule>
    <cfRule type="cellIs" dxfId="494" priority="816" operator="equal">
      <formula>#REF!</formula>
    </cfRule>
    <cfRule type="cellIs" dxfId="493" priority="815" operator="equal">
      <formula>#REF!</formula>
    </cfRule>
    <cfRule type="cellIs" dxfId="492" priority="814" operator="equal">
      <formula>#REF!</formula>
    </cfRule>
    <cfRule type="cellIs" dxfId="491" priority="813" operator="equal">
      <formula>#REF!</formula>
    </cfRule>
    <cfRule type="cellIs" dxfId="490" priority="812" operator="equal">
      <formula>#REF!</formula>
    </cfRule>
    <cfRule type="cellIs" dxfId="489" priority="794" operator="equal">
      <formula>#REF!</formula>
    </cfRule>
    <cfRule type="cellIs" dxfId="488" priority="795" operator="equal">
      <formula>#REF!</formula>
    </cfRule>
    <cfRule type="cellIs" dxfId="487" priority="796" operator="equal">
      <formula>#REF!</formula>
    </cfRule>
    <cfRule type="cellIs" dxfId="486" priority="797" operator="equal">
      <formula>#REF!</formula>
    </cfRule>
    <cfRule type="cellIs" dxfId="485" priority="798" operator="equal">
      <formula>#REF!</formula>
    </cfRule>
    <cfRule type="cellIs" dxfId="484" priority="800" operator="equal">
      <formula>#REF!</formula>
    </cfRule>
    <cfRule type="cellIs" dxfId="483" priority="801" operator="equal">
      <formula>#REF!</formula>
    </cfRule>
  </conditionalFormatting>
  <conditionalFormatting sqref="AN31:AO32 X32 Z32 AB32 AD32 AF32 AH32 AJ32 AL32 AN45:AO48 X45:X56 Z45:Z56 AB45:AB56 AD45:AD56 AF45:AF56 AH45:AH56 AJ45:AJ56 AL45:AL56 S47:S48 Q49:W56 AM49:AU56">
    <cfRule type="cellIs" dxfId="482" priority="1451" operator="equal">
      <formula>#REF!</formula>
    </cfRule>
    <cfRule type="cellIs" dxfId="481" priority="1450" operator="equal">
      <formula>#REF!</formula>
    </cfRule>
    <cfRule type="cellIs" dxfId="480" priority="1448" operator="equal">
      <formula>#REF!</formula>
    </cfRule>
    <cfRule type="cellIs" dxfId="479" priority="1447" operator="equal">
      <formula>#REF!</formula>
    </cfRule>
    <cfRule type="cellIs" dxfId="478" priority="1446" operator="equal">
      <formula>#REF!</formula>
    </cfRule>
    <cfRule type="cellIs" dxfId="477" priority="1449" operator="equal">
      <formula>#REF!</formula>
    </cfRule>
    <cfRule type="cellIs" dxfId="476" priority="1438" operator="equal">
      <formula>#REF!</formula>
    </cfRule>
    <cfRule type="cellIs" dxfId="475" priority="1439" operator="equal">
      <formula>#REF!</formula>
    </cfRule>
    <cfRule type="cellIs" dxfId="474" priority="1440" operator="equal">
      <formula>#REF!</formula>
    </cfRule>
    <cfRule type="cellIs" dxfId="473" priority="1445" operator="equal">
      <formula>#REF!</formula>
    </cfRule>
    <cfRule type="cellIs" dxfId="472" priority="1441" operator="equal">
      <formula>#REF!</formula>
    </cfRule>
    <cfRule type="cellIs" dxfId="471" priority="1452" operator="equal">
      <formula>#REF!</formula>
    </cfRule>
    <cfRule type="cellIs" dxfId="470" priority="1442" operator="equal">
      <formula>#REF!</formula>
    </cfRule>
    <cfRule type="cellIs" dxfId="469" priority="1443" operator="equal">
      <formula>#REF!</formula>
    </cfRule>
    <cfRule type="cellIs" dxfId="468" priority="1434" operator="equal">
      <formula>#REF!</formula>
    </cfRule>
    <cfRule type="cellIs" dxfId="467" priority="1436" operator="equal">
      <formula>#REF!</formula>
    </cfRule>
    <cfRule type="cellIs" dxfId="466" priority="1437" operator="equal">
      <formula>#REF!</formula>
    </cfRule>
  </conditionalFormatting>
  <conditionalFormatting sqref="AN31:AO36 X32:X56 Z32:Z56 AB32:AB56 AD32:AD56 AF32:AF56 AH32:AH56 AJ32:AJ56 AL32:AL56 S35:S36 AM37:AU44 Q37:W46">
    <cfRule type="cellIs" dxfId="465" priority="1217" operator="equal">
      <formula>#REF!</formula>
    </cfRule>
    <cfRule type="cellIs" dxfId="464" priority="1235" operator="equal">
      <formula>#REF!</formula>
    </cfRule>
    <cfRule type="cellIs" dxfId="463" priority="1223" operator="equal">
      <formula>#REF!</formula>
    </cfRule>
    <cfRule type="cellIs" dxfId="462" priority="1232" operator="equal">
      <formula>#REF!</formula>
    </cfRule>
  </conditionalFormatting>
  <conditionalFormatting sqref="AN31:AO36 AL32:AL56 S35:S36 AM37:AU44 Q37:W46 X32:X56 Z32:Z56 AB32:AB56 AD32:AD56 AF32:AF56 AH32:AH56 AJ32:AJ56">
    <cfRule type="cellIs" dxfId="461" priority="1216" operator="equal">
      <formula>#REF!</formula>
    </cfRule>
  </conditionalFormatting>
  <conditionalFormatting sqref="AN31:AO36 AL32:AL56 S35:S36 AM37:AU44 Q37:W46">
    <cfRule type="cellIs" dxfId="460" priority="1214" operator="equal">
      <formula>"DEBIL"</formula>
    </cfRule>
    <cfRule type="cellIs" dxfId="459" priority="1213" operator="equal">
      <formula>"MODERADO"</formula>
    </cfRule>
    <cfRule type="cellIs" dxfId="458" priority="1212" operator="equal">
      <formula>"FUERTE"</formula>
    </cfRule>
    <cfRule type="cellIs" dxfId="457" priority="1211" operator="equal">
      <formula>"EXTREMO"</formula>
    </cfRule>
    <cfRule type="cellIs" dxfId="456" priority="1209" operator="equal">
      <formula>"ALTO (RC/F)"</formula>
    </cfRule>
    <cfRule type="cellIs" dxfId="455" priority="1208" operator="equal">
      <formula>"EXTREMO (RC/F)"</formula>
    </cfRule>
    <cfRule type="cellIs" dxfId="454" priority="1210" operator="equal">
      <formula>"MODERADO (RC/F)"</formula>
    </cfRule>
    <cfRule type="cellIs" dxfId="453" priority="1215" operator="equal">
      <formula>#REF!</formula>
    </cfRule>
  </conditionalFormatting>
  <conditionalFormatting sqref="AN33:AO36 X33:X44 Z33:Z44 AB33:AB44 AD33:AD44 AF33:AF44 AH33:AH44 AJ33:AJ44 AL33:AL44 S35:S36 Q37:W44 AM37:AU44">
    <cfRule type="cellIs" dxfId="452" priority="1226" operator="equal">
      <formula>#REF!</formula>
    </cfRule>
    <cfRule type="cellIs" dxfId="451" priority="1219" operator="equal">
      <formula>#REF!</formula>
    </cfRule>
    <cfRule type="cellIs" dxfId="450" priority="1220" operator="equal">
      <formula>#REF!</formula>
    </cfRule>
    <cfRule type="cellIs" dxfId="449" priority="1239" operator="equal">
      <formula>#REF!</formula>
    </cfRule>
    <cfRule type="cellIs" dxfId="448" priority="1221" operator="equal">
      <formula>#REF!</formula>
    </cfRule>
    <cfRule type="cellIs" dxfId="447" priority="1228" operator="equal">
      <formula>#REF!</formula>
    </cfRule>
    <cfRule type="cellIs" dxfId="446" priority="1224" operator="equal">
      <formula>#REF!</formula>
    </cfRule>
    <cfRule type="cellIs" dxfId="445" priority="1240" operator="equal">
      <formula>#REF!</formula>
    </cfRule>
    <cfRule type="cellIs" dxfId="444" priority="1225" operator="equal">
      <formula>#REF!</formula>
    </cfRule>
    <cfRule type="cellIs" dxfId="443" priority="1218" operator="equal">
      <formula>#REF!</formula>
    </cfRule>
    <cfRule type="cellIs" dxfId="442" priority="1227" operator="equal">
      <formula>#REF!</formula>
    </cfRule>
    <cfRule type="cellIs" dxfId="441" priority="1229" operator="equal">
      <formula>#REF!</formula>
    </cfRule>
    <cfRule type="cellIs" dxfId="440" priority="1230" operator="equal">
      <formula>#REF!</formula>
    </cfRule>
    <cfRule type="cellIs" dxfId="439" priority="1231" operator="equal">
      <formula>#REF!</formula>
    </cfRule>
    <cfRule type="cellIs" dxfId="438" priority="1222" operator="equal">
      <formula>#REF!</formula>
    </cfRule>
    <cfRule type="cellIs" dxfId="437" priority="1238" operator="equal">
      <formula>#REF!</formula>
    </cfRule>
    <cfRule type="cellIs" dxfId="436" priority="1237" operator="equal">
      <formula>#REF!</formula>
    </cfRule>
    <cfRule type="cellIs" dxfId="435" priority="1233" operator="equal">
      <formula>#REF!</formula>
    </cfRule>
    <cfRule type="cellIs" dxfId="434" priority="1234" operator="equal">
      <formula>#REF!</formula>
    </cfRule>
    <cfRule type="cellIs" dxfId="433" priority="1236" operator="equal">
      <formula>#REF!</formula>
    </cfRule>
  </conditionalFormatting>
  <conditionalFormatting sqref="AN45:AO48 S47:S48 Q49:W56 AM49:AU56 AN31:AO32 X32 Z32 AB32 AD32 AF32 AH32 AJ32 AL32 X45:X56 Z45:Z56 AB45:AB56 AD45:AD56 AF45:AF56 AH45:AH56 AJ45:AJ56 AL45:AL56">
    <cfRule type="cellIs" dxfId="432" priority="1433" operator="equal">
      <formula>#REF!</formula>
    </cfRule>
  </conditionalFormatting>
  <conditionalFormatting sqref="AN45:AO48 S47:S48 Q49:W56 AM49:AU56">
    <cfRule type="cellIs" dxfId="431" priority="1430" operator="equal">
      <formula>#REF!</formula>
    </cfRule>
    <cfRule type="cellIs" dxfId="430" priority="1431" operator="equal">
      <formula>#REF!</formula>
    </cfRule>
    <cfRule type="cellIs" dxfId="429" priority="1432" operator="equal">
      <formula>#REF!</formula>
    </cfRule>
  </conditionalFormatting>
  <conditionalFormatting sqref="AN45:AO48 S47:S48 AM49:AU56 Q49:W60">
    <cfRule type="cellIs" dxfId="428" priority="1420" operator="equal">
      <formula>"EXTREMO (RC/F)"</formula>
    </cfRule>
    <cfRule type="cellIs" dxfId="427" priority="1421" operator="equal">
      <formula>"ALTO (RC/F)"</formula>
    </cfRule>
    <cfRule type="cellIs" dxfId="426" priority="1424" operator="equal">
      <formula>"FUERTE"</formula>
    </cfRule>
    <cfRule type="cellIs" dxfId="425" priority="1425" operator="equal">
      <formula>"MODERADO"</formula>
    </cfRule>
    <cfRule type="cellIs" dxfId="424" priority="1426" operator="equal">
      <formula>"DEBIL"</formula>
    </cfRule>
    <cfRule type="cellIs" dxfId="423" priority="1428" operator="equal">
      <formula>#REF!</formula>
    </cfRule>
    <cfRule type="cellIs" dxfId="422" priority="1429" operator="equal">
      <formula>#REF!</formula>
    </cfRule>
    <cfRule type="cellIs" dxfId="421" priority="1423" operator="equal">
      <formula>"EXTREMO"</formula>
    </cfRule>
    <cfRule type="cellIs" dxfId="420" priority="1422" operator="equal">
      <formula>"MODERADO (RC/F)"</formula>
    </cfRule>
    <cfRule type="cellIs" dxfId="419" priority="1427" operator="equal">
      <formula>#REF!</formula>
    </cfRule>
  </conditionalFormatting>
  <conditionalFormatting sqref="AN57:AO62 X58:X79 Z58:Z79 AB58:AB79 AD58:AD79 AF58:AF79 AH58:AH79 AJ58:AJ79 AL58:AL79 S61:S62 AM63:AU70 Q63:W72">
    <cfRule type="cellIs" dxfId="418" priority="1659" operator="equal">
      <formula>#REF!</formula>
    </cfRule>
    <cfRule type="cellIs" dxfId="417" priority="1641" operator="equal">
      <formula>#REF!</formula>
    </cfRule>
    <cfRule type="cellIs" dxfId="416" priority="1647" operator="equal">
      <formula>#REF!</formula>
    </cfRule>
    <cfRule type="cellIs" dxfId="415" priority="1656" operator="equal">
      <formula>#REF!</formula>
    </cfRule>
  </conditionalFormatting>
  <conditionalFormatting sqref="AN57:AO62 AL58:AL79 S61:S62 AM63:AU70 Q63:W72 X58:X79 Z58:Z79 AB58:AB79 AD58:AD79 AF58:AF79 AH58:AH79 AJ58:AJ79">
    <cfRule type="cellIs" dxfId="414" priority="1640" operator="equal">
      <formula>#REF!</formula>
    </cfRule>
  </conditionalFormatting>
  <conditionalFormatting sqref="AN57:AO62 AL58:AL79 S61:S62 AM63:AU70 Q63:W72">
    <cfRule type="cellIs" dxfId="413" priority="1636" operator="equal">
      <formula>"FUERTE"</formula>
    </cfRule>
    <cfRule type="cellIs" dxfId="412" priority="1635" operator="equal">
      <formula>"EXTREMO"</formula>
    </cfRule>
    <cfRule type="cellIs" dxfId="411" priority="1633" operator="equal">
      <formula>"ALTO (RC/F)"</formula>
    </cfRule>
    <cfRule type="cellIs" dxfId="410" priority="1634" operator="equal">
      <formula>"MODERADO (RC/F)"</formula>
    </cfRule>
    <cfRule type="cellIs" dxfId="409" priority="1637" operator="equal">
      <formula>"MODERADO"</formula>
    </cfRule>
    <cfRule type="cellIs" dxfId="408" priority="1639" operator="equal">
      <formula>#REF!</formula>
    </cfRule>
    <cfRule type="cellIs" dxfId="407" priority="1632" operator="equal">
      <formula>"EXTREMO (RC/F)"</formula>
    </cfRule>
    <cfRule type="cellIs" dxfId="406" priority="1638" operator="equal">
      <formula>"DEBIL"</formula>
    </cfRule>
  </conditionalFormatting>
  <conditionalFormatting sqref="AN59:AO62 X59:X70 Z59:Z70 AB59:AB70 AD59:AD70 AF59:AF70 AH59:AH70 AJ59:AJ70 AL59:AL70 S61:S62 Q63:W70 AM63:AU70">
    <cfRule type="cellIs" dxfId="405" priority="1649" operator="equal">
      <formula>#REF!</formula>
    </cfRule>
    <cfRule type="cellIs" dxfId="404" priority="1650" operator="equal">
      <formula>#REF!</formula>
    </cfRule>
    <cfRule type="cellIs" dxfId="403" priority="1651" operator="equal">
      <formula>#REF!</formula>
    </cfRule>
    <cfRule type="cellIs" dxfId="402" priority="1652" operator="equal">
      <formula>#REF!</formula>
    </cfRule>
    <cfRule type="cellIs" dxfId="401" priority="1653" operator="equal">
      <formula>#REF!</formula>
    </cfRule>
    <cfRule type="cellIs" dxfId="400" priority="1654" operator="equal">
      <formula>#REF!</formula>
    </cfRule>
    <cfRule type="cellIs" dxfId="399" priority="1655" operator="equal">
      <formula>#REF!</formula>
    </cfRule>
    <cfRule type="cellIs" dxfId="398" priority="1657" operator="equal">
      <formula>#REF!</formula>
    </cfRule>
    <cfRule type="cellIs" dxfId="397" priority="1658" operator="equal">
      <formula>#REF!</formula>
    </cfRule>
    <cfRule type="cellIs" dxfId="396" priority="1660" operator="equal">
      <formula>#REF!</formula>
    </cfRule>
    <cfRule type="cellIs" dxfId="395" priority="1661" operator="equal">
      <formula>#REF!</formula>
    </cfRule>
    <cfRule type="cellIs" dxfId="394" priority="1662" operator="equal">
      <formula>#REF!</formula>
    </cfRule>
    <cfRule type="cellIs" dxfId="393" priority="1663" operator="equal">
      <formula>#REF!</formula>
    </cfRule>
    <cfRule type="cellIs" dxfId="392" priority="1643" operator="equal">
      <formula>#REF!</formula>
    </cfRule>
    <cfRule type="cellIs" dxfId="391" priority="1644" operator="equal">
      <formula>#REF!</formula>
    </cfRule>
    <cfRule type="cellIs" dxfId="390" priority="1645" operator="equal">
      <formula>#REF!</formula>
    </cfRule>
    <cfRule type="cellIs" dxfId="389" priority="1646" operator="equal">
      <formula>#REF!</formula>
    </cfRule>
    <cfRule type="cellIs" dxfId="388" priority="1664" operator="equal">
      <formula>#REF!</formula>
    </cfRule>
    <cfRule type="cellIs" dxfId="387" priority="1648" operator="equal">
      <formula>#REF!</formula>
    </cfRule>
    <cfRule type="cellIs" dxfId="386" priority="1642" operator="equal">
      <formula>#REF!</formula>
    </cfRule>
  </conditionalFormatting>
  <conditionalFormatting sqref="AN13:AS13 AM14:AU14 AM15:AQ17 Q12:V12 P11 Q11:Q12 S11:V12 W11:W13">
    <cfRule type="cellIs" dxfId="385" priority="971" operator="equal">
      <formula>#REF!</formula>
    </cfRule>
  </conditionalFormatting>
  <conditionalFormatting sqref="AV11 AV13:AV14 AV18 AV21 AV24 AV27 AV31:AV34">
    <cfRule type="cellIs" dxfId="384" priority="948" operator="equal">
      <formula>"MUY BAJA"</formula>
    </cfRule>
    <cfRule type="cellIs" dxfId="383" priority="947" operator="equal">
      <formula>"BAJA"</formula>
    </cfRule>
    <cfRule type="cellIs" dxfId="382" priority="944" operator="equal">
      <formula>"MUY ALTA"</formula>
    </cfRule>
    <cfRule type="cellIs" dxfId="381" priority="946" operator="equal">
      <formula>"MEDIA"</formula>
    </cfRule>
    <cfRule type="cellIs" dxfId="380" priority="945" operator="equal">
      <formula>"ALTA"</formula>
    </cfRule>
  </conditionalFormatting>
  <conditionalFormatting sqref="AV37:AV46">
    <cfRule type="cellIs" dxfId="379" priority="1372" operator="equal">
      <formula>"MUY BAJA"</formula>
    </cfRule>
    <cfRule type="cellIs" dxfId="378" priority="1371" operator="equal">
      <formula>"BAJA"</formula>
    </cfRule>
    <cfRule type="cellIs" dxfId="377" priority="1370" operator="equal">
      <formula>"MEDIA"</formula>
    </cfRule>
    <cfRule type="cellIs" dxfId="376" priority="1369" operator="equal">
      <formula>"ALTA"</formula>
    </cfRule>
    <cfRule type="cellIs" dxfId="375" priority="1368" operator="equal">
      <formula>"MUY ALTA"</formula>
    </cfRule>
  </conditionalFormatting>
  <conditionalFormatting sqref="AV49:AV60">
    <cfRule type="cellIs" dxfId="374" priority="1582" operator="equal">
      <formula>"MEDIA"</formula>
    </cfRule>
    <cfRule type="cellIs" dxfId="373" priority="1580" operator="equal">
      <formula>"MUY ALTA"</formula>
    </cfRule>
    <cfRule type="cellIs" dxfId="372" priority="1581" operator="equal">
      <formula>"ALTA"</formula>
    </cfRule>
    <cfRule type="cellIs" dxfId="371" priority="1583" operator="equal">
      <formula>"BAJA"</formula>
    </cfRule>
    <cfRule type="cellIs" dxfId="370" priority="1584" operator="equal">
      <formula>"MUY BAJA"</formula>
    </cfRule>
  </conditionalFormatting>
  <conditionalFormatting sqref="AV63:AV72">
    <cfRule type="cellIs" dxfId="369" priority="1796" operator="equal">
      <formula>"MUY BAJA"</formula>
    </cfRule>
    <cfRule type="cellIs" dxfId="368" priority="1795" operator="equal">
      <formula>"BAJA"</formula>
    </cfRule>
    <cfRule type="cellIs" dxfId="367" priority="1794" operator="equal">
      <formula>"MEDIA"</formula>
    </cfRule>
    <cfRule type="cellIs" dxfId="366" priority="1792" operator="equal">
      <formula>"MUY ALTA"</formula>
    </cfRule>
    <cfRule type="cellIs" dxfId="365" priority="1793" operator="equal">
      <formula>"ALTA"</formula>
    </cfRule>
  </conditionalFormatting>
  <conditionalFormatting sqref="AV75:AV79">
    <cfRule type="cellIs" dxfId="364" priority="8040" operator="equal">
      <formula>"BAJA"</formula>
    </cfRule>
    <cfRule type="cellIs" dxfId="363" priority="8039" operator="equal">
      <formula>"MEDIA"</formula>
    </cfRule>
    <cfRule type="cellIs" dxfId="362" priority="8038" operator="equal">
      <formula>"ALTA"</formula>
    </cfRule>
    <cfRule type="cellIs" dxfId="361" priority="8041" operator="equal">
      <formula>"MUY BAJA"</formula>
    </cfRule>
    <cfRule type="cellIs" dxfId="360" priority="8037" operator="equal">
      <formula>"MUY ALTA"</formula>
    </cfRule>
  </conditionalFormatting>
  <conditionalFormatting sqref="AW11">
    <cfRule type="cellIs" dxfId="359" priority="592" operator="equal">
      <formula>"LEVE"</formula>
    </cfRule>
    <cfRule type="cellIs" dxfId="358" priority="591" operator="equal">
      <formula>"MENOR"</formula>
    </cfRule>
    <cfRule type="cellIs" dxfId="357" priority="585" operator="equal">
      <formula>"CATASTRÓFICO (RC-F)"</formula>
    </cfRule>
    <cfRule type="cellIs" dxfId="356" priority="586" operator="equal">
      <formula>"MAYOR (RC-F)"</formula>
    </cfRule>
    <cfRule type="cellIs" dxfId="355" priority="587" operator="equal">
      <formula>"MODERADO (RC-F)"</formula>
    </cfRule>
    <cfRule type="cellIs" dxfId="354" priority="588" operator="equal">
      <formula>"CATASTRÓFICO"</formula>
    </cfRule>
    <cfRule type="cellIs" dxfId="353" priority="589" operator="equal">
      <formula>"MAYOR"</formula>
    </cfRule>
    <cfRule type="cellIs" dxfId="352" priority="593" operator="equal">
      <formula>#REF!</formula>
    </cfRule>
  </conditionalFormatting>
  <conditionalFormatting sqref="AW13:AW14 AW18 AW21 AW24 AW27 AW31:AW34">
    <cfRule type="cellIs" dxfId="351" priority="940" operator="equal">
      <formula>"MAYOR"</formula>
    </cfRule>
    <cfRule type="cellIs" dxfId="350" priority="942" operator="equal">
      <formula>"MENOR"</formula>
    </cfRule>
    <cfRule type="cellIs" dxfId="349" priority="943" operator="equal">
      <formula>"LEVE"</formula>
    </cfRule>
    <cfRule type="cellIs" dxfId="348" priority="939" operator="equal">
      <formula>"CATASTROFICO"</formula>
    </cfRule>
  </conditionalFormatting>
  <conditionalFormatting sqref="AW31:AW34">
    <cfRule type="cellIs" dxfId="347" priority="1279" operator="equal">
      <formula>"MODERADO"</formula>
    </cfRule>
  </conditionalFormatting>
  <conditionalFormatting sqref="AW37:AW46">
    <cfRule type="cellIs" dxfId="346" priority="1366" operator="equal">
      <formula>"MENOR"</formula>
    </cfRule>
    <cfRule type="cellIs" dxfId="345" priority="1367" operator="equal">
      <formula>"LEVE"</formula>
    </cfRule>
    <cfRule type="cellIs" dxfId="344" priority="1363" operator="equal">
      <formula>"CATASTROFICO"</formula>
    </cfRule>
    <cfRule type="cellIs" dxfId="343" priority="1365" operator="equal">
      <formula>"MODERADO"</formula>
    </cfRule>
    <cfRule type="cellIs" dxfId="342" priority="1364" operator="equal">
      <formula>"MAYOR"</formula>
    </cfRule>
  </conditionalFormatting>
  <conditionalFormatting sqref="AW49:AW56">
    <cfRule type="cellIs" dxfId="341" priority="1577" operator="equal">
      <formula>"MODERADO"</formula>
    </cfRule>
  </conditionalFormatting>
  <conditionalFormatting sqref="AW49:AW60">
    <cfRule type="cellIs" dxfId="340" priority="1576" operator="equal">
      <formula>"MAYOR"</formula>
    </cfRule>
    <cfRule type="cellIs" dxfId="339" priority="1578" operator="equal">
      <formula>"MENOR"</formula>
    </cfRule>
    <cfRule type="cellIs" dxfId="338" priority="1575" operator="equal">
      <formula>"CATASTROFICO"</formula>
    </cfRule>
    <cfRule type="cellIs" dxfId="337" priority="1579" operator="equal">
      <formula>"LEVE"</formula>
    </cfRule>
  </conditionalFormatting>
  <conditionalFormatting sqref="AW63:AW70">
    <cfRule type="cellIs" dxfId="336" priority="1789" operator="equal">
      <formula>"MODERADO"</formula>
    </cfRule>
  </conditionalFormatting>
  <conditionalFormatting sqref="AW63:AW72">
    <cfRule type="cellIs" dxfId="335" priority="1790" operator="equal">
      <formula>"MENOR"</formula>
    </cfRule>
    <cfRule type="cellIs" dxfId="334" priority="1791" operator="equal">
      <formula>"LEVE"</formula>
    </cfRule>
    <cfRule type="cellIs" dxfId="333" priority="1788" operator="equal">
      <formula>"MAYOR"</formula>
    </cfRule>
    <cfRule type="cellIs" dxfId="332" priority="1787" operator="equal">
      <formula>"CATASTROFICO"</formula>
    </cfRule>
  </conditionalFormatting>
  <conditionalFormatting sqref="AW75:AW79">
    <cfRule type="cellIs" dxfId="331" priority="8032" operator="equal">
      <formula>"CATASTROFICO"</formula>
    </cfRule>
    <cfRule type="cellIs" dxfId="330" priority="8034" operator="equal">
      <formula>"MODERADO"</formula>
    </cfRule>
    <cfRule type="cellIs" dxfId="329" priority="8035" operator="equal">
      <formula>"MENOR"</formula>
    </cfRule>
    <cfRule type="cellIs" dxfId="328" priority="8033" operator="equal">
      <formula>"MAYOR"</formula>
    </cfRule>
    <cfRule type="cellIs" dxfId="327" priority="8036" operator="equal">
      <formula>"LEVE"</formula>
    </cfRule>
  </conditionalFormatting>
  <conditionalFormatting sqref="AW11:AX11">
    <cfRule type="cellIs" dxfId="326" priority="590" operator="equal">
      <formula>"MODERADO"</formula>
    </cfRule>
  </conditionalFormatting>
  <conditionalFormatting sqref="AW13:AX14 AW18:AX18 AW21:AX21 AW24:AX24 AW27:AX27 AX31:AX55">
    <cfRule type="cellIs" dxfId="325" priority="855" operator="equal">
      <formula>"MODERADO"</formula>
    </cfRule>
  </conditionalFormatting>
  <conditionalFormatting sqref="AW57:AX60">
    <cfRule type="cellIs" dxfId="324" priority="1703" operator="equal">
      <formula>"MODERADO"</formula>
    </cfRule>
  </conditionalFormatting>
  <conditionalFormatting sqref="AW71:AX72">
    <cfRule type="cellIs" dxfId="323" priority="7868" operator="equal">
      <formula>"MODERADO"</formula>
    </cfRule>
  </conditionalFormatting>
  <conditionalFormatting sqref="AX11 AX13:AX14 AX18 AX21 AX24 AX27 AX31:AX55">
    <cfRule type="cellIs" dxfId="322" priority="1139" operator="equal">
      <formula>#REF!</formula>
    </cfRule>
    <cfRule type="cellIs" dxfId="321" priority="1140" operator="equal">
      <formula>#REF!</formula>
    </cfRule>
    <cfRule type="cellIs" dxfId="320" priority="1141" operator="equal">
      <formula>#REF!</formula>
    </cfRule>
    <cfRule type="cellIs" dxfId="319" priority="1142" operator="equal">
      <formula>#REF!</formula>
    </cfRule>
    <cfRule type="cellIs" dxfId="318" priority="1143" operator="equal">
      <formula>#REF!</formula>
    </cfRule>
    <cfRule type="cellIs" dxfId="317" priority="1144" operator="equal">
      <formula>#REF!</formula>
    </cfRule>
    <cfRule type="cellIs" dxfId="316" priority="1145" operator="equal">
      <formula>#REF!</formula>
    </cfRule>
    <cfRule type="cellIs" dxfId="315" priority="1146" operator="equal">
      <formula>#REF!</formula>
    </cfRule>
    <cfRule type="cellIs" dxfId="314" priority="1147" operator="equal">
      <formula>#REF!</formula>
    </cfRule>
    <cfRule type="cellIs" dxfId="313" priority="1148" operator="equal">
      <formula>#REF!</formula>
    </cfRule>
    <cfRule type="cellIs" dxfId="312" priority="1149" operator="equal">
      <formula>#REF!</formula>
    </cfRule>
    <cfRule type="cellIs" dxfId="311" priority="1150" operator="equal">
      <formula>#REF!</formula>
    </cfRule>
    <cfRule type="cellIs" dxfId="310" priority="933" operator="equal">
      <formula>#REF!</formula>
    </cfRule>
    <cfRule type="cellIs" dxfId="309" priority="930" operator="equal">
      <formula>#REF!</formula>
    </cfRule>
    <cfRule type="cellIs" dxfId="308" priority="921" operator="equal">
      <formula>#REF!</formula>
    </cfRule>
    <cfRule type="cellIs" dxfId="307" priority="915" operator="equal">
      <formula>#REF!</formula>
    </cfRule>
    <cfRule type="cellIs" dxfId="306" priority="852" operator="equal">
      <formula>"MODERADO (RC/F)"</formula>
    </cfRule>
    <cfRule type="cellIs" dxfId="305" priority="851" operator="equal">
      <formula>"ALTO (RC/F)"</formula>
    </cfRule>
    <cfRule type="cellIs" dxfId="304" priority="850" operator="equal">
      <formula>"EXTREMO (RC/F)"</formula>
    </cfRule>
    <cfRule type="cellIs" dxfId="303" priority="914" operator="equal">
      <formula>#REF!</formula>
    </cfRule>
    <cfRule type="cellIs" dxfId="302" priority="913" operator="equal">
      <formula>#REF!</formula>
    </cfRule>
    <cfRule type="cellIs" dxfId="301" priority="856" operator="equal">
      <formula>"BAJO"</formula>
    </cfRule>
    <cfRule type="cellIs" dxfId="300" priority="854" operator="equal">
      <formula>"ALTO"</formula>
    </cfRule>
    <cfRule type="cellIs" dxfId="299" priority="853" operator="equal">
      <formula>"EXTREMO"</formula>
    </cfRule>
    <cfRule type="cellIs" dxfId="298" priority="1131" operator="equal">
      <formula>#REF!</formula>
    </cfRule>
    <cfRule type="cellIs" dxfId="297" priority="1132" operator="equal">
      <formula>#REF!</formula>
    </cfRule>
    <cfRule type="cellIs" dxfId="296" priority="1133" operator="equal">
      <formula>#REF!</formula>
    </cfRule>
    <cfRule type="cellIs" dxfId="295" priority="1134" operator="equal">
      <formula>#REF!</formula>
    </cfRule>
    <cfRule type="cellIs" dxfId="294" priority="1135" operator="equal">
      <formula>#REF!</formula>
    </cfRule>
    <cfRule type="cellIs" dxfId="293" priority="1136" operator="equal">
      <formula>#REF!</formula>
    </cfRule>
    <cfRule type="cellIs" dxfId="292" priority="1137" operator="equal">
      <formula>#REF!</formula>
    </cfRule>
    <cfRule type="cellIs" dxfId="291" priority="1138" operator="equal">
      <formula>#REF!</formula>
    </cfRule>
  </conditionalFormatting>
  <conditionalFormatting sqref="AX57:AX58 AX71:AX72">
    <cfRule type="cellIs" dxfId="290" priority="8027" operator="equal">
      <formula>#REF!</formula>
    </cfRule>
    <cfRule type="cellIs" dxfId="289" priority="8014" operator="equal">
      <formula>#REF!</formula>
    </cfRule>
    <cfRule type="cellIs" dxfId="288" priority="8020" operator="equal">
      <formula>#REF!</formula>
    </cfRule>
    <cfRule type="cellIs" dxfId="287" priority="8031" operator="equal">
      <formula>#REF!</formula>
    </cfRule>
    <cfRule type="cellIs" dxfId="286" priority="8029" operator="equal">
      <formula>#REF!</formula>
    </cfRule>
    <cfRule type="cellIs" dxfId="285" priority="8028" operator="equal">
      <formula>#REF!</formula>
    </cfRule>
    <cfRule type="cellIs" dxfId="284" priority="8017" operator="equal">
      <formula>#REF!</formula>
    </cfRule>
    <cfRule type="cellIs" dxfId="283" priority="8026" operator="equal">
      <formula>#REF!</formula>
    </cfRule>
    <cfRule type="cellIs" dxfId="282" priority="8015" operator="equal">
      <formula>#REF!</formula>
    </cfRule>
    <cfRule type="cellIs" dxfId="281" priority="8008" operator="equal">
      <formula>#REF!</formula>
    </cfRule>
    <cfRule type="cellIs" dxfId="280" priority="8023" operator="equal">
      <formula>#REF!</formula>
    </cfRule>
    <cfRule type="cellIs" dxfId="279" priority="8024" operator="equal">
      <formula>#REF!</formula>
    </cfRule>
    <cfRule type="cellIs" dxfId="278" priority="8022" operator="equal">
      <formula>#REF!</formula>
    </cfRule>
    <cfRule type="cellIs" dxfId="277" priority="8009" operator="equal">
      <formula>#REF!</formula>
    </cfRule>
    <cfRule type="cellIs" dxfId="276" priority="8021" operator="equal">
      <formula>#REF!</formula>
    </cfRule>
    <cfRule type="cellIs" dxfId="275" priority="8013" operator="equal">
      <formula>#REF!</formula>
    </cfRule>
    <cfRule type="cellIs" dxfId="274" priority="8019" operator="equal">
      <formula>#REF!</formula>
    </cfRule>
    <cfRule type="cellIs" dxfId="273" priority="8018" operator="equal">
      <formula>#REF!</formula>
    </cfRule>
    <cfRule type="cellIs" dxfId="272" priority="8010" operator="equal">
      <formula>#REF!</formula>
    </cfRule>
  </conditionalFormatting>
  <conditionalFormatting sqref="AX57:AX60">
    <cfRule type="cellIs" dxfId="271" priority="1698" operator="equal">
      <formula>"EXTREMO (RC/F)"</formula>
    </cfRule>
    <cfRule type="cellIs" dxfId="270" priority="1699" operator="equal">
      <formula>"ALTO (RC/F)"</formula>
    </cfRule>
    <cfRule type="cellIs" dxfId="269" priority="1702" operator="equal">
      <formula>"ALTO"</formula>
    </cfRule>
    <cfRule type="cellIs" dxfId="268" priority="1769" operator="equal">
      <formula>#REF!</formula>
    </cfRule>
    <cfRule type="cellIs" dxfId="267" priority="1778" operator="equal">
      <formula>#REF!</formula>
    </cfRule>
    <cfRule type="cellIs" dxfId="266" priority="1781" operator="equal">
      <formula>#REF!</formula>
    </cfRule>
    <cfRule type="cellIs" dxfId="265" priority="1701" operator="equal">
      <formula>"EXTREMO"</formula>
    </cfRule>
    <cfRule type="cellIs" dxfId="264" priority="1763" operator="equal">
      <formula>#REF!</formula>
    </cfRule>
    <cfRule type="cellIs" dxfId="263" priority="1762" operator="equal">
      <formula>#REF!</formula>
    </cfRule>
    <cfRule type="cellIs" dxfId="262" priority="1761" operator="equal">
      <formula>#REF!</formula>
    </cfRule>
    <cfRule type="cellIs" dxfId="261" priority="1700" operator="equal">
      <formula>"MODERADO (RC/F)"</formula>
    </cfRule>
    <cfRule type="cellIs" dxfId="260" priority="1704" operator="equal">
      <formula>"BAJO"</formula>
    </cfRule>
  </conditionalFormatting>
  <conditionalFormatting sqref="AX59:AX60">
    <cfRule type="cellIs" dxfId="259" priority="1772" operator="equal">
      <formula>#REF!</formula>
    </cfRule>
    <cfRule type="cellIs" dxfId="258" priority="1773" operator="equal">
      <formula>#REF!</formula>
    </cfRule>
    <cfRule type="cellIs" dxfId="257" priority="1785" operator="equal">
      <formula>#REF!</formula>
    </cfRule>
    <cfRule type="cellIs" dxfId="256" priority="1784" operator="equal">
      <formula>#REF!</formula>
    </cfRule>
    <cfRule type="cellIs" dxfId="255" priority="1780" operator="equal">
      <formula>#REF!</formula>
    </cfRule>
    <cfRule type="cellIs" dxfId="254" priority="1779" operator="equal">
      <formula>#REF!</formula>
    </cfRule>
    <cfRule type="cellIs" dxfId="253" priority="1765" operator="equal">
      <formula>#REF!</formula>
    </cfRule>
    <cfRule type="cellIs" dxfId="252" priority="1777" operator="equal">
      <formula>#REF!</formula>
    </cfRule>
    <cfRule type="cellIs" dxfId="251" priority="1776" operator="equal">
      <formula>#REF!</formula>
    </cfRule>
    <cfRule type="cellIs" dxfId="250" priority="1775" operator="equal">
      <formula>#REF!</formula>
    </cfRule>
    <cfRule type="cellIs" dxfId="249" priority="1774" operator="equal">
      <formula>#REF!</formula>
    </cfRule>
    <cfRule type="cellIs" dxfId="248" priority="1786" operator="equal">
      <formula>#REF!</formula>
    </cfRule>
    <cfRule type="cellIs" dxfId="247" priority="1764" operator="equal">
      <formula>#REF!</formula>
    </cfRule>
    <cfRule type="cellIs" dxfId="246" priority="1782" operator="equal">
      <formula>#REF!</formula>
    </cfRule>
    <cfRule type="cellIs" dxfId="245" priority="1771" operator="equal">
      <formula>#REF!</formula>
    </cfRule>
    <cfRule type="cellIs" dxfId="244" priority="1770" operator="equal">
      <formula>#REF!</formula>
    </cfRule>
    <cfRule type="cellIs" dxfId="243" priority="1783" operator="equal">
      <formula>#REF!</formula>
    </cfRule>
    <cfRule type="cellIs" dxfId="242" priority="1767" operator="equal">
      <formula>#REF!</formula>
    </cfRule>
    <cfRule type="cellIs" dxfId="241" priority="1768" operator="equal">
      <formula>#REF!</formula>
    </cfRule>
    <cfRule type="cellIs" dxfId="240" priority="1766" operator="equal">
      <formula>#REF!</formula>
    </cfRule>
  </conditionalFormatting>
  <conditionalFormatting sqref="AX64">
    <cfRule type="cellIs" dxfId="239" priority="1739" operator="equal">
      <formula>#REF!</formula>
    </cfRule>
    <cfRule type="cellIs" dxfId="238" priority="1738" operator="equal">
      <formula>#REF!</formula>
    </cfRule>
    <cfRule type="cellIs" dxfId="237" priority="1756" operator="equal">
      <formula>#REF!</formula>
    </cfRule>
    <cfRule type="cellIs" dxfId="236" priority="1760" operator="equal">
      <formula>#REF!</formula>
    </cfRule>
    <cfRule type="cellIs" dxfId="235" priority="1745" operator="equal">
      <formula>#REF!</formula>
    </cfRule>
    <cfRule type="cellIs" dxfId="234" priority="1744" operator="equal">
      <formula>#REF!</formula>
    </cfRule>
    <cfRule type="cellIs" dxfId="233" priority="1743" operator="equal">
      <formula>#REF!</formula>
    </cfRule>
    <cfRule type="cellIs" dxfId="232" priority="1759" operator="equal">
      <formula>#REF!</formula>
    </cfRule>
    <cfRule type="cellIs" dxfId="231" priority="1758" operator="equal">
      <formula>#REF!</formula>
    </cfRule>
    <cfRule type="cellIs" dxfId="230" priority="1757" operator="equal">
      <formula>#REF!</formula>
    </cfRule>
    <cfRule type="cellIs" dxfId="229" priority="1755" operator="equal">
      <formula>#REF!</formula>
    </cfRule>
    <cfRule type="cellIs" dxfId="228" priority="1754" operator="equal">
      <formula>#REF!</formula>
    </cfRule>
    <cfRule type="cellIs" dxfId="227" priority="1753" operator="equal">
      <formula>#REF!</formula>
    </cfRule>
    <cfRule type="cellIs" dxfId="226" priority="1752" operator="equal">
      <formula>#REF!</formula>
    </cfRule>
    <cfRule type="cellIs" dxfId="225" priority="1751" operator="equal">
      <formula>#REF!</formula>
    </cfRule>
    <cfRule type="cellIs" dxfId="224" priority="1750" operator="equal">
      <formula>#REF!</formula>
    </cfRule>
    <cfRule type="cellIs" dxfId="223" priority="1749" operator="equal">
      <formula>#REF!</formula>
    </cfRule>
    <cfRule type="cellIs" dxfId="222" priority="1742" operator="equal">
      <formula>#REF!</formula>
    </cfRule>
    <cfRule type="cellIs" dxfId="221" priority="1748" operator="equal">
      <formula>#REF!</formula>
    </cfRule>
    <cfRule type="cellIs" dxfId="220" priority="1741" operator="equal">
      <formula>#REF!</formula>
    </cfRule>
    <cfRule type="cellIs" dxfId="219" priority="1740" operator="equal">
      <formula>#REF!</formula>
    </cfRule>
    <cfRule type="cellIs" dxfId="218" priority="1747" operator="equal">
      <formula>#REF!</formula>
    </cfRule>
    <cfRule type="cellIs" dxfId="217" priority="1746" operator="equal">
      <formula>#REF!</formula>
    </cfRule>
  </conditionalFormatting>
  <conditionalFormatting sqref="AX64:AX66">
    <cfRule type="cellIs" dxfId="216" priority="1710" operator="equal">
      <formula>"MODERADO"</formula>
    </cfRule>
    <cfRule type="cellIs" dxfId="215" priority="1729" operator="equal">
      <formula>#REF!</formula>
    </cfRule>
    <cfRule type="cellIs" dxfId="214" priority="1709" operator="equal">
      <formula>"ALTO"</formula>
    </cfRule>
    <cfRule type="cellIs" dxfId="213" priority="1707" operator="equal">
      <formula>"MODERADO (RC/F)"</formula>
    </cfRule>
    <cfRule type="cellIs" dxfId="212" priority="1708" operator="equal">
      <formula>"EXTREMO"</formula>
    </cfRule>
    <cfRule type="cellIs" dxfId="211" priority="1711" operator="equal">
      <formula>"BAJO"</formula>
    </cfRule>
    <cfRule type="cellIs" dxfId="210" priority="1712" operator="equal">
      <formula>#REF!</formula>
    </cfRule>
    <cfRule type="cellIs" dxfId="209" priority="1720" operator="equal">
      <formula>#REF!</formula>
    </cfRule>
    <cfRule type="cellIs" dxfId="208" priority="1713" operator="equal">
      <formula>#REF!</formula>
    </cfRule>
    <cfRule type="cellIs" dxfId="207" priority="1706" operator="equal">
      <formula>"ALTO (RC/F)"</formula>
    </cfRule>
    <cfRule type="cellIs" dxfId="206" priority="1705" operator="equal">
      <formula>"EXTREMO (RC/F)"</formula>
    </cfRule>
  </conditionalFormatting>
  <conditionalFormatting sqref="AX65:AX66">
    <cfRule type="cellIs" dxfId="205" priority="1733" operator="equal">
      <formula>#REF!</formula>
    </cfRule>
    <cfRule type="cellIs" dxfId="204" priority="1734" operator="equal">
      <formula>#REF!</formula>
    </cfRule>
    <cfRule type="cellIs" dxfId="203" priority="1735" operator="equal">
      <formula>#REF!</formula>
    </cfRule>
    <cfRule type="cellIs" dxfId="202" priority="1736" operator="equal">
      <formula>#REF!</formula>
    </cfRule>
    <cfRule type="cellIs" dxfId="201" priority="1737" operator="equal">
      <formula>#REF!</formula>
    </cfRule>
    <cfRule type="cellIs" dxfId="200" priority="1724" operator="equal">
      <formula>#REF!</formula>
    </cfRule>
    <cfRule type="cellIs" dxfId="199" priority="1725" operator="equal">
      <formula>#REF!</formula>
    </cfRule>
    <cfRule type="cellIs" dxfId="198" priority="1726" operator="equal">
      <formula>#REF!</formula>
    </cfRule>
    <cfRule type="cellIs" dxfId="197" priority="1727" operator="equal">
      <formula>#REF!</formula>
    </cfRule>
    <cfRule type="cellIs" dxfId="196" priority="1728" operator="equal">
      <formula>#REF!</formula>
    </cfRule>
    <cfRule type="cellIs" dxfId="195" priority="1714" operator="equal">
      <formula>#REF!</formula>
    </cfRule>
    <cfRule type="cellIs" dxfId="194" priority="1715" operator="equal">
      <formula>#REF!</formula>
    </cfRule>
    <cfRule type="cellIs" dxfId="193" priority="1716" operator="equal">
      <formula>#REF!</formula>
    </cfRule>
    <cfRule type="cellIs" dxfId="192" priority="1717" operator="equal">
      <formula>#REF!</formula>
    </cfRule>
    <cfRule type="cellIs" dxfId="191" priority="1730" operator="equal">
      <formula>#REF!</formula>
    </cfRule>
    <cfRule type="cellIs" dxfId="190" priority="1731" operator="equal">
      <formula>#REF!</formula>
    </cfRule>
    <cfRule type="cellIs" dxfId="189" priority="1718" operator="equal">
      <formula>#REF!</formula>
    </cfRule>
    <cfRule type="cellIs" dxfId="188" priority="1719" operator="equal">
      <formula>#REF!</formula>
    </cfRule>
    <cfRule type="cellIs" dxfId="187" priority="1732" operator="equal">
      <formula>#REF!</formula>
    </cfRule>
    <cfRule type="cellIs" dxfId="186" priority="1721" operator="equal">
      <formula>#REF!</formula>
    </cfRule>
    <cfRule type="cellIs" dxfId="185" priority="1722" operator="equal">
      <formula>#REF!</formula>
    </cfRule>
    <cfRule type="cellIs" dxfId="184" priority="1723" operator="equal">
      <formula>#REF!</formula>
    </cfRule>
  </conditionalFormatting>
  <conditionalFormatting sqref="AX68:AX69">
    <cfRule type="cellIs" dxfId="183" priority="1680" operator="equal">
      <formula>#REF!</formula>
    </cfRule>
    <cfRule type="cellIs" dxfId="182" priority="1679" operator="equal">
      <formula>#REF!</formula>
    </cfRule>
    <cfRule type="cellIs" dxfId="181" priority="1678" operator="equal">
      <formula>#REF!</formula>
    </cfRule>
    <cfRule type="cellIs" dxfId="180" priority="1677" operator="equal">
      <formula>#REF!</formula>
    </cfRule>
    <cfRule type="cellIs" dxfId="179" priority="1674" operator="equal">
      <formula>#REF!</formula>
    </cfRule>
    <cfRule type="cellIs" dxfId="178" priority="1676" operator="equal">
      <formula>#REF!</formula>
    </cfRule>
    <cfRule type="cellIs" dxfId="177" priority="1675" operator="equal">
      <formula>#REF!</formula>
    </cfRule>
    <cfRule type="cellIs" dxfId="176" priority="1673" operator="equal">
      <formula>#REF!</formula>
    </cfRule>
    <cfRule type="cellIs" dxfId="175" priority="1672" operator="equal">
      <formula>#REF!</formula>
    </cfRule>
    <cfRule type="cellIs" dxfId="174" priority="1671" operator="equal">
      <formula>#REF!</formula>
    </cfRule>
    <cfRule type="cellIs" dxfId="173" priority="1670" operator="equal">
      <formula>#REF!</formula>
    </cfRule>
    <cfRule type="cellIs" dxfId="172" priority="1669" operator="equal">
      <formula>#REF!</formula>
    </cfRule>
    <cfRule type="cellIs" dxfId="171" priority="1668" operator="equal">
      <formula>#REF!</formula>
    </cfRule>
    <cfRule type="cellIs" dxfId="170" priority="1667" operator="equal">
      <formula>#REF!</formula>
    </cfRule>
    <cfRule type="cellIs" dxfId="169" priority="1666" operator="equal">
      <formula>#REF!</formula>
    </cfRule>
    <cfRule type="cellIs" dxfId="168" priority="1665" operator="equal">
      <formula>#REF!</formula>
    </cfRule>
    <cfRule type="cellIs" dxfId="167" priority="1697" operator="equal">
      <formula>"BAJO"</formula>
    </cfRule>
    <cfRule type="cellIs" dxfId="166" priority="1696" operator="equal">
      <formula>"MODERADO"</formula>
    </cfRule>
    <cfRule type="cellIs" dxfId="165" priority="1695" operator="equal">
      <formula>"ALTO"</formula>
    </cfRule>
    <cfRule type="cellIs" dxfId="164" priority="1694" operator="equal">
      <formula>"EXTREMO"</formula>
    </cfRule>
    <cfRule type="cellIs" dxfId="163" priority="1693" operator="equal">
      <formula>"MODERADO (RC/F)"</formula>
    </cfRule>
    <cfRule type="cellIs" dxfId="162" priority="1692" operator="equal">
      <formula>"ALTO (RC/F)"</formula>
    </cfRule>
    <cfRule type="cellIs" dxfId="161" priority="1691" operator="equal">
      <formula>"EXTREMO (RC/F)"</formula>
    </cfRule>
    <cfRule type="cellIs" dxfId="160" priority="1690" operator="equal">
      <formula>#REF!</formula>
    </cfRule>
    <cfRule type="cellIs" dxfId="159" priority="1689" operator="equal">
      <formula>#REF!</formula>
    </cfRule>
    <cfRule type="cellIs" dxfId="158" priority="1688" operator="equal">
      <formula>#REF!</formula>
    </cfRule>
    <cfRule type="cellIs" dxfId="157" priority="1687" operator="equal">
      <formula>#REF!</formula>
    </cfRule>
    <cfRule type="cellIs" dxfId="156" priority="1686" operator="equal">
      <formula>#REF!</formula>
    </cfRule>
    <cfRule type="cellIs" dxfId="155" priority="1685" operator="equal">
      <formula>#REF!</formula>
    </cfRule>
    <cfRule type="cellIs" dxfId="154" priority="1684" operator="equal">
      <formula>#REF!</formula>
    </cfRule>
    <cfRule type="cellIs" dxfId="153" priority="1683" operator="equal">
      <formula>#REF!</formula>
    </cfRule>
    <cfRule type="cellIs" dxfId="152" priority="1682" operator="equal">
      <formula>#REF!</formula>
    </cfRule>
    <cfRule type="cellIs" dxfId="151" priority="1681" operator="equal">
      <formula>#REF!</formula>
    </cfRule>
  </conditionalFormatting>
  <conditionalFormatting sqref="AX71:AX72 AX57:AX58">
    <cfRule type="cellIs" dxfId="150" priority="8005" operator="equal">
      <formula>#REF!</formula>
    </cfRule>
  </conditionalFormatting>
  <conditionalFormatting sqref="AX71:AX72">
    <cfRule type="cellIs" dxfId="149" priority="7995" operator="equal">
      <formula>#REF!</formula>
    </cfRule>
    <cfRule type="cellIs" dxfId="148" priority="7996" operator="equal">
      <formula>#REF!</formula>
    </cfRule>
    <cfRule type="cellIs" dxfId="147" priority="7999" operator="equal">
      <formula>#REF!</formula>
    </cfRule>
    <cfRule type="cellIs" dxfId="146" priority="8001" operator="equal">
      <formula>#REF!</formula>
    </cfRule>
    <cfRule type="cellIs" dxfId="145" priority="8002" operator="equal">
      <formula>#REF!</formula>
    </cfRule>
    <cfRule type="cellIs" dxfId="144" priority="8003" operator="equal">
      <formula>#REF!</formula>
    </cfRule>
    <cfRule type="cellIs" dxfId="143" priority="7866" operator="equal">
      <formula>"EXTREMO"</formula>
    </cfRule>
    <cfRule type="cellIs" dxfId="142" priority="7865" operator="equal">
      <formula>"MODERADO (RC/F)"</formula>
    </cfRule>
    <cfRule type="cellIs" dxfId="141" priority="7864" operator="equal">
      <formula>"ALTO (RC/F)"</formula>
    </cfRule>
    <cfRule type="cellIs" dxfId="140" priority="7863" operator="equal">
      <formula>"EXTREMO (RC/F)"</formula>
    </cfRule>
    <cfRule type="cellIs" dxfId="139" priority="7869" operator="equal">
      <formula>"BAJO"</formula>
    </cfRule>
    <cfRule type="cellIs" dxfId="138" priority="7867" operator="equal">
      <formula>"ALTO"</formula>
    </cfRule>
  </conditionalFormatting>
  <conditionalFormatting sqref="AX75">
    <cfRule type="cellIs" dxfId="137" priority="7874" operator="equal">
      <formula>"EXTREMO"</formula>
    </cfRule>
    <cfRule type="cellIs" dxfId="136" priority="7873" operator="equal">
      <formula>"MODERADO (RC/F)"</formula>
    </cfRule>
    <cfRule type="cellIs" dxfId="135" priority="7872" operator="equal">
      <formula>"ALTO (RC/F)"</formula>
    </cfRule>
    <cfRule type="cellIs" dxfId="134" priority="7871" operator="equal">
      <formula>"EXTREMO (RC/F)"</formula>
    </cfRule>
    <cfRule type="cellIs" dxfId="133" priority="7882" operator="equal">
      <formula>#REF!</formula>
    </cfRule>
    <cfRule type="cellIs" dxfId="132" priority="7884" operator="equal">
      <formula>#REF!</formula>
    </cfRule>
    <cfRule type="cellIs" dxfId="131" priority="7885" operator="equal">
      <formula>#REF!</formula>
    </cfRule>
    <cfRule type="cellIs" dxfId="130" priority="7886" operator="equal">
      <formula>#REF!</formula>
    </cfRule>
    <cfRule type="cellIs" dxfId="129" priority="7888" operator="equal">
      <formula>#REF!</formula>
    </cfRule>
    <cfRule type="cellIs" dxfId="128" priority="7891" operator="equal">
      <formula>#REF!</formula>
    </cfRule>
    <cfRule type="cellIs" dxfId="127" priority="7892" operator="equal">
      <formula>#REF!</formula>
    </cfRule>
    <cfRule type="cellIs" dxfId="126" priority="7903" operator="equal">
      <formula>#REF!</formula>
    </cfRule>
    <cfRule type="cellIs" dxfId="125" priority="7912" operator="equal">
      <formula>#REF!</formula>
    </cfRule>
    <cfRule type="cellIs" dxfId="124" priority="7876" operator="equal">
      <formula>"MODERADO"</formula>
    </cfRule>
    <cfRule type="cellIs" dxfId="123" priority="7877" operator="equal">
      <formula>"BAJO"</formula>
    </cfRule>
    <cfRule type="cellIs" dxfId="122" priority="7875" operator="equal">
      <formula>"ALTO"</formula>
    </cfRule>
    <cfRule type="cellIs" dxfId="121" priority="7878" operator="equal">
      <formula>#REF!</formula>
    </cfRule>
    <cfRule type="cellIs" dxfId="120" priority="7879" operator="equal">
      <formula>#REF!</formula>
    </cfRule>
    <cfRule type="cellIs" dxfId="119" priority="7893" operator="equal">
      <formula>#REF!</formula>
    </cfRule>
    <cfRule type="cellIs" dxfId="118" priority="7896" operator="equal">
      <formula>#REF!</formula>
    </cfRule>
    <cfRule type="cellIs" dxfId="117" priority="7897" operator="equal">
      <formula>#REF!</formula>
    </cfRule>
    <cfRule type="cellIs" dxfId="116" priority="7898" operator="equal">
      <formula>#REF!</formula>
    </cfRule>
    <cfRule type="cellIs" dxfId="115" priority="7900" operator="equal">
      <formula>#REF!</formula>
    </cfRule>
    <cfRule type="cellIs" dxfId="114" priority="7901" operator="equal">
      <formula>#REF!</formula>
    </cfRule>
    <cfRule type="cellIs" dxfId="113" priority="7902" operator="equal">
      <formula>#REF!</formula>
    </cfRule>
    <cfRule type="cellIs" dxfId="112" priority="7904" operator="equal">
      <formula>#REF!</formula>
    </cfRule>
    <cfRule type="cellIs" dxfId="111" priority="7905" operator="equal">
      <formula>#REF!</formula>
    </cfRule>
    <cfRule type="cellIs" dxfId="110" priority="7906" operator="equal">
      <formula>#REF!</formula>
    </cfRule>
    <cfRule type="cellIs" dxfId="109" priority="7907" operator="equal">
      <formula>#REF!</formula>
    </cfRule>
    <cfRule type="cellIs" dxfId="108" priority="7909" operator="equal">
      <formula>#REF!</formula>
    </cfRule>
    <cfRule type="cellIs" dxfId="107" priority="7910" operator="equal">
      <formula>#REF!</formula>
    </cfRule>
    <cfRule type="cellIs" dxfId="106" priority="7911" operator="equal">
      <formula>#REF!</formula>
    </cfRule>
    <cfRule type="cellIs" dxfId="105" priority="7914" operator="equal">
      <formula>#REF!</formula>
    </cfRule>
  </conditionalFormatting>
  <conditionalFormatting sqref="AX77:AX78">
    <cfRule type="cellIs" dxfId="104" priority="7519" operator="equal">
      <formula>#REF!</formula>
    </cfRule>
    <cfRule type="cellIs" dxfId="103" priority="7518" operator="equal">
      <formula>#REF!</formula>
    </cfRule>
    <cfRule type="cellIs" dxfId="102" priority="7517" operator="equal">
      <formula>#REF!</formula>
    </cfRule>
    <cfRule type="cellIs" dxfId="101" priority="7516" operator="equal">
      <formula>#REF!</formula>
    </cfRule>
    <cfRule type="cellIs" dxfId="100" priority="7513" operator="equal">
      <formula>#REF!</formula>
    </cfRule>
    <cfRule type="cellIs" dxfId="99" priority="7512" operator="equal">
      <formula>#REF!</formula>
    </cfRule>
    <cfRule type="cellIs" dxfId="98" priority="7509" operator="equal">
      <formula>#REF!</formula>
    </cfRule>
    <cfRule type="cellIs" dxfId="97" priority="7508" operator="equal">
      <formula>#REF!</formula>
    </cfRule>
    <cfRule type="cellIs" dxfId="96" priority="7507" operator="equal">
      <formula>#REF!</formula>
    </cfRule>
    <cfRule type="cellIs" dxfId="95" priority="7504" operator="equal">
      <formula>#REF!</formula>
    </cfRule>
    <cfRule type="cellIs" dxfId="94" priority="7502" operator="equal">
      <formula>#REF!</formula>
    </cfRule>
    <cfRule type="cellIs" dxfId="93" priority="7501" operator="equal">
      <formula>#REF!</formula>
    </cfRule>
    <cfRule type="cellIs" dxfId="92" priority="7500" operator="equal">
      <formula>#REF!</formula>
    </cfRule>
    <cfRule type="cellIs" dxfId="91" priority="7495" operator="equal">
      <formula>#REF!</formula>
    </cfRule>
    <cfRule type="cellIs" dxfId="90" priority="7494" operator="equal">
      <formula>#REF!</formula>
    </cfRule>
    <cfRule type="cellIs" dxfId="89" priority="7547" operator="equal">
      <formula>"BAJO"</formula>
    </cfRule>
    <cfRule type="cellIs" dxfId="88" priority="7546" operator="equal">
      <formula>"MODERADO"</formula>
    </cfRule>
    <cfRule type="cellIs" dxfId="87" priority="7545" operator="equal">
      <formula>"ALTO"</formula>
    </cfRule>
    <cfRule type="cellIs" dxfId="86" priority="7544" operator="equal">
      <formula>"EXTREMO"</formula>
    </cfRule>
    <cfRule type="cellIs" dxfId="85" priority="7543" operator="equal">
      <formula>"MODERADO (RC/F)"</formula>
    </cfRule>
    <cfRule type="cellIs" dxfId="84" priority="7542" operator="equal">
      <formula>"ALTO (RC/F)"</formula>
    </cfRule>
    <cfRule type="cellIs" dxfId="83" priority="7541" operator="equal">
      <formula>"EXTREMO (RC/F)"</formula>
    </cfRule>
    <cfRule type="cellIs" dxfId="82" priority="7498" operator="equal">
      <formula>#REF!</formula>
    </cfRule>
    <cfRule type="cellIs" dxfId="81" priority="7530" operator="equal">
      <formula>#REF!</formula>
    </cfRule>
    <cfRule type="cellIs" dxfId="80" priority="7528" operator="equal">
      <formula>#REF!</formula>
    </cfRule>
    <cfRule type="cellIs" dxfId="79" priority="7526" operator="equal">
      <formula>#REF!</formula>
    </cfRule>
    <cfRule type="cellIs" dxfId="78" priority="7514" operator="equal">
      <formula>#REF!</formula>
    </cfRule>
    <cfRule type="cellIs" dxfId="77" priority="7525" operator="equal">
      <formula>#REF!</formula>
    </cfRule>
    <cfRule type="cellIs" dxfId="76" priority="7523" operator="equal">
      <formula>#REF!</formula>
    </cfRule>
    <cfRule type="cellIs" dxfId="75" priority="7522" operator="equal">
      <formula>#REF!</formula>
    </cfRule>
    <cfRule type="cellIs" dxfId="74" priority="7520" operator="equal">
      <formula>#REF!</formula>
    </cfRule>
    <cfRule type="cellIs" dxfId="73" priority="7521" operator="equal">
      <formula>#REF!</formula>
    </cfRule>
    <cfRule type="cellIs" dxfId="72" priority="7527" operator="equal">
      <formula>#REF!</formula>
    </cfRule>
  </conditionalFormatting>
  <conditionalFormatting sqref="W27:W30">
    <cfRule type="cellIs" dxfId="56" priority="54" operator="equal">
      <formula>#REF!</formula>
    </cfRule>
    <cfRule type="cellIs" dxfId="57" priority="55" operator="equal">
      <formula>#REF!</formula>
    </cfRule>
    <cfRule type="cellIs" dxfId="58" priority="56" operator="equal">
      <formula>#REF!</formula>
    </cfRule>
    <cfRule type="cellIs" dxfId="59" priority="57" operator="equal">
      <formula>#REF!</formula>
    </cfRule>
    <cfRule type="cellIs" dxfId="54" priority="58" operator="equal">
      <formula>#REF!</formula>
    </cfRule>
    <cfRule type="cellIs" dxfId="60" priority="59" operator="equal">
      <formula>#REF!</formula>
    </cfRule>
    <cfRule type="cellIs" dxfId="61" priority="60" operator="equal">
      <formula>#REF!</formula>
    </cfRule>
    <cfRule type="cellIs" dxfId="62" priority="61" operator="equal">
      <formula>#REF!</formula>
    </cfRule>
    <cfRule type="cellIs" dxfId="63" priority="62" operator="equal">
      <formula>#REF!</formula>
    </cfRule>
    <cfRule type="cellIs" dxfId="64" priority="63" operator="equal">
      <formula>#REF!</formula>
    </cfRule>
    <cfRule type="cellIs" dxfId="65" priority="64" operator="equal">
      <formula>#REF!</formula>
    </cfRule>
    <cfRule type="cellIs" dxfId="66" priority="65" operator="equal">
      <formula>#REF!</formula>
    </cfRule>
    <cfRule type="cellIs" dxfId="67" priority="66" operator="equal">
      <formula>#REF!</formula>
    </cfRule>
    <cfRule type="cellIs" dxfId="68" priority="67" operator="equal">
      <formula>#REF!</formula>
    </cfRule>
    <cfRule type="cellIs" dxfId="69" priority="68" operator="equal">
      <formula>#REF!</formula>
    </cfRule>
    <cfRule type="cellIs" dxfId="70" priority="69" operator="equal">
      <formula>#REF!</formula>
    </cfRule>
    <cfRule type="cellIs" dxfId="55" priority="70" operator="equal">
      <formula>#REF!</formula>
    </cfRule>
    <cfRule type="cellIs" dxfId="71" priority="71" operator="equal">
      <formula>#REF!</formula>
    </cfRule>
    <cfRule type="cellIs" dxfId="53" priority="72" operator="equal">
      <formula>#REF!</formula>
    </cfRule>
  </conditionalFormatting>
  <conditionalFormatting sqref="W29:W30">
    <cfRule type="cellIs" dxfId="52" priority="42" operator="equal">
      <formula>#REF!</formula>
    </cfRule>
  </conditionalFormatting>
  <conditionalFormatting sqref="W27:W30">
    <cfRule type="cellIs" dxfId="51" priority="53" operator="equal">
      <formula>#REF!</formula>
    </cfRule>
  </conditionalFormatting>
  <conditionalFormatting sqref="W27:W28">
    <cfRule type="cellIs" dxfId="49" priority="37" operator="equal">
      <formula>#REF!</formula>
    </cfRule>
    <cfRule type="cellIs" dxfId="50" priority="38" operator="equal">
      <formula>#REF!</formula>
    </cfRule>
    <cfRule type="cellIs" dxfId="48" priority="39" operator="equal">
      <formula>#REF!</formula>
    </cfRule>
  </conditionalFormatting>
  <conditionalFormatting sqref="W29:W30">
    <cfRule type="cellIs" dxfId="47" priority="40" operator="equal">
      <formula>#REF!</formula>
    </cfRule>
  </conditionalFormatting>
  <conditionalFormatting sqref="W27:W30">
    <cfRule type="cellIs" dxfId="46" priority="44" operator="equal">
      <formula>#REF!</formula>
    </cfRule>
    <cfRule type="cellIs" dxfId="45" priority="45" operator="equal">
      <formula>#REF!</formula>
    </cfRule>
  </conditionalFormatting>
  <conditionalFormatting sqref="W27:W30">
    <cfRule type="cellIs" dxfId="44" priority="43" operator="equal">
      <formula>#REF!</formula>
    </cfRule>
  </conditionalFormatting>
  <conditionalFormatting sqref="W29:W30">
    <cfRule type="cellIs" dxfId="43" priority="41" operator="equal">
      <formula>#REF!</formula>
    </cfRule>
  </conditionalFormatting>
  <conditionalFormatting sqref="W27:W30">
    <cfRule type="cellIs" dxfId="37" priority="46" operator="equal">
      <formula>"EXTREMO (RC/F)"</formula>
    </cfRule>
    <cfRule type="cellIs" dxfId="41" priority="47" operator="equal">
      <formula>"ALTO (RC/F)"</formula>
    </cfRule>
    <cfRule type="cellIs" dxfId="40" priority="48" operator="equal">
      <formula>"MODERADO (RC/F)"</formula>
    </cfRule>
    <cfRule type="cellIs" dxfId="38" priority="49" operator="equal">
      <formula>"EXTREMO"</formula>
    </cfRule>
    <cfRule type="cellIs" dxfId="42" priority="50" operator="equal">
      <formula>"FUERTE"</formula>
    </cfRule>
    <cfRule type="cellIs" dxfId="36" priority="51" operator="equal">
      <formula>"MODERADO"</formula>
    </cfRule>
    <cfRule type="cellIs" dxfId="39" priority="52" operator="equal">
      <formula>"DEBIL"</formula>
    </cfRule>
  </conditionalFormatting>
  <conditionalFormatting sqref="R27:R30">
    <cfRule type="cellIs" dxfId="20" priority="18" operator="equal">
      <formula>#REF!</formula>
    </cfRule>
    <cfRule type="cellIs" dxfId="21" priority="19" operator="equal">
      <formula>#REF!</formula>
    </cfRule>
    <cfRule type="cellIs" dxfId="22" priority="20" operator="equal">
      <formula>#REF!</formula>
    </cfRule>
    <cfRule type="cellIs" dxfId="23" priority="21" operator="equal">
      <formula>#REF!</formula>
    </cfRule>
    <cfRule type="cellIs" dxfId="18" priority="22" operator="equal">
      <formula>#REF!</formula>
    </cfRule>
    <cfRule type="cellIs" dxfId="24" priority="23" operator="equal">
      <formula>#REF!</formula>
    </cfRule>
    <cfRule type="cellIs" dxfId="25" priority="24" operator="equal">
      <formula>#REF!</formula>
    </cfRule>
    <cfRule type="cellIs" dxfId="26" priority="25" operator="equal">
      <formula>#REF!</formula>
    </cfRule>
    <cfRule type="cellIs" dxfId="27" priority="26" operator="equal">
      <formula>#REF!</formula>
    </cfRule>
    <cfRule type="cellIs" dxfId="28" priority="27" operator="equal">
      <formula>#REF!</formula>
    </cfRule>
    <cfRule type="cellIs" dxfId="29" priority="28" operator="equal">
      <formula>#REF!</formula>
    </cfRule>
    <cfRule type="cellIs" dxfId="30" priority="29" operator="equal">
      <formula>#REF!</formula>
    </cfRule>
    <cfRule type="cellIs" dxfId="31" priority="30" operator="equal">
      <formula>#REF!</formula>
    </cfRule>
    <cfRule type="cellIs" dxfId="32" priority="31" operator="equal">
      <formula>#REF!</formula>
    </cfRule>
    <cfRule type="cellIs" dxfId="33" priority="32" operator="equal">
      <formula>#REF!</formula>
    </cfRule>
    <cfRule type="cellIs" dxfId="34" priority="33" operator="equal">
      <formula>#REF!</formula>
    </cfRule>
    <cfRule type="cellIs" dxfId="19" priority="34" operator="equal">
      <formula>#REF!</formula>
    </cfRule>
    <cfRule type="cellIs" dxfId="35" priority="35" operator="equal">
      <formula>#REF!</formula>
    </cfRule>
    <cfRule type="cellIs" dxfId="17" priority="36" operator="equal">
      <formula>#REF!</formula>
    </cfRule>
  </conditionalFormatting>
  <conditionalFormatting sqref="R29:R30">
    <cfRule type="cellIs" dxfId="16" priority="6" operator="equal">
      <formula>#REF!</formula>
    </cfRule>
  </conditionalFormatting>
  <conditionalFormatting sqref="R27:R30">
    <cfRule type="cellIs" dxfId="15" priority="17" operator="equal">
      <formula>#REF!</formula>
    </cfRule>
  </conditionalFormatting>
  <conditionalFormatting sqref="R27:R28">
    <cfRule type="cellIs" dxfId="13" priority="1" operator="equal">
      <formula>#REF!</formula>
    </cfRule>
    <cfRule type="cellIs" dxfId="14" priority="2" operator="equal">
      <formula>#REF!</formula>
    </cfRule>
    <cfRule type="cellIs" dxfId="12" priority="3" operator="equal">
      <formula>#REF!</formula>
    </cfRule>
  </conditionalFormatting>
  <conditionalFormatting sqref="R29:R30">
    <cfRule type="cellIs" dxfId="11" priority="4" operator="equal">
      <formula>#REF!</formula>
    </cfRule>
  </conditionalFormatting>
  <conditionalFormatting sqref="R27:R30">
    <cfRule type="cellIs" dxfId="10" priority="8" operator="equal">
      <formula>#REF!</formula>
    </cfRule>
    <cfRule type="cellIs" dxfId="9" priority="9" operator="equal">
      <formula>#REF!</formula>
    </cfRule>
  </conditionalFormatting>
  <conditionalFormatting sqref="R27:R30">
    <cfRule type="cellIs" dxfId="8" priority="7" operator="equal">
      <formula>#REF!</formula>
    </cfRule>
  </conditionalFormatting>
  <conditionalFormatting sqref="R29:R30">
    <cfRule type="cellIs" dxfId="7" priority="5" operator="equal">
      <formula>#REF!</formula>
    </cfRule>
  </conditionalFormatting>
  <conditionalFormatting sqref="R27:R30">
    <cfRule type="cellIs" dxfId="1" priority="10" operator="equal">
      <formula>"EXTREMO (RC/F)"</formula>
    </cfRule>
    <cfRule type="cellIs" dxfId="5" priority="11" operator="equal">
      <formula>"ALTO (RC/F)"</formula>
    </cfRule>
    <cfRule type="cellIs" dxfId="4" priority="12" operator="equal">
      <formula>"MODERADO (RC/F)"</formula>
    </cfRule>
    <cfRule type="cellIs" dxfId="2" priority="13" operator="equal">
      <formula>"EXTREMO"</formula>
    </cfRule>
    <cfRule type="cellIs" dxfId="6" priority="14" operator="equal">
      <formula>"FUERTE"</formula>
    </cfRule>
    <cfRule type="cellIs" dxfId="0" priority="15" operator="equal">
      <formula>"MODERADO"</formula>
    </cfRule>
    <cfRule type="cellIs" dxfId="3" priority="16" operator="equal">
      <formula>"DEBIL"</formula>
    </cfRule>
  </conditionalFormatting>
  <printOptions horizontalCentered="1" verticalCentered="1"/>
  <pageMargins left="0.70866141732283472" right="0.70866141732283472" top="0.74803149606299213" bottom="0.74803149606299213" header="0.31496062992125984" footer="0.31496062992125984"/>
  <pageSetup scale="12" orientation="landscape" r:id="rId1"/>
  <headerFooter>
    <oddFooter xml:space="preserve">&amp;LProceso: DE Direccionamiento Estratégico.&amp;RPág.1 de 1 </oddFooter>
  </headerFooter>
  <drawing r:id="rId2"/>
  <legacyDrawing r:id="rId3"/>
  <legacyDrawingHF r:id="rId4"/>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8000000}">
          <x14:formula1>
            <xm:f>'Datos Validacion'!$B$12:$B$14</xm:f>
          </x14:formula1>
          <xm:sqref>G11 G13:G14 G21 G24 G18 G27 G31:G79</xm:sqref>
        </x14:dataValidation>
        <x14:dataValidation type="list" allowBlank="1" showInputMessage="1" showErrorMessage="1" xr:uid="{00000000-0002-0000-0000-000009000000}">
          <x14:formula1>
            <xm:f>'Datos Validacion'!$A$6:$A$7</xm:f>
          </x14:formula1>
          <xm:sqref>J11 J13:J14 J16 J18:J21 J23:J27 J31:J79</xm:sqref>
        </x14:dataValidation>
        <x14:dataValidation type="list" allowBlank="1" showInputMessage="1" showErrorMessage="1" xr:uid="{00000000-0002-0000-0000-00000A000000}">
          <x14:formula1>
            <xm:f>'Datos Validacion'!$B$16:$B$18</xm:f>
          </x14:formula1>
          <xm:sqref>B11 B13:B14 B21 B24 B18 B27 B31:B79</xm:sqref>
        </x14:dataValidation>
        <x14:dataValidation type="list" allowBlank="1" showInputMessage="1" showErrorMessage="1" xr:uid="{00000000-0002-0000-0000-00000B000000}">
          <x14:formula1>
            <xm:f>'Datos Validacion'!$R$7:$R$9</xm:f>
          </x14:formula1>
          <xm:sqref>AY11 AY13:AY14 AY18 AY21 AY24 AY27 AY31:AY79</xm:sqref>
        </x14:dataValidation>
        <x14:dataValidation type="list" allowBlank="1" showInputMessage="1" showErrorMessage="1" xr:uid="{00000000-0002-0000-0000-000000000000}">
          <x14:formula1>
            <xm:f>'Eval Controles'!$C$24:$C$26</xm:f>
          </x14:formula1>
          <xm:sqref>AN11:AN79</xm:sqref>
        </x14:dataValidation>
        <x14:dataValidation type="list" allowBlank="1" showInputMessage="1" showErrorMessage="1" xr:uid="{00000000-0002-0000-0000-000001000000}">
          <x14:formula1>
            <xm:f>'Eval Controles'!$C$30:$C$31</xm:f>
          </x14:formula1>
          <xm:sqref>X11:X79</xm:sqref>
        </x14:dataValidation>
        <x14:dataValidation type="list" allowBlank="1" showInputMessage="1" showErrorMessage="1" xr:uid="{00000000-0002-0000-0000-000002000000}">
          <x14:formula1>
            <xm:f>'Eval Controles'!$C$32:$C$33</xm:f>
          </x14:formula1>
          <xm:sqref>Z11:Z79</xm:sqref>
        </x14:dataValidation>
        <x14:dataValidation type="list" allowBlank="1" showInputMessage="1" showErrorMessage="1" xr:uid="{00000000-0002-0000-0000-000003000000}">
          <x14:formula1>
            <xm:f>'Eval Controles'!$C$34:$C$35</xm:f>
          </x14:formula1>
          <xm:sqref>AB11:AB79</xm:sqref>
        </x14:dataValidation>
        <x14:dataValidation type="list" allowBlank="1" showInputMessage="1" showErrorMessage="1" xr:uid="{00000000-0002-0000-0000-000004000000}">
          <x14:formula1>
            <xm:f>'Eval Controles'!$C$36:$C$38</xm:f>
          </x14:formula1>
          <xm:sqref>AD11:AD79</xm:sqref>
        </x14:dataValidation>
        <x14:dataValidation type="list" allowBlank="1" showInputMessage="1" showErrorMessage="1" xr:uid="{00000000-0002-0000-0000-000005000000}">
          <x14:formula1>
            <xm:f>'Eval Controles'!$C$39:$C$40</xm:f>
          </x14:formula1>
          <xm:sqref>AF11:AF79</xm:sqref>
        </x14:dataValidation>
        <x14:dataValidation type="list" allowBlank="1" showInputMessage="1" showErrorMessage="1" xr:uid="{00000000-0002-0000-0000-000006000000}">
          <x14:formula1>
            <xm:f>'Eval Controles'!$C$41:$C$42</xm:f>
          </x14:formula1>
          <xm:sqref>AH11:AH79</xm:sqref>
        </x14:dataValidation>
        <x14:dataValidation type="list" allowBlank="1" showInputMessage="1" showErrorMessage="1" xr:uid="{00000000-0002-0000-0000-000007000000}">
          <x14:formula1>
            <xm:f>'Eval Controles'!$C$43:$C$45</xm:f>
          </x14:formula1>
          <xm:sqref>AJ11:AJ79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N23"/>
  <sheetViews>
    <sheetView showGridLines="0" topLeftCell="A6" zoomScale="70" zoomScaleNormal="70" workbookViewId="0">
      <selection activeCell="E12" sqref="E12"/>
    </sheetView>
  </sheetViews>
  <sheetFormatPr baseColWidth="10" defaultRowHeight="14.5" x14ac:dyDescent="0.35"/>
  <cols>
    <col min="1" max="1" width="2.08984375" customWidth="1"/>
    <col min="2" max="2" width="8.453125" customWidth="1"/>
    <col min="3" max="3" width="11.6328125" bestFit="1" customWidth="1"/>
    <col min="4" max="4" width="12.6328125" customWidth="1"/>
    <col min="5" max="7" width="16" customWidth="1"/>
    <col min="8" max="9" width="7.7265625" customWidth="1"/>
    <col min="10" max="11" width="11.6328125" bestFit="1" customWidth="1"/>
    <col min="12" max="13" width="12.6328125" customWidth="1"/>
    <col min="14" max="14" width="14" customWidth="1"/>
  </cols>
  <sheetData>
    <row r="1" spans="1:14" ht="59" customHeight="1" x14ac:dyDescent="0.35">
      <c r="A1" s="373"/>
      <c r="B1" s="373"/>
      <c r="C1" s="373"/>
      <c r="D1" s="373"/>
      <c r="E1" s="415" t="s">
        <v>203</v>
      </c>
      <c r="F1" s="415"/>
      <c r="G1" s="415"/>
      <c r="H1" s="415"/>
      <c r="I1" s="415"/>
      <c r="J1" s="415"/>
      <c r="K1" s="415"/>
      <c r="L1" s="415"/>
      <c r="M1" s="415"/>
      <c r="N1" s="415"/>
    </row>
    <row r="2" spans="1:14" ht="11.4" customHeight="1" x14ac:dyDescent="0.35"/>
    <row r="3" spans="1:14" ht="14.4" customHeight="1" x14ac:dyDescent="0.35">
      <c r="A3" s="192" t="s">
        <v>392</v>
      </c>
      <c r="B3" s="192"/>
      <c r="C3" s="192"/>
      <c r="D3" s="192"/>
      <c r="E3" s="192"/>
      <c r="F3" s="192"/>
      <c r="G3" s="192"/>
      <c r="H3" s="192"/>
    </row>
    <row r="5" spans="1:14" ht="18" x14ac:dyDescent="0.4">
      <c r="A5" s="536" t="s">
        <v>388</v>
      </c>
      <c r="B5" s="536"/>
      <c r="C5" s="536"/>
      <c r="D5" s="536"/>
      <c r="E5" s="536"/>
      <c r="F5" s="536"/>
      <c r="G5" s="536"/>
      <c r="H5" s="536"/>
      <c r="I5" s="536"/>
      <c r="J5" s="536"/>
      <c r="K5" s="536"/>
      <c r="L5" s="536"/>
      <c r="M5" s="536"/>
      <c r="N5" s="536"/>
    </row>
    <row r="6" spans="1:14" ht="17.399999999999999" customHeight="1" thickBot="1" x14ac:dyDescent="0.4"/>
    <row r="7" spans="1:14" ht="15.5" thickTop="1" thickBot="1" x14ac:dyDescent="0.4">
      <c r="C7" s="530" t="s">
        <v>27</v>
      </c>
      <c r="D7" s="531"/>
      <c r="E7" s="420" t="s">
        <v>167</v>
      </c>
      <c r="F7" s="421"/>
      <c r="G7" s="422"/>
    </row>
    <row r="8" spans="1:14" ht="15.5" thickTop="1" thickBot="1" x14ac:dyDescent="0.4">
      <c r="C8" s="191" t="s">
        <v>8</v>
      </c>
      <c r="D8" s="27" t="s">
        <v>166</v>
      </c>
      <c r="E8" s="423"/>
      <c r="F8" s="424"/>
      <c r="G8" s="425"/>
      <c r="J8" s="534" t="s">
        <v>159</v>
      </c>
      <c r="K8" s="535"/>
    </row>
    <row r="9" spans="1:14" ht="43.5" customHeight="1" thickTop="1" thickBot="1" x14ac:dyDescent="0.4">
      <c r="C9" s="42" t="s">
        <v>206</v>
      </c>
      <c r="D9" s="41">
        <v>1</v>
      </c>
      <c r="E9" s="244"/>
      <c r="F9" s="245"/>
      <c r="G9" s="246"/>
      <c r="J9" s="20" t="s">
        <v>160</v>
      </c>
      <c r="K9" s="21"/>
    </row>
    <row r="10" spans="1:14" ht="43.5" customHeight="1" thickBot="1" x14ac:dyDescent="0.4">
      <c r="C10" s="42" t="s">
        <v>207</v>
      </c>
      <c r="D10" s="41">
        <v>0.8</v>
      </c>
      <c r="E10" s="247"/>
      <c r="F10" s="248"/>
      <c r="G10" s="249"/>
      <c r="J10" s="20" t="s">
        <v>161</v>
      </c>
      <c r="K10" s="22"/>
    </row>
    <row r="11" spans="1:14" ht="43.5" customHeight="1" thickBot="1" x14ac:dyDescent="0.4">
      <c r="C11" s="42" t="s">
        <v>208</v>
      </c>
      <c r="D11" s="41">
        <v>0.6</v>
      </c>
      <c r="E11" s="250"/>
      <c r="F11" s="248" t="s">
        <v>754</v>
      </c>
      <c r="G11" s="249"/>
      <c r="J11" s="20" t="s">
        <v>9</v>
      </c>
      <c r="K11" s="23"/>
    </row>
    <row r="12" spans="1:14" ht="43.5" customHeight="1" thickBot="1" x14ac:dyDescent="0.4">
      <c r="C12" s="42" t="s">
        <v>209</v>
      </c>
      <c r="D12" s="41">
        <v>0.4</v>
      </c>
      <c r="E12" s="250"/>
      <c r="F12" s="248" t="s">
        <v>802</v>
      </c>
      <c r="G12" s="249"/>
      <c r="J12" s="316"/>
      <c r="K12" s="316"/>
    </row>
    <row r="13" spans="1:14" ht="43.5" customHeight="1" thickBot="1" x14ac:dyDescent="0.4">
      <c r="C13" s="42" t="s">
        <v>210</v>
      </c>
      <c r="D13" s="41">
        <v>0.2</v>
      </c>
      <c r="E13" s="251"/>
      <c r="F13" s="252" t="s">
        <v>851</v>
      </c>
      <c r="G13" s="253" t="s">
        <v>867</v>
      </c>
    </row>
    <row r="14" spans="1:14" ht="15.5" thickTop="1" thickBot="1" x14ac:dyDescent="0.4">
      <c r="C14" s="532" t="s">
        <v>26</v>
      </c>
      <c r="D14" s="27" t="s">
        <v>8</v>
      </c>
      <c r="E14" s="25" t="s">
        <v>9</v>
      </c>
      <c r="F14" s="25" t="s">
        <v>10</v>
      </c>
      <c r="G14" s="25" t="s">
        <v>11</v>
      </c>
    </row>
    <row r="15" spans="1:14" ht="15.5" thickTop="1" thickBot="1" x14ac:dyDescent="0.4">
      <c r="C15" s="533"/>
      <c r="D15" s="27" t="s">
        <v>164</v>
      </c>
      <c r="E15" s="40">
        <v>0.6</v>
      </c>
      <c r="F15" s="40">
        <v>0.8</v>
      </c>
      <c r="G15" s="40">
        <v>1</v>
      </c>
    </row>
    <row r="16" spans="1:14" ht="15" thickTop="1" x14ac:dyDescent="0.35"/>
    <row r="17" ht="83.25" customHeight="1" x14ac:dyDescent="0.35"/>
    <row r="19" ht="83.25" customHeight="1" x14ac:dyDescent="0.35"/>
    <row r="21" ht="83.25" customHeight="1" x14ac:dyDescent="0.35"/>
    <row r="23" ht="83.25" customHeight="1" x14ac:dyDescent="0.35"/>
  </sheetData>
  <mergeCells count="7">
    <mergeCell ref="C7:D7"/>
    <mergeCell ref="E7:G8"/>
    <mergeCell ref="C14:C15"/>
    <mergeCell ref="E1:N1"/>
    <mergeCell ref="A1:D1"/>
    <mergeCell ref="J8:K8"/>
    <mergeCell ref="A5:N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R42"/>
  <sheetViews>
    <sheetView workbookViewId="0">
      <selection activeCell="B12" sqref="B12:B14"/>
    </sheetView>
  </sheetViews>
  <sheetFormatPr baseColWidth="10" defaultColWidth="11.453125" defaultRowHeight="12.5" x14ac:dyDescent="0.35"/>
  <cols>
    <col min="1" max="1" width="15.6328125" style="39" customWidth="1"/>
    <col min="2" max="2" width="25" style="4" customWidth="1"/>
    <col min="3" max="3" width="22.08984375" style="4" bestFit="1" customWidth="1"/>
    <col min="4" max="4" width="6.36328125" style="4" bestFit="1" customWidth="1"/>
    <col min="5" max="5" width="21.453125" style="4" bestFit="1" customWidth="1"/>
    <col min="6" max="6" width="6.36328125" style="4" bestFit="1" customWidth="1"/>
    <col min="7" max="7" width="25.54296875" style="4" bestFit="1" customWidth="1"/>
    <col min="8" max="8" width="15.08984375" style="39" customWidth="1"/>
    <col min="9" max="9" width="22.6328125" style="39" customWidth="1"/>
    <col min="10" max="10" width="13.90625" style="4" customWidth="1"/>
    <col min="11" max="11" width="21.08984375" style="39" customWidth="1"/>
    <col min="12" max="12" width="8.90625" style="39" customWidth="1"/>
    <col min="13" max="13" width="20.36328125" style="39" customWidth="1"/>
    <col min="14" max="14" width="7.453125" style="39" customWidth="1"/>
    <col min="15" max="16" width="20.36328125" style="39" customWidth="1"/>
    <col min="17" max="17" width="25.54296875" style="4" bestFit="1" customWidth="1"/>
    <col min="18" max="18" width="23.453125" style="39" customWidth="1"/>
    <col min="19" max="16384" width="11.453125" style="39"/>
  </cols>
  <sheetData>
    <row r="3" spans="1:18" ht="13" x14ac:dyDescent="0.35">
      <c r="H3" s="538" t="s">
        <v>172</v>
      </c>
      <c r="I3" s="538"/>
      <c r="J3" s="538"/>
      <c r="K3" s="538"/>
      <c r="L3" s="538"/>
      <c r="M3" s="538"/>
      <c r="N3" s="538"/>
      <c r="O3" s="538"/>
      <c r="P3" s="66"/>
    </row>
    <row r="4" spans="1:18" ht="91" x14ac:dyDescent="0.35">
      <c r="A4" s="14" t="s">
        <v>32</v>
      </c>
      <c r="B4" s="44" t="s">
        <v>0</v>
      </c>
      <c r="C4" s="539" t="s">
        <v>27</v>
      </c>
      <c r="D4" s="540"/>
      <c r="E4" s="539" t="s">
        <v>26</v>
      </c>
      <c r="F4" s="540"/>
      <c r="G4" s="28" t="s">
        <v>158</v>
      </c>
      <c r="H4" s="67" t="s">
        <v>28</v>
      </c>
      <c r="I4" s="67" t="s">
        <v>29</v>
      </c>
      <c r="J4" s="68" t="s">
        <v>33</v>
      </c>
      <c r="K4" s="541" t="s">
        <v>30</v>
      </c>
      <c r="L4" s="542"/>
      <c r="M4" s="541" t="s">
        <v>31</v>
      </c>
      <c r="N4" s="542"/>
      <c r="O4" s="68" t="s">
        <v>170</v>
      </c>
      <c r="P4" s="68" t="s">
        <v>173</v>
      </c>
      <c r="Q4" s="28" t="s">
        <v>270</v>
      </c>
      <c r="R4" s="28" t="s">
        <v>4</v>
      </c>
    </row>
    <row r="5" spans="1:18" s="4" customFormat="1" ht="25" x14ac:dyDescent="0.35">
      <c r="A5" s="56" t="s">
        <v>16</v>
      </c>
      <c r="B5" s="69" t="s">
        <v>17</v>
      </c>
      <c r="C5" s="34" t="s">
        <v>155</v>
      </c>
      <c r="D5" s="34"/>
      <c r="E5" s="4" t="s">
        <v>156</v>
      </c>
      <c r="G5" s="34" t="s">
        <v>168</v>
      </c>
      <c r="H5" s="71" t="s">
        <v>171</v>
      </c>
      <c r="I5" s="72" t="s">
        <v>171</v>
      </c>
      <c r="J5" s="34" t="s">
        <v>171</v>
      </c>
      <c r="K5" s="34" t="s">
        <v>171</v>
      </c>
      <c r="L5" s="34"/>
      <c r="M5" s="72" t="s">
        <v>171</v>
      </c>
      <c r="N5" s="72"/>
      <c r="O5" s="72" t="s">
        <v>171</v>
      </c>
      <c r="P5" s="72" t="s">
        <v>171</v>
      </c>
      <c r="Q5" s="34" t="s">
        <v>168</v>
      </c>
      <c r="R5" s="70" t="s">
        <v>169</v>
      </c>
    </row>
    <row r="6" spans="1:18" ht="25" x14ac:dyDescent="0.35">
      <c r="A6" s="56" t="s">
        <v>3</v>
      </c>
      <c r="B6" s="69" t="s">
        <v>237</v>
      </c>
      <c r="C6" s="34" t="s">
        <v>242</v>
      </c>
      <c r="D6" s="43">
        <v>0.2</v>
      </c>
      <c r="E6" s="71" t="s">
        <v>247</v>
      </c>
      <c r="F6" s="43">
        <v>0.2</v>
      </c>
      <c r="G6" s="71" t="s">
        <v>213</v>
      </c>
      <c r="H6" s="73" t="s">
        <v>255</v>
      </c>
      <c r="I6" s="74" t="s">
        <v>257</v>
      </c>
      <c r="J6" s="70" t="s">
        <v>259</v>
      </c>
      <c r="K6" s="75" t="s">
        <v>261</v>
      </c>
      <c r="L6" s="77">
        <v>0.25</v>
      </c>
      <c r="M6" s="74" t="s">
        <v>264</v>
      </c>
      <c r="N6" s="78">
        <v>0.25</v>
      </c>
      <c r="O6" s="74" t="s">
        <v>266</v>
      </c>
      <c r="P6" s="74" t="s">
        <v>268</v>
      </c>
      <c r="Q6" s="34" t="s">
        <v>213</v>
      </c>
      <c r="R6" s="70" t="s">
        <v>205</v>
      </c>
    </row>
    <row r="7" spans="1:18" x14ac:dyDescent="0.35">
      <c r="A7" s="56" t="s">
        <v>6</v>
      </c>
      <c r="B7" s="69" t="s">
        <v>238</v>
      </c>
      <c r="C7" s="34" t="s">
        <v>243</v>
      </c>
      <c r="D7" s="43">
        <v>0.4</v>
      </c>
      <c r="E7" s="71" t="s">
        <v>43</v>
      </c>
      <c r="F7" s="43">
        <v>0.4</v>
      </c>
      <c r="G7" s="71" t="s">
        <v>44</v>
      </c>
      <c r="H7" s="73" t="s">
        <v>256</v>
      </c>
      <c r="I7" s="74" t="s">
        <v>258</v>
      </c>
      <c r="J7" s="70" t="s">
        <v>260</v>
      </c>
      <c r="K7" s="75" t="s">
        <v>262</v>
      </c>
      <c r="L7" s="77">
        <v>0.15</v>
      </c>
      <c r="M7" s="74" t="s">
        <v>265</v>
      </c>
      <c r="N7" s="78">
        <v>0.15</v>
      </c>
      <c r="O7" s="74" t="s">
        <v>267</v>
      </c>
      <c r="P7" s="74" t="s">
        <v>269</v>
      </c>
      <c r="Q7" s="34" t="s">
        <v>44</v>
      </c>
      <c r="R7" s="70" t="s">
        <v>178</v>
      </c>
    </row>
    <row r="8" spans="1:18" ht="25" x14ac:dyDescent="0.35">
      <c r="A8" s="56" t="s">
        <v>7</v>
      </c>
      <c r="B8" s="69" t="s">
        <v>239</v>
      </c>
      <c r="C8" s="34" t="s">
        <v>244</v>
      </c>
      <c r="D8" s="43">
        <v>0.6</v>
      </c>
      <c r="E8" s="71" t="s">
        <v>44</v>
      </c>
      <c r="F8" s="43">
        <v>0.6</v>
      </c>
      <c r="G8" s="71" t="s">
        <v>214</v>
      </c>
      <c r="H8" s="57"/>
      <c r="I8" s="57"/>
      <c r="J8" s="59"/>
      <c r="K8" s="75" t="s">
        <v>263</v>
      </c>
      <c r="L8" s="77">
        <v>0.1</v>
      </c>
      <c r="M8" s="57"/>
      <c r="N8" s="57"/>
      <c r="O8" s="57"/>
      <c r="P8" s="57"/>
      <c r="Q8" s="34" t="s">
        <v>214</v>
      </c>
      <c r="R8" s="69" t="s">
        <v>177</v>
      </c>
    </row>
    <row r="9" spans="1:18" ht="25" x14ac:dyDescent="0.35">
      <c r="A9" s="58"/>
      <c r="B9" s="69" t="s">
        <v>240</v>
      </c>
      <c r="C9" s="34" t="s">
        <v>245</v>
      </c>
      <c r="D9" s="43">
        <v>0.8</v>
      </c>
      <c r="E9" s="71" t="s">
        <v>45</v>
      </c>
      <c r="F9" s="43">
        <v>0.8</v>
      </c>
      <c r="G9" s="71" t="s">
        <v>251</v>
      </c>
      <c r="H9" s="57"/>
      <c r="I9" s="57"/>
      <c r="J9" s="59"/>
      <c r="K9" s="57"/>
      <c r="L9" s="57"/>
      <c r="M9" s="57"/>
      <c r="N9" s="57"/>
      <c r="O9" s="57"/>
      <c r="P9" s="57"/>
      <c r="Q9" s="34" t="s">
        <v>251</v>
      </c>
      <c r="R9" s="70" t="s">
        <v>389</v>
      </c>
    </row>
    <row r="10" spans="1:18" x14ac:dyDescent="0.35">
      <c r="A10" s="13"/>
      <c r="B10" s="69" t="s">
        <v>320</v>
      </c>
      <c r="C10" s="34" t="s">
        <v>246</v>
      </c>
      <c r="D10" s="43">
        <v>1</v>
      </c>
      <c r="E10" s="71" t="s">
        <v>46</v>
      </c>
      <c r="F10" s="43">
        <v>1</v>
      </c>
      <c r="G10" s="71" t="s">
        <v>254</v>
      </c>
      <c r="H10" s="57"/>
      <c r="I10" s="57"/>
      <c r="J10" s="59"/>
      <c r="K10" s="57"/>
      <c r="L10" s="57"/>
      <c r="M10" s="57"/>
      <c r="N10" s="57"/>
      <c r="O10" s="57"/>
      <c r="P10" s="57"/>
      <c r="Q10" s="34" t="s">
        <v>254</v>
      </c>
      <c r="R10" s="57"/>
    </row>
    <row r="11" spans="1:18" ht="25" x14ac:dyDescent="0.35">
      <c r="A11" s="13"/>
      <c r="B11" s="69" t="s">
        <v>241</v>
      </c>
      <c r="E11" s="34" t="s">
        <v>248</v>
      </c>
      <c r="F11" s="43">
        <v>0.6</v>
      </c>
      <c r="G11" s="71" t="s">
        <v>252</v>
      </c>
      <c r="H11" s="57"/>
      <c r="I11" s="57"/>
      <c r="J11" s="59"/>
      <c r="K11" s="57"/>
      <c r="L11" s="57"/>
      <c r="M11" s="57"/>
      <c r="N11" s="57"/>
      <c r="O11" s="57"/>
      <c r="P11" s="57"/>
      <c r="Q11" s="34" t="s">
        <v>252</v>
      </c>
      <c r="R11" s="57"/>
    </row>
    <row r="12" spans="1:18" x14ac:dyDescent="0.35">
      <c r="A12" s="13"/>
      <c r="B12" s="69" t="s">
        <v>25</v>
      </c>
      <c r="E12" s="34" t="s">
        <v>249</v>
      </c>
      <c r="F12" s="43">
        <v>0.8</v>
      </c>
      <c r="G12" s="71" t="s">
        <v>253</v>
      </c>
      <c r="H12" s="57"/>
      <c r="I12" s="57"/>
      <c r="J12" s="59"/>
      <c r="K12" s="57"/>
      <c r="L12" s="57"/>
      <c r="M12" s="57"/>
      <c r="N12" s="57"/>
      <c r="O12" s="57"/>
      <c r="P12" s="57"/>
      <c r="Q12" s="34" t="s">
        <v>253</v>
      </c>
      <c r="R12" s="57"/>
    </row>
    <row r="13" spans="1:18" x14ac:dyDescent="0.35">
      <c r="A13" s="13"/>
      <c r="B13" s="69" t="s">
        <v>386</v>
      </c>
      <c r="E13" s="34" t="s">
        <v>250</v>
      </c>
      <c r="F13" s="43">
        <v>1</v>
      </c>
      <c r="H13" s="57"/>
      <c r="I13" s="57"/>
      <c r="J13" s="59"/>
      <c r="K13" s="57"/>
      <c r="L13" s="57"/>
      <c r="M13" s="57"/>
      <c r="N13" s="57"/>
      <c r="O13" s="57"/>
      <c r="P13" s="57"/>
      <c r="R13" s="57"/>
    </row>
    <row r="14" spans="1:18" x14ac:dyDescent="0.35">
      <c r="A14" s="13"/>
      <c r="B14" s="70" t="s">
        <v>387</v>
      </c>
      <c r="H14" s="57"/>
      <c r="I14" s="57"/>
      <c r="J14" s="59"/>
      <c r="K14" s="57"/>
      <c r="L14" s="57"/>
      <c r="M14" s="57"/>
      <c r="N14" s="57"/>
      <c r="O14" s="57"/>
      <c r="P14" s="57"/>
      <c r="R14" s="57"/>
    </row>
    <row r="15" spans="1:18" x14ac:dyDescent="0.35">
      <c r="A15" s="13"/>
      <c r="B15" s="59"/>
      <c r="H15" s="57"/>
      <c r="I15" s="57"/>
      <c r="J15" s="59"/>
      <c r="K15" s="57"/>
      <c r="L15" s="57"/>
      <c r="M15" s="57"/>
      <c r="N15" s="57"/>
      <c r="O15" s="57"/>
      <c r="P15" s="57"/>
      <c r="R15" s="57"/>
    </row>
    <row r="16" spans="1:18" x14ac:dyDescent="0.35">
      <c r="A16" s="537" t="s">
        <v>378</v>
      </c>
      <c r="B16" s="185" t="s">
        <v>383</v>
      </c>
      <c r="H16" s="57"/>
      <c r="I16" s="57"/>
      <c r="J16" s="59"/>
      <c r="K16" s="57"/>
      <c r="L16" s="57"/>
      <c r="M16" s="57"/>
      <c r="N16" s="57"/>
      <c r="O16" s="57"/>
      <c r="P16" s="57"/>
      <c r="R16" s="57"/>
    </row>
    <row r="17" spans="1:18" x14ac:dyDescent="0.35">
      <c r="A17" s="537"/>
      <c r="B17" s="185" t="s">
        <v>385</v>
      </c>
      <c r="C17" s="59"/>
      <c r="D17" s="59"/>
      <c r="E17" s="59"/>
      <c r="F17" s="59"/>
      <c r="H17" s="57"/>
      <c r="I17" s="57"/>
      <c r="J17" s="59"/>
      <c r="K17" s="57"/>
      <c r="L17" s="57"/>
      <c r="M17" s="57"/>
      <c r="N17" s="57"/>
      <c r="O17" s="57"/>
      <c r="P17" s="57"/>
      <c r="R17" s="57"/>
    </row>
    <row r="18" spans="1:18" x14ac:dyDescent="0.35">
      <c r="A18" s="537"/>
      <c r="B18" s="185" t="s">
        <v>384</v>
      </c>
      <c r="C18" s="59"/>
      <c r="D18" s="59"/>
      <c r="E18" s="59"/>
      <c r="F18" s="59"/>
      <c r="H18" s="57"/>
      <c r="I18" s="57"/>
      <c r="J18" s="59"/>
      <c r="K18" s="57"/>
      <c r="L18" s="57"/>
      <c r="M18" s="57"/>
      <c r="N18" s="57"/>
      <c r="O18" s="57"/>
      <c r="P18" s="57"/>
      <c r="R18" s="57"/>
    </row>
    <row r="19" spans="1:18" x14ac:dyDescent="0.35">
      <c r="B19" s="59"/>
      <c r="C19" s="59"/>
      <c r="D19" s="59"/>
      <c r="E19" s="59"/>
      <c r="F19" s="59"/>
      <c r="H19" s="57"/>
      <c r="I19" s="57"/>
      <c r="J19" s="59"/>
      <c r="K19" s="57"/>
      <c r="L19" s="57"/>
      <c r="M19" s="57"/>
      <c r="N19" s="57"/>
      <c r="O19" s="57"/>
      <c r="P19" s="57"/>
      <c r="R19" s="57"/>
    </row>
    <row r="20" spans="1:18" x14ac:dyDescent="0.35">
      <c r="B20" s="59"/>
      <c r="C20" s="59"/>
      <c r="D20" s="59"/>
      <c r="E20" s="59"/>
      <c r="F20" s="59"/>
      <c r="H20" s="57"/>
      <c r="I20" s="57"/>
      <c r="J20" s="59"/>
      <c r="K20" s="57"/>
      <c r="L20" s="57"/>
      <c r="M20" s="57"/>
      <c r="N20" s="57"/>
      <c r="O20" s="57"/>
      <c r="P20" s="57"/>
      <c r="R20" s="57"/>
    </row>
    <row r="21" spans="1:18" x14ac:dyDescent="0.35">
      <c r="B21" s="59"/>
      <c r="C21" s="59"/>
      <c r="D21" s="59"/>
      <c r="E21" s="59"/>
      <c r="F21" s="59"/>
      <c r="H21" s="57"/>
      <c r="I21" s="57"/>
      <c r="J21" s="59"/>
      <c r="K21" s="57"/>
      <c r="L21" s="57"/>
      <c r="M21" s="57"/>
      <c r="N21" s="57"/>
      <c r="O21" s="57"/>
      <c r="P21" s="57"/>
      <c r="R21" s="57"/>
    </row>
    <row r="22" spans="1:18" x14ac:dyDescent="0.35">
      <c r="B22" s="59"/>
      <c r="C22" s="59"/>
      <c r="D22" s="59"/>
      <c r="E22" s="59"/>
      <c r="F22" s="59"/>
      <c r="H22" s="57"/>
      <c r="I22" s="57"/>
      <c r="J22" s="59"/>
      <c r="K22" s="57"/>
      <c r="L22" s="57"/>
      <c r="M22" s="57"/>
      <c r="N22" s="57"/>
      <c r="O22" s="57"/>
      <c r="P22" s="57"/>
      <c r="R22" s="57"/>
    </row>
    <row r="23" spans="1:18" x14ac:dyDescent="0.35">
      <c r="C23" s="59"/>
      <c r="D23" s="59"/>
      <c r="E23" s="59"/>
      <c r="F23" s="59"/>
      <c r="H23" s="57"/>
      <c r="I23" s="57"/>
      <c r="J23" s="59"/>
      <c r="K23" s="57"/>
      <c r="L23" s="57"/>
      <c r="M23" s="57"/>
      <c r="N23" s="57"/>
      <c r="O23" s="57"/>
      <c r="P23" s="57"/>
      <c r="R23" s="57"/>
    </row>
    <row r="24" spans="1:18" x14ac:dyDescent="0.35">
      <c r="C24" s="59"/>
      <c r="D24" s="59"/>
      <c r="E24" s="59"/>
      <c r="F24" s="59"/>
      <c r="H24" s="57"/>
      <c r="I24" s="57"/>
      <c r="J24" s="59"/>
      <c r="K24" s="57"/>
      <c r="L24" s="57"/>
      <c r="M24" s="57"/>
      <c r="N24" s="57"/>
      <c r="O24" s="57"/>
      <c r="P24" s="57"/>
      <c r="R24" s="57"/>
    </row>
    <row r="25" spans="1:18" x14ac:dyDescent="0.35">
      <c r="C25" s="59"/>
      <c r="D25" s="59"/>
      <c r="E25" s="59"/>
      <c r="F25" s="59"/>
      <c r="H25" s="57"/>
      <c r="I25" s="57"/>
      <c r="J25" s="59"/>
      <c r="K25" s="57"/>
      <c r="L25" s="57"/>
      <c r="M25" s="57"/>
      <c r="N25" s="57"/>
      <c r="O25" s="57"/>
      <c r="P25" s="57"/>
      <c r="R25" s="57"/>
    </row>
    <row r="26" spans="1:18" x14ac:dyDescent="0.35">
      <c r="C26" s="59"/>
      <c r="D26" s="59"/>
      <c r="E26" s="59"/>
      <c r="F26" s="59"/>
      <c r="H26" s="57"/>
      <c r="I26" s="57"/>
      <c r="J26" s="59"/>
      <c r="K26" s="57"/>
      <c r="L26" s="57"/>
      <c r="M26" s="57"/>
      <c r="N26" s="57"/>
      <c r="O26" s="57"/>
      <c r="P26" s="57"/>
      <c r="R26" s="57"/>
    </row>
    <row r="27" spans="1:18" x14ac:dyDescent="0.35">
      <c r="H27" s="57"/>
      <c r="I27" s="57"/>
      <c r="J27" s="59"/>
      <c r="K27" s="57"/>
      <c r="L27" s="57"/>
      <c r="M27" s="57"/>
      <c r="N27" s="57"/>
      <c r="O27" s="57"/>
      <c r="P27" s="57"/>
      <c r="R27" s="57"/>
    </row>
    <row r="28" spans="1:18" x14ac:dyDescent="0.35">
      <c r="H28" s="57"/>
      <c r="I28" s="57"/>
      <c r="J28" s="59"/>
      <c r="K28" s="57"/>
      <c r="L28" s="57"/>
      <c r="M28" s="57"/>
      <c r="N28" s="57"/>
      <c r="O28" s="57"/>
      <c r="P28" s="57"/>
      <c r="R28" s="57"/>
    </row>
    <row r="29" spans="1:18" x14ac:dyDescent="0.35">
      <c r="H29" s="57"/>
      <c r="I29" s="57"/>
      <c r="J29" s="59"/>
      <c r="K29" s="57"/>
      <c r="L29" s="57"/>
      <c r="M29" s="57"/>
      <c r="N29" s="57"/>
      <c r="O29" s="57"/>
      <c r="P29" s="57"/>
      <c r="R29" s="57"/>
    </row>
    <row r="30" spans="1:18" x14ac:dyDescent="0.35">
      <c r="H30" s="57"/>
      <c r="I30" s="57"/>
      <c r="J30" s="59"/>
      <c r="K30" s="57"/>
      <c r="L30" s="57"/>
      <c r="M30" s="57"/>
      <c r="N30" s="57"/>
      <c r="O30" s="57"/>
      <c r="P30" s="57"/>
      <c r="R30" s="57"/>
    </row>
    <row r="31" spans="1:18" x14ac:dyDescent="0.35">
      <c r="H31" s="57"/>
      <c r="I31" s="57"/>
      <c r="J31" s="59"/>
      <c r="K31" s="57"/>
      <c r="L31" s="57"/>
      <c r="M31" s="57"/>
      <c r="N31" s="57"/>
      <c r="O31" s="57"/>
      <c r="P31" s="57"/>
      <c r="R31" s="57"/>
    </row>
    <row r="32" spans="1:18" x14ac:dyDescent="0.35">
      <c r="H32" s="57"/>
      <c r="I32" s="57"/>
      <c r="J32" s="59"/>
      <c r="K32" s="57"/>
      <c r="L32" s="57"/>
      <c r="M32" s="57"/>
      <c r="N32" s="57"/>
      <c r="O32" s="57"/>
      <c r="P32" s="57"/>
      <c r="R32" s="57"/>
    </row>
    <row r="33" spans="8:18" x14ac:dyDescent="0.35">
      <c r="H33" s="57"/>
      <c r="I33" s="57"/>
      <c r="J33" s="59"/>
      <c r="K33" s="57"/>
      <c r="L33" s="57"/>
      <c r="M33" s="57"/>
      <c r="N33" s="57"/>
      <c r="O33" s="57"/>
      <c r="P33" s="57"/>
      <c r="R33" s="57"/>
    </row>
    <row r="34" spans="8:18" x14ac:dyDescent="0.35">
      <c r="H34" s="57"/>
      <c r="I34" s="57"/>
      <c r="J34" s="59"/>
      <c r="K34" s="57"/>
      <c r="L34" s="57"/>
      <c r="M34" s="57"/>
      <c r="N34" s="57"/>
      <c r="O34" s="57"/>
      <c r="P34" s="57"/>
      <c r="R34" s="57"/>
    </row>
    <row r="35" spans="8:18" x14ac:dyDescent="0.35">
      <c r="H35" s="57"/>
      <c r="I35" s="57"/>
      <c r="J35" s="59"/>
      <c r="K35" s="57"/>
      <c r="L35" s="57"/>
      <c r="M35" s="57"/>
      <c r="N35" s="57"/>
      <c r="O35" s="57"/>
      <c r="P35" s="57"/>
      <c r="R35" s="57"/>
    </row>
    <row r="36" spans="8:18" x14ac:dyDescent="0.35">
      <c r="H36" s="57"/>
      <c r="I36" s="57"/>
      <c r="J36" s="59"/>
      <c r="K36" s="57"/>
      <c r="L36" s="57"/>
      <c r="M36" s="57"/>
      <c r="N36" s="57"/>
      <c r="O36" s="57"/>
      <c r="P36" s="57"/>
      <c r="R36" s="57"/>
    </row>
    <row r="37" spans="8:18" x14ac:dyDescent="0.35">
      <c r="H37" s="57"/>
      <c r="I37" s="57"/>
      <c r="J37" s="59"/>
      <c r="K37" s="57"/>
      <c r="L37" s="57"/>
      <c r="M37" s="57"/>
      <c r="N37" s="57"/>
      <c r="O37" s="57"/>
      <c r="P37" s="57"/>
      <c r="R37" s="57"/>
    </row>
    <row r="38" spans="8:18" x14ac:dyDescent="0.35">
      <c r="H38" s="57"/>
      <c r="I38" s="57"/>
      <c r="J38" s="59"/>
      <c r="K38" s="57"/>
      <c r="L38" s="57"/>
      <c r="M38" s="57"/>
      <c r="N38" s="57"/>
      <c r="O38" s="57"/>
      <c r="P38" s="57"/>
      <c r="R38" s="57"/>
    </row>
    <row r="39" spans="8:18" x14ac:dyDescent="0.35">
      <c r="H39" s="57"/>
      <c r="I39" s="57"/>
      <c r="J39" s="59"/>
      <c r="K39" s="57"/>
      <c r="L39" s="57"/>
      <c r="M39" s="57"/>
      <c r="N39" s="57"/>
      <c r="O39" s="57"/>
      <c r="P39" s="57"/>
      <c r="R39" s="57"/>
    </row>
    <row r="40" spans="8:18" x14ac:dyDescent="0.35">
      <c r="H40" s="57"/>
      <c r="I40" s="57"/>
      <c r="J40" s="59"/>
      <c r="K40" s="57"/>
      <c r="L40" s="57"/>
      <c r="M40" s="57"/>
      <c r="N40" s="57"/>
      <c r="R40" s="57"/>
    </row>
    <row r="41" spans="8:18" x14ac:dyDescent="0.35">
      <c r="H41" s="57"/>
      <c r="I41" s="57"/>
      <c r="J41" s="59"/>
      <c r="K41" s="57"/>
      <c r="L41" s="57"/>
      <c r="M41" s="57"/>
      <c r="N41" s="57"/>
      <c r="R41" s="57"/>
    </row>
    <row r="42" spans="8:18" x14ac:dyDescent="0.35">
      <c r="H42" s="57"/>
      <c r="I42" s="57"/>
      <c r="J42" s="59"/>
      <c r="K42" s="57"/>
      <c r="L42" s="57"/>
      <c r="M42" s="57"/>
      <c r="N42" s="57"/>
      <c r="R42" s="57"/>
    </row>
  </sheetData>
  <mergeCells count="6">
    <mergeCell ref="A16:A18"/>
    <mergeCell ref="H3:O3"/>
    <mergeCell ref="C4:D4"/>
    <mergeCell ref="E4:F4"/>
    <mergeCell ref="K4:L4"/>
    <mergeCell ref="M4:N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F21"/>
  <sheetViews>
    <sheetView workbookViewId="0">
      <selection activeCell="B17" sqref="B17"/>
    </sheetView>
  </sheetViews>
  <sheetFormatPr baseColWidth="10" defaultRowHeight="14.5" x14ac:dyDescent="0.35"/>
  <cols>
    <col min="1" max="1" width="16.90625" customWidth="1"/>
    <col min="2" max="2" width="21.90625" customWidth="1"/>
    <col min="3" max="3" width="36.6328125" bestFit="1" customWidth="1"/>
    <col min="4" max="4" width="36.54296875" customWidth="1"/>
    <col min="5" max="5" width="4.08984375" customWidth="1"/>
    <col min="6" max="6" width="14.453125" customWidth="1"/>
  </cols>
  <sheetData>
    <row r="1" spans="1:6" x14ac:dyDescent="0.35">
      <c r="A1" s="550" t="s">
        <v>21</v>
      </c>
      <c r="B1" s="550"/>
      <c r="C1" s="550"/>
      <c r="D1" s="550"/>
    </row>
    <row r="2" spans="1:6" x14ac:dyDescent="0.35">
      <c r="A2" s="11"/>
    </row>
    <row r="3" spans="1:6" x14ac:dyDescent="0.35">
      <c r="A3" t="s">
        <v>20</v>
      </c>
    </row>
    <row r="4" spans="1:6" ht="15" thickBot="1" x14ac:dyDescent="0.4">
      <c r="A4" s="11"/>
    </row>
    <row r="5" spans="1:6" ht="15" thickBot="1" x14ac:dyDescent="0.4">
      <c r="A5" s="80" t="s">
        <v>19</v>
      </c>
      <c r="B5" s="81" t="s">
        <v>215</v>
      </c>
      <c r="C5" s="562" t="s">
        <v>5</v>
      </c>
      <c r="D5" s="563"/>
    </row>
    <row r="6" spans="1:6" ht="39.5" thickBot="1" x14ac:dyDescent="0.4">
      <c r="A6" s="560" t="s">
        <v>216</v>
      </c>
      <c r="B6" s="82" t="s">
        <v>217</v>
      </c>
      <c r="C6" s="548" t="s">
        <v>218</v>
      </c>
      <c r="D6" s="549"/>
    </row>
    <row r="7" spans="1:6" ht="26.5" thickBot="1" x14ac:dyDescent="0.4">
      <c r="A7" s="564"/>
      <c r="B7" s="82" t="s">
        <v>219</v>
      </c>
      <c r="C7" s="548" t="s">
        <v>271</v>
      </c>
      <c r="D7" s="549"/>
    </row>
    <row r="8" spans="1:6" ht="26.5" thickBot="1" x14ac:dyDescent="0.4">
      <c r="A8" s="564"/>
      <c r="B8" s="82" t="s">
        <v>220</v>
      </c>
      <c r="C8" s="548" t="s">
        <v>221</v>
      </c>
      <c r="D8" s="549"/>
    </row>
    <row r="9" spans="1:6" ht="39.5" thickBot="1" x14ac:dyDescent="0.4">
      <c r="A9" s="564"/>
      <c r="B9" s="82" t="s">
        <v>222</v>
      </c>
      <c r="C9" s="548" t="s">
        <v>223</v>
      </c>
      <c r="D9" s="549"/>
    </row>
    <row r="10" spans="1:6" ht="39.5" thickBot="1" x14ac:dyDescent="0.4">
      <c r="A10" s="561"/>
      <c r="B10" s="82" t="s">
        <v>224</v>
      </c>
      <c r="C10" s="548" t="s">
        <v>225</v>
      </c>
      <c r="D10" s="549"/>
    </row>
    <row r="11" spans="1:6" ht="39.75" customHeight="1" thickBot="1" x14ac:dyDescent="0.4">
      <c r="A11" s="551" t="s">
        <v>226</v>
      </c>
      <c r="B11" s="552"/>
      <c r="C11" s="83" t="s">
        <v>227</v>
      </c>
      <c r="D11" s="557" t="s">
        <v>228</v>
      </c>
    </row>
    <row r="12" spans="1:6" ht="39.75" customHeight="1" thickBot="1" x14ac:dyDescent="0.4">
      <c r="A12" s="553"/>
      <c r="B12" s="554"/>
      <c r="C12" s="83" t="s">
        <v>229</v>
      </c>
      <c r="D12" s="558"/>
    </row>
    <row r="13" spans="1:6" ht="39.75" customHeight="1" thickBot="1" x14ac:dyDescent="0.4">
      <c r="A13" s="555"/>
      <c r="B13" s="556"/>
      <c r="C13" s="83" t="s">
        <v>230</v>
      </c>
      <c r="D13" s="559"/>
    </row>
    <row r="14" spans="1:6" ht="27" customHeight="1" thickBot="1" x14ac:dyDescent="0.4">
      <c r="A14" s="560" t="s">
        <v>18</v>
      </c>
      <c r="B14" s="82" t="s">
        <v>231</v>
      </c>
      <c r="C14" s="548" t="s">
        <v>232</v>
      </c>
      <c r="D14" s="549"/>
      <c r="F14" s="145" t="s">
        <v>362</v>
      </c>
    </row>
    <row r="15" spans="1:6" ht="37.5" customHeight="1" thickBot="1" x14ac:dyDescent="0.4">
      <c r="A15" s="561"/>
      <c r="B15" s="82" t="s">
        <v>233</v>
      </c>
      <c r="C15" s="548" t="s">
        <v>234</v>
      </c>
      <c r="D15" s="549"/>
      <c r="F15" s="145" t="s">
        <v>363</v>
      </c>
    </row>
    <row r="16" spans="1:6" ht="37.5" customHeight="1" thickBot="1" x14ac:dyDescent="0.4">
      <c r="A16" s="546" t="s">
        <v>235</v>
      </c>
      <c r="B16" s="547"/>
      <c r="C16" s="548" t="s">
        <v>236</v>
      </c>
      <c r="D16" s="549"/>
      <c r="F16" s="145" t="s">
        <v>364</v>
      </c>
    </row>
    <row r="17" spans="1:2" ht="42.75" customHeight="1" x14ac:dyDescent="0.35"/>
    <row r="18" spans="1:2" ht="13.5" customHeight="1" x14ac:dyDescent="0.35"/>
    <row r="19" spans="1:2" ht="13.5" customHeight="1" x14ac:dyDescent="0.35">
      <c r="A19" s="543" t="s">
        <v>378</v>
      </c>
      <c r="B19" s="1" t="s">
        <v>383</v>
      </c>
    </row>
    <row r="20" spans="1:2" x14ac:dyDescent="0.35">
      <c r="A20" s="544"/>
      <c r="B20" s="1" t="s">
        <v>385</v>
      </c>
    </row>
    <row r="21" spans="1:2" x14ac:dyDescent="0.35">
      <c r="A21" s="545"/>
      <c r="B21" s="1" t="s">
        <v>384</v>
      </c>
    </row>
  </sheetData>
  <mergeCells count="16">
    <mergeCell ref="A19:A21"/>
    <mergeCell ref="A16:B16"/>
    <mergeCell ref="C16:D16"/>
    <mergeCell ref="A1:D1"/>
    <mergeCell ref="A11:B13"/>
    <mergeCell ref="D11:D13"/>
    <mergeCell ref="A14:A15"/>
    <mergeCell ref="C14:D14"/>
    <mergeCell ref="C15:D15"/>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89"/>
  <sheetViews>
    <sheetView topLeftCell="A19" zoomScale="60" zoomScaleNormal="60" workbookViewId="0">
      <selection activeCell="H24" sqref="H24:I24"/>
    </sheetView>
  </sheetViews>
  <sheetFormatPr baseColWidth="10" defaultRowHeight="14.5" x14ac:dyDescent="0.35"/>
  <cols>
    <col min="1" max="1" width="17.453125" style="98" customWidth="1"/>
    <col min="2" max="5" width="25.6328125" customWidth="1"/>
    <col min="6" max="6" width="15.54296875" bestFit="1" customWidth="1"/>
    <col min="7" max="7" width="23.453125" style="98" customWidth="1"/>
    <col min="8" max="8" width="28.90625" customWidth="1"/>
    <col min="9" max="11" width="25.6328125" customWidth="1"/>
  </cols>
  <sheetData>
    <row r="1" spans="1:11" ht="15.5" x14ac:dyDescent="0.35">
      <c r="A1" s="417" t="s">
        <v>39</v>
      </c>
      <c r="B1" s="417"/>
      <c r="C1" s="417"/>
      <c r="D1" s="417"/>
      <c r="F1" s="417" t="s">
        <v>92</v>
      </c>
      <c r="G1" s="417"/>
      <c r="H1" s="417"/>
    </row>
    <row r="2" spans="1:11" ht="15" thickBot="1" x14ac:dyDescent="0.4"/>
    <row r="3" spans="1:11" ht="21.75" customHeight="1" thickBot="1" x14ac:dyDescent="0.4">
      <c r="A3" s="577" t="s">
        <v>38</v>
      </c>
      <c r="B3" s="577"/>
      <c r="C3" s="577"/>
      <c r="D3" s="578"/>
      <c r="F3" s="575" t="s">
        <v>34</v>
      </c>
      <c r="G3" s="575" t="s">
        <v>47</v>
      </c>
      <c r="H3" s="575"/>
    </row>
    <row r="4" spans="1:11" ht="28.5" customHeight="1" thickBot="1" x14ac:dyDescent="0.4">
      <c r="A4" s="99"/>
      <c r="B4" s="84" t="s">
        <v>272</v>
      </c>
      <c r="C4" s="85" t="s">
        <v>5</v>
      </c>
      <c r="D4" s="84" t="s">
        <v>27</v>
      </c>
      <c r="F4" s="575"/>
      <c r="G4" s="93" t="s">
        <v>40</v>
      </c>
      <c r="H4" s="93" t="s">
        <v>41</v>
      </c>
    </row>
    <row r="5" spans="1:11" ht="50.5" thickBot="1" x14ac:dyDescent="0.4">
      <c r="A5" s="86" t="s">
        <v>242</v>
      </c>
      <c r="B5" s="15" t="s">
        <v>273</v>
      </c>
      <c r="C5" s="87" t="s">
        <v>274</v>
      </c>
      <c r="D5" s="88">
        <v>0.2</v>
      </c>
      <c r="F5" s="94" t="s">
        <v>247</v>
      </c>
      <c r="G5" s="95">
        <v>0.2</v>
      </c>
      <c r="H5" s="576" t="s">
        <v>42</v>
      </c>
    </row>
    <row r="6" spans="1:11" ht="38" thickBot="1" x14ac:dyDescent="0.4">
      <c r="A6" s="89" t="s">
        <v>243</v>
      </c>
      <c r="B6" s="15" t="s">
        <v>275</v>
      </c>
      <c r="C6" s="87" t="s">
        <v>276</v>
      </c>
      <c r="D6" s="88">
        <v>0.4</v>
      </c>
      <c r="F6" s="94" t="s">
        <v>43</v>
      </c>
      <c r="G6" s="95">
        <v>0.4</v>
      </c>
      <c r="H6" s="576"/>
    </row>
    <row r="7" spans="1:11" ht="38" thickBot="1" x14ac:dyDescent="0.4">
      <c r="A7" s="90" t="s">
        <v>244</v>
      </c>
      <c r="B7" s="15" t="s">
        <v>277</v>
      </c>
      <c r="C7" s="87" t="s">
        <v>37</v>
      </c>
      <c r="D7" s="88">
        <v>0.6</v>
      </c>
      <c r="F7" s="96" t="s">
        <v>44</v>
      </c>
      <c r="G7" s="97">
        <v>0.6</v>
      </c>
      <c r="H7" s="97">
        <v>0.6</v>
      </c>
    </row>
    <row r="8" spans="1:11" ht="50.5" thickBot="1" x14ac:dyDescent="0.4">
      <c r="A8" s="91" t="s">
        <v>245</v>
      </c>
      <c r="B8" s="15" t="s">
        <v>278</v>
      </c>
      <c r="C8" s="87" t="s">
        <v>279</v>
      </c>
      <c r="D8" s="88">
        <v>0.8</v>
      </c>
      <c r="F8" s="96" t="s">
        <v>45</v>
      </c>
      <c r="G8" s="97">
        <v>0.8</v>
      </c>
      <c r="H8" s="97">
        <v>0.8</v>
      </c>
    </row>
    <row r="9" spans="1:11" ht="38" thickBot="1" x14ac:dyDescent="0.4">
      <c r="A9" s="92" t="s">
        <v>246</v>
      </c>
      <c r="B9" s="15" t="s">
        <v>280</v>
      </c>
      <c r="C9" s="87" t="s">
        <v>36</v>
      </c>
      <c r="D9" s="88">
        <v>1</v>
      </c>
      <c r="F9" s="96" t="s">
        <v>46</v>
      </c>
      <c r="G9" s="97">
        <v>1</v>
      </c>
      <c r="H9" s="97">
        <v>1</v>
      </c>
    </row>
    <row r="11" spans="1:11" ht="15" thickBot="1" x14ac:dyDescent="0.4"/>
    <row r="12" spans="1:11" ht="23.25" customHeight="1" thickBot="1" x14ac:dyDescent="0.4">
      <c r="A12" s="579" t="s">
        <v>48</v>
      </c>
      <c r="B12" s="579"/>
      <c r="C12" s="579"/>
      <c r="D12" s="579"/>
      <c r="E12" s="579"/>
      <c r="G12" s="579" t="s">
        <v>285</v>
      </c>
      <c r="H12" s="579"/>
      <c r="I12" s="579"/>
      <c r="J12" s="579"/>
      <c r="K12" s="579"/>
    </row>
    <row r="13" spans="1:11" ht="39" customHeight="1" thickBot="1" x14ac:dyDescent="0.4">
      <c r="A13" s="17" t="s">
        <v>35</v>
      </c>
      <c r="B13" s="565" t="s">
        <v>286</v>
      </c>
      <c r="C13" s="565"/>
      <c r="D13" s="565" t="s">
        <v>287</v>
      </c>
      <c r="E13" s="565"/>
      <c r="G13" s="17" t="s">
        <v>35</v>
      </c>
      <c r="H13" s="565" t="s">
        <v>286</v>
      </c>
      <c r="I13" s="565"/>
      <c r="J13" s="565" t="s">
        <v>287</v>
      </c>
      <c r="K13" s="565"/>
    </row>
    <row r="14" spans="1:11" ht="24.9" customHeight="1" x14ac:dyDescent="0.35">
      <c r="A14" s="568" t="s">
        <v>281</v>
      </c>
      <c r="B14" s="566" t="s">
        <v>50</v>
      </c>
      <c r="C14" s="567"/>
      <c r="D14" s="566" t="s">
        <v>54</v>
      </c>
      <c r="E14" s="567"/>
      <c r="G14" s="568" t="s">
        <v>281</v>
      </c>
      <c r="H14" s="566" t="s">
        <v>93</v>
      </c>
      <c r="I14" s="567"/>
      <c r="J14" s="566" t="s">
        <v>96</v>
      </c>
      <c r="K14" s="567"/>
    </row>
    <row r="15" spans="1:11" ht="24.9" customHeight="1" x14ac:dyDescent="0.35">
      <c r="A15" s="569"/>
      <c r="B15" s="571" t="s">
        <v>51</v>
      </c>
      <c r="C15" s="572"/>
      <c r="D15" s="571" t="s">
        <v>55</v>
      </c>
      <c r="E15" s="572"/>
      <c r="G15" s="569"/>
      <c r="H15" s="571" t="s">
        <v>94</v>
      </c>
      <c r="I15" s="572"/>
      <c r="J15" s="571" t="s">
        <v>97</v>
      </c>
      <c r="K15" s="572"/>
    </row>
    <row r="16" spans="1:11" ht="39.9" customHeight="1" thickBot="1" x14ac:dyDescent="0.4">
      <c r="A16" s="569"/>
      <c r="B16" s="571" t="s">
        <v>52</v>
      </c>
      <c r="C16" s="572"/>
      <c r="D16" s="571" t="s">
        <v>56</v>
      </c>
      <c r="E16" s="572"/>
      <c r="G16" s="570"/>
      <c r="H16" s="580" t="s">
        <v>95</v>
      </c>
      <c r="I16" s="581"/>
      <c r="J16" s="580" t="s">
        <v>98</v>
      </c>
      <c r="K16" s="581"/>
    </row>
    <row r="17" spans="1:11" ht="51.9" customHeight="1" x14ac:dyDescent="0.35">
      <c r="A17" s="569"/>
      <c r="B17" s="571" t="s">
        <v>53</v>
      </c>
      <c r="C17" s="572"/>
      <c r="D17" s="571" t="s">
        <v>57</v>
      </c>
      <c r="E17" s="572"/>
      <c r="G17" s="568" t="s">
        <v>282</v>
      </c>
      <c r="H17" s="566" t="s">
        <v>99</v>
      </c>
      <c r="I17" s="567"/>
      <c r="J17" s="566" t="s">
        <v>102</v>
      </c>
      <c r="K17" s="567"/>
    </row>
    <row r="18" spans="1:11" ht="24.9" customHeight="1" thickBot="1" x14ac:dyDescent="0.4">
      <c r="A18" s="570"/>
      <c r="B18" s="573"/>
      <c r="C18" s="574"/>
      <c r="D18" s="580" t="s">
        <v>58</v>
      </c>
      <c r="E18" s="581"/>
      <c r="G18" s="569"/>
      <c r="H18" s="571" t="s">
        <v>100</v>
      </c>
      <c r="I18" s="572"/>
      <c r="J18" s="571" t="s">
        <v>103</v>
      </c>
      <c r="K18" s="572"/>
    </row>
    <row r="19" spans="1:11" ht="24.9" customHeight="1" thickBot="1" x14ac:dyDescent="0.4">
      <c r="A19" s="568" t="s">
        <v>282</v>
      </c>
      <c r="B19" s="566" t="s">
        <v>59</v>
      </c>
      <c r="C19" s="567"/>
      <c r="D19" s="566" t="s">
        <v>63</v>
      </c>
      <c r="E19" s="567"/>
      <c r="G19" s="570"/>
      <c r="H19" s="580" t="s">
        <v>101</v>
      </c>
      <c r="I19" s="581"/>
      <c r="J19" s="580" t="s">
        <v>104</v>
      </c>
      <c r="K19" s="581"/>
    </row>
    <row r="20" spans="1:11" ht="24.9" customHeight="1" x14ac:dyDescent="0.35">
      <c r="A20" s="569"/>
      <c r="B20" s="571" t="s">
        <v>60</v>
      </c>
      <c r="C20" s="572"/>
      <c r="D20" s="571" t="s">
        <v>64</v>
      </c>
      <c r="E20" s="572"/>
      <c r="G20" s="568" t="s">
        <v>283</v>
      </c>
      <c r="H20" s="566" t="s">
        <v>105</v>
      </c>
      <c r="I20" s="567"/>
      <c r="J20" s="566" t="s">
        <v>108</v>
      </c>
      <c r="K20" s="567"/>
    </row>
    <row r="21" spans="1:11" ht="39.9" customHeight="1" x14ac:dyDescent="0.35">
      <c r="A21" s="569"/>
      <c r="B21" s="571" t="s">
        <v>61</v>
      </c>
      <c r="C21" s="572"/>
      <c r="D21" s="571" t="s">
        <v>65</v>
      </c>
      <c r="E21" s="572"/>
      <c r="G21" s="569"/>
      <c r="H21" s="571" t="s">
        <v>106</v>
      </c>
      <c r="I21" s="572"/>
      <c r="J21" s="571" t="s">
        <v>109</v>
      </c>
      <c r="K21" s="572"/>
    </row>
    <row r="22" spans="1:11" ht="51.9" customHeight="1" thickBot="1" x14ac:dyDescent="0.4">
      <c r="A22" s="569"/>
      <c r="B22" s="571" t="s">
        <v>62</v>
      </c>
      <c r="C22" s="572"/>
      <c r="D22" s="571" t="s">
        <v>66</v>
      </c>
      <c r="E22" s="572"/>
      <c r="G22" s="570"/>
      <c r="H22" s="580" t="s">
        <v>107</v>
      </c>
      <c r="I22" s="581"/>
      <c r="J22" s="580" t="s">
        <v>110</v>
      </c>
      <c r="K22" s="581"/>
    </row>
    <row r="23" spans="1:11" ht="39.9" customHeight="1" thickBot="1" x14ac:dyDescent="0.4">
      <c r="A23" s="570"/>
      <c r="B23" s="573"/>
      <c r="C23" s="574"/>
      <c r="D23" s="580" t="s">
        <v>67</v>
      </c>
      <c r="E23" s="581"/>
      <c r="G23" s="568" t="s">
        <v>284</v>
      </c>
      <c r="H23" s="566" t="s">
        <v>111</v>
      </c>
      <c r="I23" s="567"/>
      <c r="J23" s="566" t="s">
        <v>114</v>
      </c>
      <c r="K23" s="567"/>
    </row>
    <row r="24" spans="1:11" ht="24.9" customHeight="1" x14ac:dyDescent="0.35">
      <c r="A24" s="568" t="s">
        <v>283</v>
      </c>
      <c r="B24" s="566" t="s">
        <v>68</v>
      </c>
      <c r="C24" s="567"/>
      <c r="D24" s="566" t="s">
        <v>72</v>
      </c>
      <c r="E24" s="567"/>
      <c r="G24" s="569"/>
      <c r="H24" s="571" t="s">
        <v>112</v>
      </c>
      <c r="I24" s="572"/>
      <c r="J24" s="571" t="s">
        <v>115</v>
      </c>
      <c r="K24" s="572"/>
    </row>
    <row r="25" spans="1:11" ht="39.9" customHeight="1" thickBot="1" x14ac:dyDescent="0.4">
      <c r="A25" s="569"/>
      <c r="B25" s="571" t="s">
        <v>69</v>
      </c>
      <c r="C25" s="572"/>
      <c r="D25" s="571" t="s">
        <v>73</v>
      </c>
      <c r="E25" s="572"/>
      <c r="G25" s="570"/>
      <c r="H25" s="580" t="s">
        <v>113</v>
      </c>
      <c r="I25" s="581"/>
      <c r="J25" s="580" t="s">
        <v>116</v>
      </c>
      <c r="K25" s="581"/>
    </row>
    <row r="26" spans="1:11" ht="39.9" customHeight="1" x14ac:dyDescent="0.35">
      <c r="A26" s="569"/>
      <c r="B26" s="571" t="s">
        <v>70</v>
      </c>
      <c r="C26" s="572"/>
      <c r="D26" s="571" t="s">
        <v>74</v>
      </c>
      <c r="E26" s="572"/>
      <c r="G26" s="568" t="s">
        <v>288</v>
      </c>
      <c r="H26" s="566" t="s">
        <v>117</v>
      </c>
      <c r="I26" s="567"/>
      <c r="J26" s="566" t="s">
        <v>120</v>
      </c>
      <c r="K26" s="567"/>
    </row>
    <row r="27" spans="1:11" ht="51.9" customHeight="1" x14ac:dyDescent="0.35">
      <c r="A27" s="569"/>
      <c r="B27" s="571" t="s">
        <v>71</v>
      </c>
      <c r="C27" s="572"/>
      <c r="D27" s="571" t="s">
        <v>75</v>
      </c>
      <c r="E27" s="572"/>
      <c r="G27" s="569"/>
      <c r="H27" s="571" t="s">
        <v>118</v>
      </c>
      <c r="I27" s="572"/>
      <c r="J27" s="571" t="s">
        <v>121</v>
      </c>
      <c r="K27" s="572"/>
    </row>
    <row r="28" spans="1:11" ht="39.9" customHeight="1" thickBot="1" x14ac:dyDescent="0.4">
      <c r="A28" s="569"/>
      <c r="B28" s="571"/>
      <c r="C28" s="572"/>
      <c r="D28" s="571" t="s">
        <v>76</v>
      </c>
      <c r="E28" s="572"/>
      <c r="G28" s="570"/>
      <c r="H28" s="580" t="s">
        <v>119</v>
      </c>
      <c r="I28" s="581"/>
      <c r="J28" s="580" t="s">
        <v>122</v>
      </c>
      <c r="K28" s="581"/>
    </row>
    <row r="29" spans="1:11" ht="24.9" customHeight="1" thickBot="1" x14ac:dyDescent="0.4">
      <c r="A29" s="570"/>
      <c r="B29" s="580"/>
      <c r="C29" s="581"/>
      <c r="D29" s="580" t="s">
        <v>77</v>
      </c>
      <c r="E29" s="581"/>
    </row>
    <row r="30" spans="1:11" ht="24.9" customHeight="1" x14ac:dyDescent="0.35">
      <c r="A30" s="568" t="s">
        <v>284</v>
      </c>
      <c r="B30" s="566" t="s">
        <v>78</v>
      </c>
      <c r="C30" s="567"/>
      <c r="D30" s="566" t="s">
        <v>82</v>
      </c>
      <c r="E30" s="567"/>
    </row>
    <row r="31" spans="1:11" ht="39.9" customHeight="1" x14ac:dyDescent="0.35">
      <c r="A31" s="569"/>
      <c r="B31" s="571" t="s">
        <v>79</v>
      </c>
      <c r="C31" s="572"/>
      <c r="D31" s="571" t="s">
        <v>83</v>
      </c>
      <c r="E31" s="572"/>
    </row>
    <row r="32" spans="1:11" ht="39.9" customHeight="1" x14ac:dyDescent="0.35">
      <c r="A32" s="569"/>
      <c r="B32" s="571" t="s">
        <v>80</v>
      </c>
      <c r="C32" s="572"/>
      <c r="D32" s="571" t="s">
        <v>84</v>
      </c>
      <c r="E32" s="572"/>
    </row>
    <row r="33" spans="1:11" ht="51.9" customHeight="1" thickBot="1" x14ac:dyDescent="0.4">
      <c r="A33" s="570"/>
      <c r="B33" s="580" t="s">
        <v>81</v>
      </c>
      <c r="C33" s="581"/>
      <c r="D33" s="573"/>
      <c r="E33" s="574"/>
    </row>
    <row r="34" spans="1:11" ht="24.9" customHeight="1" x14ac:dyDescent="0.35">
      <c r="A34" s="568" t="s">
        <v>288</v>
      </c>
      <c r="B34" s="566" t="s">
        <v>85</v>
      </c>
      <c r="C34" s="567"/>
      <c r="D34" s="566" t="s">
        <v>89</v>
      </c>
      <c r="E34" s="567"/>
    </row>
    <row r="35" spans="1:11" ht="24.9" customHeight="1" x14ac:dyDescent="0.35">
      <c r="A35" s="569"/>
      <c r="B35" s="571" t="s">
        <v>86</v>
      </c>
      <c r="C35" s="572"/>
      <c r="D35" s="571" t="s">
        <v>90</v>
      </c>
      <c r="E35" s="572"/>
    </row>
    <row r="36" spans="1:11" ht="39.9" customHeight="1" x14ac:dyDescent="0.35">
      <c r="A36" s="569"/>
      <c r="B36" s="571" t="s">
        <v>87</v>
      </c>
      <c r="C36" s="572"/>
      <c r="D36" s="571" t="s">
        <v>91</v>
      </c>
      <c r="E36" s="572"/>
    </row>
    <row r="37" spans="1:11" ht="51.9" customHeight="1" thickBot="1" x14ac:dyDescent="0.4">
      <c r="A37" s="570"/>
      <c r="B37" s="580" t="s">
        <v>88</v>
      </c>
      <c r="C37" s="581"/>
      <c r="D37" s="573"/>
      <c r="E37" s="574"/>
    </row>
    <row r="40" spans="1:11" ht="35.25" customHeight="1" x14ac:dyDescent="0.35">
      <c r="A40" s="585" t="s">
        <v>123</v>
      </c>
      <c r="B40" s="585"/>
      <c r="C40" s="585"/>
      <c r="D40" s="585"/>
      <c r="E40" s="585"/>
      <c r="G40" s="585" t="s">
        <v>154</v>
      </c>
      <c r="H40" s="585"/>
      <c r="I40" s="585"/>
      <c r="J40" s="585"/>
      <c r="K40" s="585"/>
    </row>
    <row r="41" spans="1:11" ht="15.75" customHeight="1" thickBot="1" x14ac:dyDescent="0.4">
      <c r="A41" s="16"/>
      <c r="B41" s="100"/>
      <c r="C41" s="16"/>
      <c r="D41" s="16"/>
      <c r="G41"/>
      <c r="H41" s="98"/>
    </row>
    <row r="42" spans="1:11" ht="42.5" thickBot="1" x14ac:dyDescent="0.4">
      <c r="A42" s="595" t="s">
        <v>124</v>
      </c>
      <c r="B42" s="584" t="s">
        <v>125</v>
      </c>
      <c r="C42" s="584"/>
      <c r="D42" s="584" t="s">
        <v>126</v>
      </c>
      <c r="E42" s="584"/>
      <c r="G42"/>
      <c r="H42" s="101" t="s">
        <v>35</v>
      </c>
      <c r="I42" s="102" t="s">
        <v>147</v>
      </c>
      <c r="J42" s="588" t="s">
        <v>49</v>
      </c>
      <c r="K42" s="589"/>
    </row>
    <row r="43" spans="1:11" ht="29.25" customHeight="1" thickBot="1" x14ac:dyDescent="0.4">
      <c r="A43" s="596"/>
      <c r="B43" s="584"/>
      <c r="C43" s="584"/>
      <c r="D43" s="19" t="s">
        <v>1</v>
      </c>
      <c r="E43" s="19" t="s">
        <v>2</v>
      </c>
      <c r="G43"/>
      <c r="H43" s="103" t="s">
        <v>281</v>
      </c>
      <c r="I43" s="75" t="s">
        <v>148</v>
      </c>
      <c r="J43" s="582" t="s">
        <v>149</v>
      </c>
      <c r="K43" s="583"/>
    </row>
    <row r="44" spans="1:11" ht="26.25" customHeight="1" x14ac:dyDescent="0.35">
      <c r="A44" s="106">
        <v>1</v>
      </c>
      <c r="B44" s="594" t="s">
        <v>127</v>
      </c>
      <c r="C44" s="594"/>
      <c r="D44" s="107"/>
      <c r="E44" s="108"/>
      <c r="G44"/>
      <c r="H44" s="103" t="s">
        <v>282</v>
      </c>
      <c r="I44" s="75" t="s">
        <v>150</v>
      </c>
      <c r="J44" s="582" t="s">
        <v>151</v>
      </c>
      <c r="K44" s="583"/>
    </row>
    <row r="45" spans="1:11" ht="24" customHeight="1" thickBot="1" x14ac:dyDescent="0.4">
      <c r="A45" s="109">
        <v>2</v>
      </c>
      <c r="B45" s="590" t="s">
        <v>128</v>
      </c>
      <c r="C45" s="590"/>
      <c r="D45" s="110"/>
      <c r="E45" s="111"/>
      <c r="G45"/>
      <c r="H45" s="104" t="s">
        <v>283</v>
      </c>
      <c r="I45" s="105" t="s">
        <v>152</v>
      </c>
      <c r="J45" s="586" t="s">
        <v>153</v>
      </c>
      <c r="K45" s="587"/>
    </row>
    <row r="46" spans="1:11" ht="15.75" customHeight="1" x14ac:dyDescent="0.35">
      <c r="A46" s="109">
        <v>3</v>
      </c>
      <c r="B46" s="590" t="s">
        <v>129</v>
      </c>
      <c r="C46" s="590"/>
      <c r="D46" s="110"/>
      <c r="E46" s="111"/>
      <c r="G46"/>
      <c r="H46" s="98"/>
    </row>
    <row r="47" spans="1:11" ht="25.5" customHeight="1" x14ac:dyDescent="0.35">
      <c r="A47" s="109">
        <v>4</v>
      </c>
      <c r="B47" s="590" t="s">
        <v>130</v>
      </c>
      <c r="C47" s="590"/>
      <c r="D47" s="110"/>
      <c r="E47" s="111"/>
      <c r="G47"/>
      <c r="H47" s="98"/>
    </row>
    <row r="48" spans="1:11" ht="27" customHeight="1" x14ac:dyDescent="0.35">
      <c r="A48" s="109">
        <v>5</v>
      </c>
      <c r="B48" s="590" t="s">
        <v>131</v>
      </c>
      <c r="C48" s="590"/>
      <c r="D48" s="110"/>
      <c r="E48" s="111"/>
      <c r="G48"/>
      <c r="H48" s="98"/>
    </row>
    <row r="49" spans="1:9" x14ac:dyDescent="0.35">
      <c r="A49" s="109">
        <v>6</v>
      </c>
      <c r="B49" s="590" t="s">
        <v>132</v>
      </c>
      <c r="C49" s="590"/>
      <c r="D49" s="110"/>
      <c r="E49" s="111"/>
      <c r="G49"/>
      <c r="H49" s="98"/>
    </row>
    <row r="50" spans="1:9" ht="25.5" customHeight="1" x14ac:dyDescent="0.35">
      <c r="A50" s="109">
        <v>7</v>
      </c>
      <c r="B50" s="590" t="s">
        <v>133</v>
      </c>
      <c r="C50" s="590"/>
      <c r="D50" s="110"/>
      <c r="E50" s="111"/>
    </row>
    <row r="51" spans="1:9" ht="26.25" customHeight="1" x14ac:dyDescent="0.35">
      <c r="A51" s="109">
        <v>8</v>
      </c>
      <c r="B51" s="590" t="s">
        <v>134</v>
      </c>
      <c r="C51" s="590"/>
      <c r="D51" s="110"/>
      <c r="E51" s="111"/>
    </row>
    <row r="52" spans="1:9" x14ac:dyDescent="0.35">
      <c r="A52" s="109">
        <v>9</v>
      </c>
      <c r="B52" s="590" t="s">
        <v>135</v>
      </c>
      <c r="C52" s="590"/>
      <c r="D52" s="110"/>
      <c r="E52" s="111"/>
    </row>
    <row r="53" spans="1:9" ht="30" customHeight="1" x14ac:dyDescent="0.35">
      <c r="A53" s="109">
        <v>10</v>
      </c>
      <c r="B53" s="590" t="s">
        <v>136</v>
      </c>
      <c r="C53" s="590"/>
      <c r="D53" s="110"/>
      <c r="E53" s="111"/>
    </row>
    <row r="54" spans="1:9" x14ac:dyDescent="0.35">
      <c r="A54" s="109">
        <v>11</v>
      </c>
      <c r="B54" s="590" t="s">
        <v>137</v>
      </c>
      <c r="C54" s="590"/>
      <c r="D54" s="110"/>
      <c r="E54" s="111"/>
    </row>
    <row r="55" spans="1:9" x14ac:dyDescent="0.35">
      <c r="A55" s="109">
        <v>12</v>
      </c>
      <c r="B55" s="590" t="s">
        <v>138</v>
      </c>
      <c r="C55" s="590"/>
      <c r="D55" s="110"/>
      <c r="E55" s="111"/>
    </row>
    <row r="56" spans="1:9" x14ac:dyDescent="0.35">
      <c r="A56" s="109">
        <v>13</v>
      </c>
      <c r="B56" s="590" t="s">
        <v>139</v>
      </c>
      <c r="C56" s="590"/>
      <c r="D56" s="110"/>
      <c r="E56" s="111"/>
    </row>
    <row r="57" spans="1:9" x14ac:dyDescent="0.35">
      <c r="A57" s="109">
        <v>14</v>
      </c>
      <c r="B57" s="590" t="s">
        <v>140</v>
      </c>
      <c r="C57" s="590"/>
      <c r="D57" s="110"/>
      <c r="E57" s="111"/>
      <c r="F57" s="16"/>
      <c r="G57" s="100"/>
      <c r="H57" s="16"/>
      <c r="I57" s="16"/>
    </row>
    <row r="58" spans="1:9" x14ac:dyDescent="0.35">
      <c r="A58" s="109">
        <v>15</v>
      </c>
      <c r="B58" s="590" t="s">
        <v>141</v>
      </c>
      <c r="C58" s="590"/>
      <c r="D58" s="110"/>
      <c r="E58" s="111"/>
    </row>
    <row r="59" spans="1:9" x14ac:dyDescent="0.35">
      <c r="A59" s="109">
        <v>16</v>
      </c>
      <c r="B59" s="590" t="s">
        <v>142</v>
      </c>
      <c r="C59" s="590"/>
      <c r="D59" s="110"/>
      <c r="E59" s="111"/>
    </row>
    <row r="60" spans="1:9" x14ac:dyDescent="0.35">
      <c r="A60" s="109">
        <v>17</v>
      </c>
      <c r="B60" s="590" t="s">
        <v>143</v>
      </c>
      <c r="C60" s="590"/>
      <c r="D60" s="110"/>
      <c r="E60" s="111"/>
    </row>
    <row r="61" spans="1:9" ht="19.5" customHeight="1" x14ac:dyDescent="0.35">
      <c r="A61" s="109">
        <v>18</v>
      </c>
      <c r="B61" s="590" t="s">
        <v>144</v>
      </c>
      <c r="C61" s="590"/>
      <c r="D61" s="110"/>
      <c r="E61" s="111"/>
    </row>
    <row r="62" spans="1:9" ht="15" thickBot="1" x14ac:dyDescent="0.4">
      <c r="A62" s="112">
        <v>19</v>
      </c>
      <c r="B62" s="591" t="s">
        <v>145</v>
      </c>
      <c r="C62" s="591"/>
      <c r="D62" s="113"/>
      <c r="E62" s="114"/>
    </row>
    <row r="63" spans="1:9" ht="15" thickBot="1" x14ac:dyDescent="0.4">
      <c r="A63"/>
      <c r="B63" s="592" t="s">
        <v>146</v>
      </c>
      <c r="C63" s="593"/>
      <c r="D63" s="18"/>
    </row>
    <row r="64" spans="1:9" ht="27" customHeight="1" x14ac:dyDescent="0.35"/>
    <row r="66" ht="30" customHeight="1" x14ac:dyDescent="0.35"/>
    <row r="67" ht="27" customHeight="1" x14ac:dyDescent="0.35"/>
    <row r="69" ht="30.75" customHeight="1" x14ac:dyDescent="0.35"/>
    <row r="70" ht="41.25" customHeight="1" x14ac:dyDescent="0.35"/>
    <row r="72" ht="27" customHeight="1" x14ac:dyDescent="0.35"/>
    <row r="78" ht="30" customHeight="1" x14ac:dyDescent="0.35"/>
    <row r="82" spans="1:1" ht="24" customHeight="1" x14ac:dyDescent="0.35"/>
    <row r="84" spans="1:1" customFormat="1" ht="32.25" customHeight="1" x14ac:dyDescent="0.35">
      <c r="A84" s="98"/>
    </row>
    <row r="86" spans="1:1" ht="55.5" customHeight="1" x14ac:dyDescent="0.35"/>
    <row r="87" spans="1:1" ht="34.5" customHeight="1" x14ac:dyDescent="0.35"/>
    <row r="88" spans="1:1" ht="36" customHeight="1" x14ac:dyDescent="0.35"/>
    <row r="89" spans="1:1" ht="43.5" customHeight="1" x14ac:dyDescent="0.35"/>
  </sheetData>
  <mergeCells count="129">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A24:A29"/>
    <mergeCell ref="A30:A33"/>
    <mergeCell ref="A34:A37"/>
    <mergeCell ref="B25:C25"/>
    <mergeCell ref="B26:C26"/>
    <mergeCell ref="B27:C27"/>
    <mergeCell ref="B28:C28"/>
    <mergeCell ref="B29:C29"/>
    <mergeCell ref="B30:C30"/>
    <mergeCell ref="B31:C31"/>
    <mergeCell ref="B32:C32"/>
    <mergeCell ref="B33:C33"/>
    <mergeCell ref="B34:C34"/>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G58"/>
  <sheetViews>
    <sheetView topLeftCell="A36" workbookViewId="0">
      <selection activeCell="D45" sqref="D45"/>
    </sheetView>
  </sheetViews>
  <sheetFormatPr baseColWidth="10" defaultColWidth="10.90625" defaultRowHeight="12" x14ac:dyDescent="0.3"/>
  <cols>
    <col min="1" max="1" width="9.08984375" style="146" customWidth="1"/>
    <col min="2" max="2" width="30.08984375" style="146" customWidth="1"/>
    <col min="3" max="3" width="18.36328125" style="146" customWidth="1"/>
    <col min="4" max="4" width="31.90625" style="146" customWidth="1"/>
    <col min="5" max="5" width="19.453125" style="146" customWidth="1"/>
    <col min="6" max="6" width="19.90625" style="146" customWidth="1"/>
    <col min="7" max="7" width="23.08984375" style="146" customWidth="1"/>
    <col min="8" max="16384" width="10.90625" style="146"/>
  </cols>
  <sheetData>
    <row r="1" spans="2:5" x14ac:dyDescent="0.3">
      <c r="B1" s="600" t="s">
        <v>174</v>
      </c>
      <c r="C1" s="600"/>
      <c r="D1" s="600"/>
      <c r="E1" s="600"/>
    </row>
    <row r="2" spans="2:5" ht="12.5" thickBot="1" x14ac:dyDescent="0.35"/>
    <row r="3" spans="2:5" ht="23.5" thickBot="1" x14ac:dyDescent="0.35">
      <c r="B3" s="147" t="s">
        <v>296</v>
      </c>
      <c r="C3" s="148" t="s">
        <v>297</v>
      </c>
      <c r="D3" s="149" t="s">
        <v>298</v>
      </c>
      <c r="E3" s="148" t="s">
        <v>299</v>
      </c>
    </row>
    <row r="4" spans="2:5" ht="18" customHeight="1" thickBot="1" x14ac:dyDescent="0.35">
      <c r="B4" s="611" t="s">
        <v>368</v>
      </c>
      <c r="C4" s="150" t="s">
        <v>257</v>
      </c>
      <c r="D4" s="613" t="s">
        <v>300</v>
      </c>
      <c r="E4" s="151" t="s">
        <v>301</v>
      </c>
    </row>
    <row r="5" spans="2:5" ht="18" customHeight="1" thickBot="1" x14ac:dyDescent="0.35">
      <c r="B5" s="612"/>
      <c r="C5" s="150" t="s">
        <v>258</v>
      </c>
      <c r="D5" s="614"/>
      <c r="E5" s="151" t="s">
        <v>301</v>
      </c>
    </row>
    <row r="6" spans="2:5" ht="23.5" thickBot="1" x14ac:dyDescent="0.35">
      <c r="B6" s="611" t="s">
        <v>369</v>
      </c>
      <c r="C6" s="152" t="s">
        <v>259</v>
      </c>
      <c r="D6" s="153" t="s">
        <v>302</v>
      </c>
      <c r="E6" s="150" t="s">
        <v>301</v>
      </c>
    </row>
    <row r="7" spans="2:5" ht="23.5" thickBot="1" x14ac:dyDescent="0.35">
      <c r="B7" s="612"/>
      <c r="C7" s="152" t="s">
        <v>260</v>
      </c>
      <c r="D7" s="153" t="s">
        <v>303</v>
      </c>
      <c r="E7" s="152" t="s">
        <v>301</v>
      </c>
    </row>
    <row r="8" spans="2:5" ht="23.5" thickBot="1" x14ac:dyDescent="0.35">
      <c r="B8" s="611" t="s">
        <v>370</v>
      </c>
      <c r="C8" s="151" t="s">
        <v>261</v>
      </c>
      <c r="D8" s="153" t="s">
        <v>304</v>
      </c>
      <c r="E8" s="154">
        <v>0.25</v>
      </c>
    </row>
    <row r="9" spans="2:5" ht="35" thickBot="1" x14ac:dyDescent="0.35">
      <c r="B9" s="615"/>
      <c r="C9" s="151" t="s">
        <v>262</v>
      </c>
      <c r="D9" s="153" t="s">
        <v>305</v>
      </c>
      <c r="E9" s="154">
        <v>0.15</v>
      </c>
    </row>
    <row r="10" spans="2:5" ht="35" thickBot="1" x14ac:dyDescent="0.35">
      <c r="B10" s="612"/>
      <c r="C10" s="151" t="s">
        <v>263</v>
      </c>
      <c r="D10" s="153" t="s">
        <v>306</v>
      </c>
      <c r="E10" s="154">
        <v>0.1</v>
      </c>
    </row>
    <row r="11" spans="2:5" ht="58" thickBot="1" x14ac:dyDescent="0.35">
      <c r="B11" s="601" t="s">
        <v>371</v>
      </c>
      <c r="C11" s="151" t="s">
        <v>264</v>
      </c>
      <c r="D11" s="153" t="s">
        <v>307</v>
      </c>
      <c r="E11" s="155">
        <v>0.25</v>
      </c>
    </row>
    <row r="12" spans="2:5" ht="23.5" thickBot="1" x14ac:dyDescent="0.35">
      <c r="B12" s="602"/>
      <c r="C12" s="151" t="s">
        <v>265</v>
      </c>
      <c r="D12" s="153" t="s">
        <v>308</v>
      </c>
      <c r="E12" s="155">
        <v>0.15</v>
      </c>
    </row>
    <row r="13" spans="2:5" ht="46.5" thickBot="1" x14ac:dyDescent="0.35">
      <c r="B13" s="601" t="s">
        <v>372</v>
      </c>
      <c r="C13" s="151" t="s">
        <v>266</v>
      </c>
      <c r="D13" s="153" t="s">
        <v>309</v>
      </c>
      <c r="E13" s="151" t="s">
        <v>301</v>
      </c>
    </row>
    <row r="14" spans="2:5" ht="46.5" thickBot="1" x14ac:dyDescent="0.35">
      <c r="B14" s="602"/>
      <c r="C14" s="151" t="s">
        <v>267</v>
      </c>
      <c r="D14" s="153" t="s">
        <v>310</v>
      </c>
      <c r="E14" s="151" t="s">
        <v>301</v>
      </c>
    </row>
    <row r="15" spans="2:5" ht="23.5" thickBot="1" x14ac:dyDescent="0.35">
      <c r="B15" s="603" t="s">
        <v>311</v>
      </c>
      <c r="C15" s="151" t="s">
        <v>312</v>
      </c>
      <c r="D15" s="153" t="s">
        <v>313</v>
      </c>
      <c r="E15" s="151" t="s">
        <v>301</v>
      </c>
    </row>
    <row r="16" spans="2:5" ht="23.5" thickBot="1" x14ac:dyDescent="0.35">
      <c r="B16" s="604"/>
      <c r="C16" s="151" t="s">
        <v>314</v>
      </c>
      <c r="D16" s="153" t="s">
        <v>315</v>
      </c>
      <c r="E16" s="151" t="s">
        <v>301</v>
      </c>
    </row>
    <row r="17" spans="2:5" x14ac:dyDescent="0.3">
      <c r="B17" s="605"/>
      <c r="C17" s="606"/>
      <c r="D17" s="606"/>
      <c r="E17" s="607"/>
    </row>
    <row r="18" spans="2:5" x14ac:dyDescent="0.3">
      <c r="B18" s="608" t="s">
        <v>316</v>
      </c>
      <c r="C18" s="609"/>
      <c r="D18" s="609"/>
      <c r="E18" s="610"/>
    </row>
    <row r="19" spans="2:5" x14ac:dyDescent="0.3">
      <c r="B19" s="608"/>
      <c r="C19" s="609"/>
      <c r="D19" s="609"/>
      <c r="E19" s="610"/>
    </row>
    <row r="20" spans="2:5" ht="12.5" thickBot="1" x14ac:dyDescent="0.35">
      <c r="B20" s="597" t="s">
        <v>317</v>
      </c>
      <c r="C20" s="598"/>
      <c r="D20" s="598"/>
      <c r="E20" s="599"/>
    </row>
    <row r="23" spans="2:5" x14ac:dyDescent="0.3">
      <c r="B23" s="617" t="s">
        <v>324</v>
      </c>
      <c r="C23" s="617"/>
    </row>
    <row r="24" spans="2:5" x14ac:dyDescent="0.3">
      <c r="B24" s="156" t="s">
        <v>337</v>
      </c>
      <c r="C24" s="146" t="s">
        <v>339</v>
      </c>
    </row>
    <row r="25" spans="2:5" x14ac:dyDescent="0.3">
      <c r="B25" s="156" t="s">
        <v>9</v>
      </c>
      <c r="C25" s="146" t="s">
        <v>340</v>
      </c>
    </row>
    <row r="26" spans="2:5" x14ac:dyDescent="0.3">
      <c r="B26" s="156" t="s">
        <v>338</v>
      </c>
      <c r="C26" s="146" t="s">
        <v>341</v>
      </c>
    </row>
    <row r="29" spans="2:5" s="204" customFormat="1" ht="15" customHeight="1" x14ac:dyDescent="0.35">
      <c r="B29" s="203" t="s">
        <v>342</v>
      </c>
      <c r="C29" s="203" t="s">
        <v>343</v>
      </c>
      <c r="D29" s="203" t="s">
        <v>344</v>
      </c>
    </row>
    <row r="30" spans="2:5" ht="24" customHeight="1" x14ac:dyDescent="0.3">
      <c r="B30" s="616" t="s">
        <v>28</v>
      </c>
      <c r="C30" s="157" t="s">
        <v>255</v>
      </c>
      <c r="D30" s="157">
        <v>15</v>
      </c>
    </row>
    <row r="31" spans="2:5" ht="24" customHeight="1" x14ac:dyDescent="0.3">
      <c r="B31" s="616"/>
      <c r="C31" s="157" t="s">
        <v>345</v>
      </c>
      <c r="D31" s="157">
        <v>0</v>
      </c>
    </row>
    <row r="32" spans="2:5" ht="24" customHeight="1" x14ac:dyDescent="0.3">
      <c r="B32" s="616" t="s">
        <v>327</v>
      </c>
      <c r="C32" s="157" t="s">
        <v>257</v>
      </c>
      <c r="D32" s="157">
        <v>15</v>
      </c>
    </row>
    <row r="33" spans="2:4" ht="24" customHeight="1" x14ac:dyDescent="0.3">
      <c r="B33" s="616"/>
      <c r="C33" s="157" t="s">
        <v>258</v>
      </c>
      <c r="D33" s="157">
        <v>0</v>
      </c>
    </row>
    <row r="34" spans="2:4" ht="29.15" customHeight="1" x14ac:dyDescent="0.3">
      <c r="B34" s="616" t="s">
        <v>328</v>
      </c>
      <c r="C34" s="157" t="s">
        <v>346</v>
      </c>
      <c r="D34" s="157">
        <v>15</v>
      </c>
    </row>
    <row r="35" spans="2:4" ht="29.15" customHeight="1" x14ac:dyDescent="0.3">
      <c r="B35" s="616"/>
      <c r="C35" s="157" t="s">
        <v>347</v>
      </c>
      <c r="D35" s="157">
        <v>0</v>
      </c>
    </row>
    <row r="36" spans="2:4" ht="19.5" customHeight="1" x14ac:dyDescent="0.3">
      <c r="B36" s="616" t="s">
        <v>329</v>
      </c>
      <c r="C36" s="157" t="s">
        <v>261</v>
      </c>
      <c r="D36" s="157">
        <v>15</v>
      </c>
    </row>
    <row r="37" spans="2:4" ht="19.5" customHeight="1" x14ac:dyDescent="0.3">
      <c r="B37" s="616"/>
      <c r="C37" s="157" t="s">
        <v>262</v>
      </c>
      <c r="D37" s="157">
        <v>10</v>
      </c>
    </row>
    <row r="38" spans="2:4" ht="19.5" customHeight="1" x14ac:dyDescent="0.3">
      <c r="B38" s="616"/>
      <c r="C38" s="157" t="s">
        <v>348</v>
      </c>
      <c r="D38" s="157">
        <v>0</v>
      </c>
    </row>
    <row r="39" spans="2:4" ht="27.9" customHeight="1" x14ac:dyDescent="0.3">
      <c r="B39" s="616" t="s">
        <v>330</v>
      </c>
      <c r="C39" s="157" t="s">
        <v>349</v>
      </c>
      <c r="D39" s="157">
        <v>15</v>
      </c>
    </row>
    <row r="40" spans="2:4" ht="27.9" customHeight="1" x14ac:dyDescent="0.3">
      <c r="B40" s="616"/>
      <c r="C40" s="157" t="s">
        <v>350</v>
      </c>
      <c r="D40" s="157">
        <v>0</v>
      </c>
    </row>
    <row r="41" spans="2:4" ht="32.4" customHeight="1" x14ac:dyDescent="0.3">
      <c r="B41" s="616" t="s">
        <v>331</v>
      </c>
      <c r="C41" s="158" t="s">
        <v>351</v>
      </c>
      <c r="D41" s="157">
        <v>15</v>
      </c>
    </row>
    <row r="42" spans="2:4" ht="32.4" customHeight="1" x14ac:dyDescent="0.3">
      <c r="B42" s="616"/>
      <c r="C42" s="158" t="s">
        <v>352</v>
      </c>
      <c r="D42" s="157">
        <v>0</v>
      </c>
    </row>
    <row r="43" spans="2:4" ht="19.5" customHeight="1" x14ac:dyDescent="0.3">
      <c r="B43" s="616" t="s">
        <v>332</v>
      </c>
      <c r="C43" s="157" t="s">
        <v>353</v>
      </c>
      <c r="D43" s="157">
        <v>10</v>
      </c>
    </row>
    <row r="44" spans="2:4" ht="19.5" customHeight="1" x14ac:dyDescent="0.3">
      <c r="B44" s="616"/>
      <c r="C44" s="157" t="s">
        <v>354</v>
      </c>
      <c r="D44" s="157">
        <v>5</v>
      </c>
    </row>
    <row r="45" spans="2:4" ht="19.5" customHeight="1" x14ac:dyDescent="0.3">
      <c r="B45" s="616"/>
      <c r="C45" s="157" t="s">
        <v>355</v>
      </c>
      <c r="D45" s="157">
        <v>0</v>
      </c>
    </row>
    <row r="48" spans="2:4" ht="19.5" customHeight="1" thickBot="1" x14ac:dyDescent="0.35">
      <c r="B48" s="159" t="s">
        <v>356</v>
      </c>
    </row>
    <row r="49" spans="2:7" ht="12.5" thickBot="1" x14ac:dyDescent="0.35">
      <c r="B49" s="160" t="s">
        <v>357</v>
      </c>
      <c r="C49" s="161" t="s">
        <v>358</v>
      </c>
      <c r="D49" s="161" t="s">
        <v>359</v>
      </c>
      <c r="E49" s="162" t="s">
        <v>360</v>
      </c>
      <c r="G49" s="146">
        <v>50</v>
      </c>
    </row>
    <row r="50" spans="2:7" x14ac:dyDescent="0.3">
      <c r="B50" s="163" t="s">
        <v>337</v>
      </c>
      <c r="C50" s="164" t="s">
        <v>337</v>
      </c>
      <c r="D50" s="164" t="s">
        <v>337</v>
      </c>
      <c r="E50" s="165">
        <v>100</v>
      </c>
      <c r="G50" s="146">
        <v>100</v>
      </c>
    </row>
    <row r="51" spans="2:7" x14ac:dyDescent="0.3">
      <c r="B51" s="166" t="s">
        <v>337</v>
      </c>
      <c r="C51" s="167" t="s">
        <v>9</v>
      </c>
      <c r="D51" s="167" t="s">
        <v>9</v>
      </c>
      <c r="E51" s="168">
        <v>50</v>
      </c>
      <c r="G51" s="146">
        <v>0</v>
      </c>
    </row>
    <row r="52" spans="2:7" ht="12.5" thickBot="1" x14ac:dyDescent="0.35">
      <c r="B52" s="169" t="s">
        <v>337</v>
      </c>
      <c r="C52" s="170" t="s">
        <v>361</v>
      </c>
      <c r="D52" s="170" t="s">
        <v>361</v>
      </c>
      <c r="E52" s="171">
        <v>0</v>
      </c>
    </row>
    <row r="53" spans="2:7" x14ac:dyDescent="0.3">
      <c r="B53" s="163" t="s">
        <v>9</v>
      </c>
      <c r="C53" s="164" t="s">
        <v>337</v>
      </c>
      <c r="D53" s="164" t="s">
        <v>9</v>
      </c>
      <c r="E53" s="165">
        <v>50</v>
      </c>
    </row>
    <row r="54" spans="2:7" x14ac:dyDescent="0.3">
      <c r="B54" s="172" t="s">
        <v>9</v>
      </c>
      <c r="C54" s="167" t="s">
        <v>9</v>
      </c>
      <c r="D54" s="167" t="s">
        <v>9</v>
      </c>
      <c r="E54" s="168">
        <v>50</v>
      </c>
    </row>
    <row r="55" spans="2:7" ht="12.5" thickBot="1" x14ac:dyDescent="0.35">
      <c r="B55" s="173" t="s">
        <v>9</v>
      </c>
      <c r="C55" s="170" t="s">
        <v>361</v>
      </c>
      <c r="D55" s="170" t="s">
        <v>361</v>
      </c>
      <c r="E55" s="171">
        <v>0</v>
      </c>
    </row>
    <row r="56" spans="2:7" x14ac:dyDescent="0.3">
      <c r="B56" s="163" t="s">
        <v>361</v>
      </c>
      <c r="C56" s="164" t="s">
        <v>337</v>
      </c>
      <c r="D56" s="164" t="s">
        <v>361</v>
      </c>
      <c r="E56" s="165">
        <v>0</v>
      </c>
    </row>
    <row r="57" spans="2:7" x14ac:dyDescent="0.3">
      <c r="B57" s="166" t="s">
        <v>361</v>
      </c>
      <c r="C57" s="167" t="s">
        <v>9</v>
      </c>
      <c r="D57" s="167" t="s">
        <v>361</v>
      </c>
      <c r="E57" s="168">
        <v>0</v>
      </c>
    </row>
    <row r="58" spans="2:7" ht="12.5" thickBot="1" x14ac:dyDescent="0.35">
      <c r="B58" s="169" t="s">
        <v>361</v>
      </c>
      <c r="C58" s="170" t="s">
        <v>361</v>
      </c>
      <c r="D58" s="170" t="s">
        <v>361</v>
      </c>
      <c r="E58" s="171">
        <v>0</v>
      </c>
    </row>
  </sheetData>
  <mergeCells count="20">
    <mergeCell ref="B39:B40"/>
    <mergeCell ref="B41:B42"/>
    <mergeCell ref="B43:B45"/>
    <mergeCell ref="B23:C23"/>
    <mergeCell ref="B30:B31"/>
    <mergeCell ref="B32:B33"/>
    <mergeCell ref="B34:B35"/>
    <mergeCell ref="B36:B38"/>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2:G28"/>
  <sheetViews>
    <sheetView zoomScale="70" zoomScaleNormal="70" workbookViewId="0">
      <selection activeCell="F19" sqref="F19"/>
    </sheetView>
  </sheetViews>
  <sheetFormatPr baseColWidth="10" defaultRowHeight="14.5" x14ac:dyDescent="0.35"/>
  <cols>
    <col min="1" max="1" width="13.08984375" customWidth="1"/>
    <col min="2" max="2" width="15.36328125" customWidth="1"/>
    <col min="3" max="3" width="17.54296875" customWidth="1"/>
    <col min="4" max="4" width="13.54296875" customWidth="1"/>
    <col min="5" max="5" width="14" customWidth="1"/>
    <col min="6" max="6" width="13.36328125" customWidth="1"/>
    <col min="7" max="7" width="13.6328125" customWidth="1"/>
    <col min="9" max="9" width="13.08984375" customWidth="1"/>
    <col min="10" max="10" width="12.90625" customWidth="1"/>
    <col min="11" max="13" width="14" customWidth="1"/>
  </cols>
  <sheetData>
    <row r="2" spans="1:7" x14ac:dyDescent="0.35">
      <c r="B2" s="623" t="s">
        <v>159</v>
      </c>
      <c r="C2" s="623"/>
    </row>
    <row r="3" spans="1:7" x14ac:dyDescent="0.35">
      <c r="B3" s="20" t="s">
        <v>160</v>
      </c>
      <c r="C3" s="21"/>
    </row>
    <row r="4" spans="1:7" x14ac:dyDescent="0.35">
      <c r="B4" s="20" t="s">
        <v>161</v>
      </c>
      <c r="C4" s="22"/>
    </row>
    <row r="5" spans="1:7" x14ac:dyDescent="0.35">
      <c r="B5" s="20" t="s">
        <v>9</v>
      </c>
      <c r="C5" s="23"/>
    </row>
    <row r="6" spans="1:7" x14ac:dyDescent="0.35">
      <c r="B6" s="20" t="s">
        <v>162</v>
      </c>
      <c r="C6" s="24"/>
    </row>
    <row r="8" spans="1:7" ht="15.5" x14ac:dyDescent="0.35">
      <c r="A8" s="417" t="s">
        <v>163</v>
      </c>
      <c r="B8" s="417"/>
      <c r="C8" s="417"/>
      <c r="D8" s="417"/>
      <c r="E8" s="417"/>
      <c r="F8" s="417"/>
    </row>
    <row r="10" spans="1:7" ht="15" thickBot="1" x14ac:dyDescent="0.4">
      <c r="A10" s="199"/>
      <c r="B10" s="199"/>
      <c r="C10" s="199"/>
      <c r="D10" s="199"/>
      <c r="E10" s="199"/>
      <c r="F10" s="199"/>
      <c r="G10" s="199"/>
    </row>
    <row r="11" spans="1:7" ht="15.5" thickTop="1" thickBot="1" x14ac:dyDescent="0.4">
      <c r="A11" s="140"/>
      <c r="B11" s="530" t="s">
        <v>27</v>
      </c>
      <c r="C11" s="531"/>
      <c r="D11" s="420" t="s">
        <v>167</v>
      </c>
      <c r="E11" s="421"/>
      <c r="F11" s="422"/>
      <c r="G11" s="199"/>
    </row>
    <row r="12" spans="1:7" ht="21" customHeight="1" thickTop="1" thickBot="1" x14ac:dyDescent="0.4">
      <c r="A12" s="140"/>
      <c r="B12" s="26" t="s">
        <v>8</v>
      </c>
      <c r="C12" s="27" t="s">
        <v>166</v>
      </c>
      <c r="D12" s="618"/>
      <c r="E12" s="619"/>
      <c r="F12" s="620"/>
      <c r="G12" s="197"/>
    </row>
    <row r="13" spans="1:7" ht="39.9" customHeight="1" thickTop="1" thickBot="1" x14ac:dyDescent="0.4">
      <c r="A13" s="140"/>
      <c r="B13" s="42" t="s">
        <v>206</v>
      </c>
      <c r="C13" s="41">
        <v>1</v>
      </c>
      <c r="D13" s="45"/>
      <c r="E13" s="46"/>
      <c r="F13" s="47"/>
      <c r="G13" s="197"/>
    </row>
    <row r="14" spans="1:7" ht="39.9" customHeight="1" thickBot="1" x14ac:dyDescent="0.4">
      <c r="A14" s="140"/>
      <c r="B14" s="42" t="s">
        <v>207</v>
      </c>
      <c r="C14" s="41">
        <v>0.8</v>
      </c>
      <c r="D14" s="53"/>
      <c r="E14" s="49"/>
      <c r="F14" s="50"/>
      <c r="G14" s="197"/>
    </row>
    <row r="15" spans="1:7" ht="39.9" customHeight="1" thickBot="1" x14ac:dyDescent="0.4">
      <c r="A15" s="140"/>
      <c r="B15" s="42" t="s">
        <v>208</v>
      </c>
      <c r="C15" s="41">
        <v>0.6</v>
      </c>
      <c r="D15" s="48"/>
      <c r="E15" s="49"/>
      <c r="F15" s="50"/>
      <c r="G15" s="197"/>
    </row>
    <row r="16" spans="1:7" ht="39.9" customHeight="1" thickBot="1" x14ac:dyDescent="0.4">
      <c r="A16" s="140"/>
      <c r="B16" s="42" t="s">
        <v>209</v>
      </c>
      <c r="C16" s="41">
        <v>0.4</v>
      </c>
      <c r="D16" s="48"/>
      <c r="E16" s="49"/>
      <c r="F16" s="50"/>
      <c r="G16" s="197"/>
    </row>
    <row r="17" spans="1:7" ht="19.5" customHeight="1" thickBot="1" x14ac:dyDescent="0.4">
      <c r="A17" s="624"/>
      <c r="B17" s="42" t="s">
        <v>210</v>
      </c>
      <c r="C17" s="41">
        <v>0.2</v>
      </c>
      <c r="D17" s="54"/>
      <c r="E17" s="51"/>
      <c r="F17" s="52"/>
      <c r="G17" s="140"/>
    </row>
    <row r="18" spans="1:7" ht="18.899999999999999" customHeight="1" thickTop="1" thickBot="1" x14ac:dyDescent="0.4">
      <c r="A18" s="624"/>
      <c r="B18" s="532" t="s">
        <v>26</v>
      </c>
      <c r="C18" s="27" t="s">
        <v>8</v>
      </c>
      <c r="D18" s="25" t="s">
        <v>9</v>
      </c>
      <c r="E18" s="25" t="s">
        <v>10</v>
      </c>
      <c r="F18" s="25" t="s">
        <v>11</v>
      </c>
      <c r="G18" s="198"/>
    </row>
    <row r="19" spans="1:7" ht="20.399999999999999" customHeight="1" thickTop="1" thickBot="1" x14ac:dyDescent="0.4">
      <c r="B19" s="533"/>
      <c r="C19" s="27" t="s">
        <v>164</v>
      </c>
      <c r="D19" s="40">
        <v>0.6</v>
      </c>
      <c r="E19" s="40">
        <v>0.8</v>
      </c>
      <c r="F19" s="40">
        <v>1</v>
      </c>
    </row>
    <row r="20" spans="1:7" ht="15.5" thickTop="1" thickBot="1" x14ac:dyDescent="0.4"/>
    <row r="21" spans="1:7" ht="25.5" customHeight="1" thickBot="1" x14ac:dyDescent="0.4">
      <c r="B21" s="625" t="s">
        <v>179</v>
      </c>
      <c r="C21" s="626" t="s">
        <v>180</v>
      </c>
      <c r="D21" s="626"/>
      <c r="E21" s="626"/>
      <c r="F21" s="626"/>
    </row>
    <row r="22" spans="1:7" ht="39" customHeight="1" thickBot="1" x14ac:dyDescent="0.4">
      <c r="B22" s="625"/>
      <c r="C22" s="626" t="s">
        <v>289</v>
      </c>
      <c r="D22" s="626"/>
      <c r="E22" s="626" t="s">
        <v>181</v>
      </c>
      <c r="F22" s="626"/>
    </row>
    <row r="23" spans="1:7" ht="43.5" customHeight="1" thickBot="1" x14ac:dyDescent="0.4">
      <c r="B23" s="115" t="s">
        <v>162</v>
      </c>
      <c r="C23" s="627" t="s">
        <v>290</v>
      </c>
      <c r="D23" s="627"/>
      <c r="E23" s="627" t="s">
        <v>291</v>
      </c>
      <c r="F23" s="627"/>
    </row>
    <row r="24" spans="1:7" ht="43.5" customHeight="1" thickBot="1" x14ac:dyDescent="0.4">
      <c r="B24" s="115" t="s">
        <v>9</v>
      </c>
      <c r="C24" s="621" t="s">
        <v>292</v>
      </c>
      <c r="D24" s="621"/>
      <c r="E24" s="627" t="s">
        <v>293</v>
      </c>
      <c r="F24" s="627"/>
    </row>
    <row r="25" spans="1:7" ht="43.5" customHeight="1" thickBot="1" x14ac:dyDescent="0.4">
      <c r="B25" s="626" t="s">
        <v>165</v>
      </c>
      <c r="C25" s="621" t="s">
        <v>294</v>
      </c>
      <c r="D25" s="621"/>
      <c r="E25" s="621" t="s">
        <v>294</v>
      </c>
      <c r="F25" s="621"/>
    </row>
    <row r="26" spans="1:7" ht="43.5" customHeight="1" thickBot="1" x14ac:dyDescent="0.4">
      <c r="B26" s="626"/>
      <c r="C26" s="622" t="s">
        <v>295</v>
      </c>
      <c r="D26" s="622"/>
      <c r="E26" s="622" t="s">
        <v>295</v>
      </c>
      <c r="F26" s="622"/>
    </row>
    <row r="27" spans="1:7" ht="43.5" customHeight="1" thickBot="1" x14ac:dyDescent="0.4">
      <c r="B27" s="626" t="s">
        <v>160</v>
      </c>
      <c r="C27" s="621" t="s">
        <v>294</v>
      </c>
      <c r="D27" s="621"/>
      <c r="E27" s="621" t="s">
        <v>294</v>
      </c>
      <c r="F27" s="621"/>
    </row>
    <row r="28" spans="1:7" ht="43.5" customHeight="1" thickBot="1" x14ac:dyDescent="0.4">
      <c r="B28" s="626"/>
      <c r="C28" s="622" t="s">
        <v>295</v>
      </c>
      <c r="D28" s="622"/>
      <c r="E28" s="622" t="s">
        <v>295</v>
      </c>
      <c r="F28" s="622"/>
    </row>
  </sheetData>
  <mergeCells count="24">
    <mergeCell ref="C27:D27"/>
    <mergeCell ref="E24:F24"/>
    <mergeCell ref="E25:F25"/>
    <mergeCell ref="E26:F26"/>
    <mergeCell ref="C23:D23"/>
    <mergeCell ref="C24:D24"/>
    <mergeCell ref="C25:D25"/>
    <mergeCell ref="C26:D26"/>
    <mergeCell ref="D11:F12"/>
    <mergeCell ref="E27:F27"/>
    <mergeCell ref="E28:F28"/>
    <mergeCell ref="B18:B19"/>
    <mergeCell ref="B2:C2"/>
    <mergeCell ref="A8:F8"/>
    <mergeCell ref="A17:A18"/>
    <mergeCell ref="B11:C11"/>
    <mergeCell ref="B21:B22"/>
    <mergeCell ref="B25:B26"/>
    <mergeCell ref="B27:B28"/>
    <mergeCell ref="C21:F21"/>
    <mergeCell ref="C22:D22"/>
    <mergeCell ref="E22:F22"/>
    <mergeCell ref="C28:D28"/>
    <mergeCell ref="E23:F2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69332C15C66ED4F87FABFC9CB536762" ma:contentTypeVersion="17" ma:contentTypeDescription="Crear nuevo documento." ma:contentTypeScope="" ma:versionID="17e7ce2373fe5640a13cd81e9f6bc82b">
  <xsd:schema xmlns:xsd="http://www.w3.org/2001/XMLSchema" xmlns:xs="http://www.w3.org/2001/XMLSchema" xmlns:p="http://schemas.microsoft.com/office/2006/metadata/properties" xmlns:ns3="aa566a8a-6713-4a80-931c-22c062d99736" xmlns:ns4="82d0fe9e-8728-4812-b9b4-6538b2501592" targetNamespace="http://schemas.microsoft.com/office/2006/metadata/properties" ma:root="true" ma:fieldsID="feeb3b59c21e00f9e13c74888b7f41a4" ns3:_="" ns4:_="">
    <xsd:import namespace="aa566a8a-6713-4a80-931c-22c062d99736"/>
    <xsd:import namespace="82d0fe9e-8728-4812-b9b4-6538b250159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566a8a-6713-4a80-931c-22c062d9973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d0fe9e-8728-4812-b9b4-6538b250159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82d0fe9e-8728-4812-b9b4-6538b2501592" xsi:nil="true"/>
  </documentManagement>
</p:properties>
</file>

<file path=customXml/itemProps1.xml><?xml version="1.0" encoding="utf-8"?>
<ds:datastoreItem xmlns:ds="http://schemas.openxmlformats.org/officeDocument/2006/customXml" ds:itemID="{E6BE2F83-94AE-4B58-A665-155018A2DD86}">
  <ds:schemaRefs>
    <ds:schemaRef ds:uri="http://schemas.microsoft.com/sharepoint/v3/contenttype/forms"/>
  </ds:schemaRefs>
</ds:datastoreItem>
</file>

<file path=customXml/itemProps2.xml><?xml version="1.0" encoding="utf-8"?>
<ds:datastoreItem xmlns:ds="http://schemas.openxmlformats.org/officeDocument/2006/customXml" ds:itemID="{989DE989-4DA7-46B2-BE96-6F151CAA1E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566a8a-6713-4a80-931c-22c062d99736"/>
    <ds:schemaRef ds:uri="82d0fe9e-8728-4812-b9b4-6538b2501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2758A9-1739-4F39-9124-D8BF74D04395}">
  <ds:schemaRefs>
    <ds:schemaRef ds:uri="http://purl.org/dc/dcmitype/"/>
    <ds:schemaRef ds:uri="http://purl.org/dc/terms/"/>
    <ds:schemaRef ds:uri="http://schemas.microsoft.com/office/2006/metadata/properties"/>
    <ds:schemaRef ds:uri="http://schemas.microsoft.com/office/2006/documentManagement/types"/>
    <ds:schemaRef ds:uri="http://purl.org/dc/elements/1.1/"/>
    <ds:schemaRef ds:uri="aa566a8a-6713-4a80-931c-22c062d99736"/>
    <ds:schemaRef ds:uri="82d0fe9e-8728-4812-b9b4-6538b2501592"/>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Riesgos en Revisión</vt:lpstr>
      <vt:lpstr>Mapa Riesgos Residual</vt:lpstr>
      <vt:lpstr>Riesgos Reformulados</vt:lpstr>
      <vt:lpstr>Mapa Riesgos Residual Reformul.</vt:lpstr>
      <vt:lpstr>Datos Validacion</vt:lpstr>
      <vt:lpstr>Tipos de riesgos</vt:lpstr>
      <vt:lpstr>Tablas Prob-Imp</vt:lpstr>
      <vt:lpstr>Eval Controles</vt:lpstr>
      <vt:lpstr>ZONAS DE RIESGO</vt:lpstr>
      <vt:lpstr>Plantilla Indicador R</vt:lpstr>
      <vt:lpstr>'Tipos de riesgos'!_ftnref1</vt:lpstr>
      <vt:lpstr>'Tipos de riesgos'!_Toc40698339</vt:lpstr>
      <vt:lpstr>'Riesgos Reformulados'!Área_de_impresión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Rolando Suarez Gomez - Cont</dc:creator>
  <cp:lastModifiedBy>Mónica Alejandra Vargas Infante - Cont</cp:lastModifiedBy>
  <cp:lastPrinted>2024-10-28T14:49:58Z</cp:lastPrinted>
  <dcterms:created xsi:type="dcterms:W3CDTF">2018-06-15T19:57:48Z</dcterms:created>
  <dcterms:modified xsi:type="dcterms:W3CDTF">2025-07-23T21:40:16Z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0x010100469332C15C66ED4F87FABFC9CB536762</vt:lpwstr>
  </property>
</Properties>
</file>