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moreno\Documents\MINISTERIO\OAPS-MINCIT-04022022\Riesgos\2022\"/>
    </mc:Choice>
  </mc:AlternateContent>
  <bookViews>
    <workbookView xWindow="0" yWindow="0" windowWidth="28800" windowHeight="12435"/>
  </bookViews>
  <sheets>
    <sheet name="Matriz Riesgos " sheetId="1" r:id="rId1"/>
    <sheet name="Mapa Riesgos Residual" sheetId="2" r:id="rId2"/>
  </sheets>
  <externalReferences>
    <externalReference r:id="rId3"/>
    <externalReference r:id="rId4"/>
    <externalReference r:id="rId5"/>
  </externalReferences>
  <definedNames>
    <definedName name="_xlnm._FilterDatabase" localSheetId="0" hidden="1">'Matriz Riesgos '!$AK$13:$AL$73</definedName>
    <definedName name="Procesos">[1]Hoja1!$B$2:$B$17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7" i="1" l="1"/>
  <c r="W77" i="1"/>
  <c r="Y76" i="1"/>
  <c r="W76" i="1"/>
  <c r="Y75" i="1"/>
  <c r="W75" i="1"/>
  <c r="Y74" i="1"/>
  <c r="W74" i="1"/>
  <c r="O74" i="1"/>
  <c r="AH74" i="1" s="1"/>
  <c r="AG74" i="1" s="1"/>
  <c r="M74" i="1"/>
  <c r="AD77" i="1" l="1"/>
  <c r="AD76" i="1"/>
  <c r="AD74" i="1"/>
  <c r="AF74" i="1" s="1"/>
  <c r="AE74" i="1" s="1"/>
  <c r="AD75" i="1"/>
  <c r="AF75" i="1" l="1"/>
  <c r="AE75" i="1" s="1"/>
  <c r="AF76" i="1" l="1"/>
  <c r="AF77" i="1" s="1"/>
  <c r="AE77" i="1" s="1"/>
  <c r="AE76" i="1" l="1"/>
  <c r="AD51" i="1"/>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W22" i="1"/>
  <c r="O22" i="1"/>
  <c r="AH22" i="1" s="1"/>
  <c r="AG22" i="1" s="1"/>
  <c r="M22" i="1"/>
  <c r="Y21" i="1"/>
  <c r="W21" i="1"/>
  <c r="Y20" i="1"/>
  <c r="W20" i="1"/>
  <c r="Y19" i="1"/>
  <c r="W19" i="1"/>
  <c r="O19" i="1"/>
  <c r="AH19" i="1" s="1"/>
  <c r="AG19" i="1" s="1"/>
  <c r="M19" i="1"/>
  <c r="Y17" i="1"/>
  <c r="W17" i="1"/>
  <c r="Y16" i="1"/>
  <c r="W16" i="1"/>
  <c r="O16" i="1"/>
  <c r="AH16" i="1" s="1"/>
  <c r="AG16" i="1" s="1"/>
  <c r="M16" i="1"/>
  <c r="AD22" i="1" l="1"/>
  <c r="AF22" i="1" s="1"/>
  <c r="AE22" i="1" s="1"/>
  <c r="AD21" i="1"/>
  <c r="AD47" i="1"/>
  <c r="AD73" i="1"/>
  <c r="AF73" i="1" s="1"/>
  <c r="AE73" i="1" s="1"/>
  <c r="AD72" i="1"/>
  <c r="AD31" i="1"/>
  <c r="AF31" i="1" s="1"/>
  <c r="AE31" i="1" s="1"/>
  <c r="AD34" i="1"/>
  <c r="AF34" i="1" s="1"/>
  <c r="AD45" i="1"/>
  <c r="AD35" i="1"/>
  <c r="AD42" i="1"/>
  <c r="AF42" i="1" s="1"/>
  <c r="AE42" i="1" s="1"/>
  <c r="AD52" i="1"/>
  <c r="AD16" i="1"/>
  <c r="AF16" i="1" s="1"/>
  <c r="AE16" i="1" s="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17" i="1"/>
  <c r="AD26" i="1"/>
  <c r="AD48" i="1"/>
  <c r="AF48" i="1" s="1"/>
  <c r="AD63" i="1"/>
  <c r="AD70" i="1"/>
  <c r="AD71" i="1"/>
  <c r="AF71" i="1" s="1"/>
  <c r="AE71" i="1" s="1"/>
  <c r="AD30" i="1"/>
  <c r="AD37" i="1"/>
  <c r="AD56" i="1"/>
  <c r="AF56" i="1" s="1"/>
  <c r="AE56" i="1" s="1"/>
  <c r="AD62" i="1"/>
  <c r="AF62" i="1" s="1"/>
  <c r="AD64" i="1"/>
  <c r="AF47" i="1" l="1"/>
  <c r="AE47" i="1" s="1"/>
  <c r="AF49" i="1"/>
  <c r="AE49" i="1" s="1"/>
  <c r="AE50" i="1"/>
  <c r="AF51" i="1"/>
  <c r="AF63" i="1"/>
  <c r="AF64" i="1" s="1"/>
  <c r="AE64" i="1" s="1"/>
  <c r="AF41" i="1"/>
  <c r="AE41" i="1" s="1"/>
  <c r="AF26" i="1"/>
  <c r="AE26" i="1" s="1"/>
  <c r="AF23" i="1"/>
  <c r="AE23" i="1" s="1"/>
  <c r="AF17" i="1"/>
  <c r="AE17"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authors>
    <author>LENOVO</author>
    <author>Edward Rolando Suarez Gomez - Cont</author>
    <author>Usuario</author>
    <author>Andrea Patricia Rodriguez Bareño</author>
    <author>montes</author>
  </authors>
  <commentList>
    <comment ref="AK13" authorId="0" shapeId="0">
      <text>
        <r>
          <rPr>
            <b/>
            <sz val="9"/>
            <color indexed="81"/>
            <rFont val="Tahoma"/>
            <family val="2"/>
          </rPr>
          <t xml:space="preserve">Describir el indicador, y se documentan de ISOlución. </t>
        </r>
      </text>
    </comment>
    <comment ref="F14" authorId="1" shapeId="0">
      <text>
        <r>
          <rPr>
            <sz val="9"/>
            <color indexed="81"/>
            <rFont val="Tahoma"/>
            <family val="2"/>
          </rPr>
          <t>La fuente que origina la causa es interna (del Ministerio) o externa (fuera del Ministerio)</t>
        </r>
      </text>
    </comment>
    <comment ref="G14" authorId="2"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text>
        <r>
          <rPr>
            <sz val="9"/>
            <color indexed="81"/>
            <rFont val="Tahoma"/>
            <family val="2"/>
          </rPr>
          <t xml:space="preserve">Ver hoja Tipos de Riesgos.
</t>
        </r>
      </text>
    </comment>
    <comment ref="K14"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text>
        <r>
          <rPr>
            <sz val="9"/>
            <color indexed="81"/>
            <rFont val="Tahoma"/>
            <family val="2"/>
          </rPr>
          <t xml:space="preserve">Escribir la evidencia y/o registro que se genera con la ejecución del CONTROL. </t>
        </r>
      </text>
    </comment>
    <comment ref="AE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<sst xmlns="http://schemas.openxmlformats.org/spreadsheetml/2006/main" count="1266" uniqueCount="567">
  <si>
    <t>MATRIZ DE RIESGOS</t>
  </si>
  <si>
    <t>Código: DE-FM-022
Versión: 00
Fecha de Vigencia: 27/05/2021</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</si>
  <si>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</si>
  <si>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</si>
  <si>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</si>
  <si>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</si>
  <si>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</si>
  <si>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</si>
  <si>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</si>
  <si>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</si>
  <si>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</si>
  <si>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</si>
  <si>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</si>
  <si>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</si>
  <si>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</si>
  <si>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</si>
  <si>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</si>
  <si>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</si>
  <si>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</si>
  <si>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</si>
  <si>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</si>
  <si>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</si>
  <si>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</si>
  <si>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</si>
  <si>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</si>
  <si>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</si>
  <si>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</si>
  <si>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</si>
  <si>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</si>
  <si>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</si>
  <si>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</si>
  <si>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</si>
  <si>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</si>
  <si>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</si>
  <si>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</si>
  <si>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</si>
  <si>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</si>
  <si>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</si>
  <si>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</si>
  <si>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</si>
  <si>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</si>
  <si>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</si>
  <si>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</si>
  <si>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</si>
  <si>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</si>
  <si>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</si>
  <si>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</si>
  <si>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</si>
  <si>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</si>
  <si>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</si>
  <si>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</si>
  <si>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</si>
  <si>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</si>
  <si>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</si>
  <si>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</si>
  <si>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</si>
  <si>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</si>
  <si>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</si>
  <si>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</si>
  <si>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</si>
  <si>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</si>
  <si>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</si>
  <si>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</si>
  <si>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</si>
  <si>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</si>
  <si>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</si>
  <si>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</si>
  <si>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</si>
  <si>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</si>
  <si>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</si>
  <si>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</si>
  <si>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</si>
  <si>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</si>
  <si>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</si>
  <si>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</si>
  <si>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</si>
  <si>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</si>
  <si>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</si>
  <si>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</si>
  <si>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</si>
  <si>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</si>
  <si>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</si>
  <si>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</si>
  <si>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</si>
  <si>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</si>
  <si>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</si>
  <si>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</si>
  <si>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</si>
  <si>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</si>
  <si>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</si>
  <si>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</si>
  <si>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</si>
  <si>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</si>
  <si>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</si>
  <si>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</si>
  <si>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</si>
  <si>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</si>
  <si>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</si>
  <si>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</si>
  <si>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</si>
  <si>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</si>
  <si>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</si>
  <si>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</si>
  <si>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</si>
  <si>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</si>
  <si>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</si>
  <si>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</si>
  <si>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</si>
  <si>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</si>
  <si>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</si>
  <si>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</si>
  <si>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</si>
  <si>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</si>
  <si>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</si>
  <si>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</si>
  <si>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</si>
  <si>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</si>
  <si>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</si>
  <si>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</si>
  <si>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</si>
  <si>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</si>
  <si>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</si>
  <si>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</si>
  <si>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</si>
  <si>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</si>
  <si>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</si>
  <si>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</si>
  <si>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</si>
  <si>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</si>
  <si>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</si>
  <si>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</si>
  <si>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</si>
  <si>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</si>
  <si>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</si>
  <si>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</si>
  <si>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</si>
  <si>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</si>
  <si>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</si>
  <si>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</si>
  <si>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</si>
  <si>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</si>
  <si>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</si>
  <si>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</si>
  <si>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</si>
  <si>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</si>
  <si>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</si>
  <si>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</si>
  <si>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</si>
  <si>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</si>
  <si>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</si>
  <si>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</si>
  <si>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</si>
  <si>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</si>
  <si>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</si>
  <si>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</si>
  <si>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</si>
  <si>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</si>
  <si>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</si>
  <si>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</si>
  <si>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</si>
  <si>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</si>
  <si>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</si>
  <si>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</si>
  <si>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</si>
  <si>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</si>
  <si>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</si>
  <si>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</si>
  <si>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</si>
  <si>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</si>
  <si>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</si>
  <si>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</si>
  <si>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</si>
  <si>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</si>
  <si>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</si>
  <si>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</si>
  <si>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</si>
  <si>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</si>
  <si>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</si>
  <si>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</si>
  <si>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</si>
  <si>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</si>
  <si>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</si>
  <si>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</si>
  <si>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</si>
  <si>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</si>
  <si>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</si>
  <si>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</si>
  <si>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</si>
  <si>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</si>
  <si>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</si>
  <si>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</si>
  <si>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</si>
  <si>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</si>
  <si>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</si>
  <si>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</si>
  <si>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</si>
  <si>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</si>
  <si>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</si>
  <si>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</si>
  <si>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</si>
  <si>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</si>
  <si>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</si>
  <si>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</si>
  <si>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</si>
  <si>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</si>
  <si>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</si>
  <si>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</si>
  <si>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</si>
  <si>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</si>
  <si>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</si>
  <si>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</si>
  <si>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</si>
  <si>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</si>
  <si>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</si>
  <si>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</si>
  <si>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</si>
  <si>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</si>
  <si>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</si>
  <si>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</si>
  <si>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</si>
  <si>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</si>
  <si>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</si>
  <si>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</si>
  <si>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</si>
  <si>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</si>
  <si>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</si>
  <si>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</si>
  <si>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</si>
  <si>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</si>
  <si>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</si>
  <si>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</si>
  <si>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</si>
  <si>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</si>
  <si>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</si>
  <si>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</si>
  <si>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</si>
  <si>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</si>
  <si>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</si>
  <si>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</si>
  <si>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</si>
  <si>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</si>
  <si>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</si>
  <si>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</si>
  <si>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</si>
  <si>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</si>
  <si>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</si>
  <si>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</si>
  <si>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</si>
  <si>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</si>
  <si>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</si>
  <si>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</si>
  <si>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</si>
  <si>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</si>
  <si>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</si>
  <si>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</si>
  <si>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</si>
  <si>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</si>
  <si>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</si>
  <si>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</si>
  <si>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</si>
  <si>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</si>
  <si>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</si>
  <si>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</si>
  <si>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</si>
  <si>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</si>
  <si>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</si>
  <si>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</si>
  <si>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</si>
  <si>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</si>
  <si>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</si>
  <si>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</si>
  <si>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</si>
  <si>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</si>
  <si>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</si>
  <si>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</si>
  <si>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</si>
  <si>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</si>
  <si>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</si>
  <si>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</si>
  <si>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</si>
  <si>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</si>
  <si>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</si>
  <si>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</si>
  <si>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</si>
  <si>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</si>
  <si>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</si>
  <si>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</si>
  <si>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</si>
  <si>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</si>
  <si>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</si>
  <si>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</si>
  <si>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</si>
  <si>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</si>
  <si>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</si>
  <si>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</si>
  <si>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</si>
  <si>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</si>
  <si>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</si>
  <si>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</si>
  <si>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</si>
  <si>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</si>
  <si>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</si>
  <si>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</si>
  <si>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</si>
  <si>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</si>
  <si>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</si>
  <si>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</si>
  <si>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</si>
  <si>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</si>
  <si>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</si>
  <si>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</si>
  <si>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</si>
  <si>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</si>
  <si>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</si>
  <si>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</si>
  <si>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</si>
  <si>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</si>
  <si>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</si>
  <si>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</si>
  <si>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</si>
  <si>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</si>
  <si>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</si>
  <si>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</si>
  <si>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</si>
  <si>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</si>
  <si>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</si>
  <si>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</si>
  <si>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</si>
  <si>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</si>
  <si>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</si>
  <si>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</si>
  <si>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</si>
  <si>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</si>
  <si>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</si>
  <si>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</si>
  <si>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</si>
  <si>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</si>
  <si>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</si>
  <si>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</si>
  <si>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</si>
  <si>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</si>
  <si>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</si>
  <si>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</si>
  <si>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</si>
  <si>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</si>
  <si>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</si>
  <si>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</si>
  <si>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</si>
  <si>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</si>
  <si>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</si>
  <si>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</si>
  <si>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</si>
  <si>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</si>
  <si>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</si>
  <si>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</si>
  <si>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</si>
  <si>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</si>
  <si>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</si>
  <si>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</si>
  <si>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</si>
  <si>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</si>
  <si>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</si>
  <si>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</si>
  <si>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</si>
  <si>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</si>
  <si>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</si>
  <si>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</si>
  <si>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</si>
  <si>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</si>
  <si>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</si>
  <si>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</si>
  <si>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</si>
  <si>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</si>
  <si>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</si>
  <si>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</si>
  <si>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</si>
  <si>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</si>
  <si>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</si>
  <si>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</si>
  <si>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</si>
  <si>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</si>
  <si>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</si>
  <si>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</si>
  <si>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</si>
  <si>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</si>
  <si>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</si>
  <si>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</si>
  <si>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</si>
  <si>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</si>
  <si>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</si>
  <si>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</si>
  <si>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</si>
  <si>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</si>
  <si>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</si>
  <si>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</si>
  <si>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</si>
  <si>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</si>
  <si>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</si>
  <si>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</si>
  <si>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</si>
  <si>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</si>
  <si>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</si>
  <si>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</si>
  <si>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</si>
  <si>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</si>
  <si>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</si>
  <si>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</si>
  <si>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</si>
  <si>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</si>
  <si>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</si>
  <si>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</si>
  <si>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</si>
  <si>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</si>
  <si>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</si>
  <si>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 xml:space="preserve">Nivel </t>
  </si>
  <si>
    <t>Muy Alta</t>
  </si>
  <si>
    <t>Alta</t>
  </si>
  <si>
    <t>Media</t>
  </si>
  <si>
    <t>Baja</t>
  </si>
  <si>
    <t>RC-19
RC-22</t>
  </si>
  <si>
    <t>RC-13
RC-14
RC-15</t>
  </si>
  <si>
    <t>Muy Baja</t>
  </si>
  <si>
    <t>RC-1
RC-2
RC-4
RC-5
RC-7
RC-12</t>
  </si>
  <si>
    <t>Leve</t>
  </si>
  <si>
    <t>Menor</t>
  </si>
  <si>
    <t>Mayor</t>
  </si>
  <si>
    <t>Catastrófico</t>
  </si>
  <si>
    <t>Se realiza seguimiento al 30 de abril de 2022</t>
  </si>
  <si>
    <t>Se realiza seguimiento al 31 de diciembre de 2021</t>
  </si>
  <si>
    <t>2 (H) Identificar y valorar el incidente de seguridad</t>
  </si>
  <si>
    <t>4(V) Realizar pruebas de aseguramiento</t>
  </si>
  <si>
    <t>3(V) Validar el Cambio</t>
  </si>
  <si>
    <t>6(V) Monitorear el registro de accesos</t>
  </si>
  <si>
    <t>Coordinador Grupo Ingeniería y Soporte Técnico</t>
  </si>
  <si>
    <t>Coordinador Grupo Desarrollo y Mantenimiento de Aplicaciones, Coordinador Grupo Ingeniería y Soporte Técnico</t>
  </si>
  <si>
    <t xml:space="preserve">GTI-PR-004 Gestión de Incidentes de Seguridad y Privacidad de la Información </t>
  </si>
  <si>
    <t>GTI-PR-005 Gestión de Cambios de Tecnologías de la Información</t>
  </si>
  <si>
    <t>GTI-PR-012 Control  accesos servicios TI</t>
  </si>
  <si>
    <t>Registro de Caso en la Herramienta de Mesa de Ayuda</t>
  </si>
  <si>
    <t>Formato Gestión de Cambios</t>
  </si>
  <si>
    <t xml:space="preserve"> Reporte</t>
  </si>
  <si>
    <t>Grupo Juzgamiento Disciplinario</t>
  </si>
  <si>
    <t>Coordinador
Grupo Juzgamiento Disciplinario</t>
  </si>
  <si>
    <t xml:space="preserve">
Coordinador(a) Grupo Juzgamiento Interno Disciplinario</t>
  </si>
  <si>
    <t xml:space="preserve">
Coordinador(a) Grupo Juzgamiento Disciplinario</t>
  </si>
  <si>
    <t>Posibilidad de pérdida reputacional por queja o reclamo de los grupos de valor por vinculación de personal donde se advierta conflicto de intereses y/o inhabilidades o incompatibilidades</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</si>
  <si>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</si>
  <si>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Exigencia de requisitos e insumos técnicos que restrinjan la pluralidad de oferentes.</t>
  </si>
  <si>
    <t>Fecha del Reporte</t>
  </si>
  <si>
    <t>Acciones Adelantadas</t>
  </si>
  <si>
    <t>Responsable</t>
  </si>
  <si>
    <t>Evidencia de las acciones adelantadas</t>
  </si>
  <si>
    <t>¿El riesgo se materializó?</t>
  </si>
  <si>
    <t>SI</t>
  </si>
  <si>
    <t>NO</t>
  </si>
  <si>
    <t>¿Por qué?</t>
  </si>
  <si>
    <r>
      <t xml:space="preserve">ZONAS DE </t>
    </r>
    <r>
      <rPr>
        <b/>
        <u/>
        <sz val="11"/>
        <color theme="1"/>
        <rFont val="Arial"/>
        <family val="2"/>
      </rPr>
      <t xml:space="preserve">RIESGO DE CORRUPCIÓN </t>
    </r>
  </si>
  <si>
    <t>RC-8
RC-9
RC-10
RC-11
RC-16
RC-20
RC-21</t>
  </si>
  <si>
    <t>RC-3
RC-17</t>
  </si>
  <si>
    <t xml:space="preserve">Cuentadante de cada caja menor </t>
  </si>
  <si>
    <t>RIESGOS DE CORRUPCIÓN Y FRAUDE</t>
  </si>
  <si>
    <t>Relacionamiento con la Ciudadanía</t>
  </si>
  <si>
    <t>Coordinador Grupo Relación con el Ciudadano</t>
  </si>
  <si>
    <t>Externa</t>
  </si>
  <si>
    <t>Presiones externas</t>
  </si>
  <si>
    <t>RC-23</t>
  </si>
  <si>
    <t>Beneficio propio o de un tercero respecto a la atención de solicitudes de un  ciudadano</t>
  </si>
  <si>
    <t>EXTREMO</t>
  </si>
  <si>
    <t>Verificar que se cumplan con los principios y valores contenidos en el Código de integridad del MinCit</t>
  </si>
  <si>
    <t>Código de integridad del MinCit</t>
  </si>
  <si>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</si>
  <si>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</si>
  <si>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</si>
  <si>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3er. SEGUIMIENTO</t>
  </si>
  <si>
    <t>El Grupo de Juzgamiento Disciplinario-OALI realizo tres reuniones; dos al interior del Grupo, una reunión con funcionarios de la OALI y por parte de Secretaria General recibió correos electrónicos  de la Abogada comisionado en etapa de instrucción, donde se evidencia el seguimiento a los expedientes disciplinarios vigentes en esta etapa.   El sistema de Información Disciplinaria se encuentra al día con los expedientes vigentes  y  con las actuaciones realizadas, escaneadas y subidas al sistema hasta el 10 de diciembre de 2022.</t>
  </si>
  <si>
    <t>Coordinador Grupo de Juzgamiento Disciplinario, Secretaria General</t>
  </si>
  <si>
    <t>Ayudas de memoria, correos electronicos, lista de asistencia</t>
  </si>
  <si>
    <t>x</t>
  </si>
  <si>
    <t>Se cumplió con las acciones propuestas</t>
  </si>
  <si>
    <t xml:space="preserve">Durante el tercer cuatrimestre del 2022 se suscribio un estudio previo, que constituye el documento tecnico del instrumento o incentivo a implementar. </t>
  </si>
  <si>
    <t>Directora de Mipymes (Sandra Acero Walteros)</t>
  </si>
  <si>
    <t>Correo electronico de la Direccion de Mipymes informando que hubo gestion de un estudio previo, asi como archivo con el mencionado estudio.</t>
  </si>
  <si>
    <t xml:space="preserve">No se materializo el riesgo de parte de partes interesadas y/o organismos de control. Se documenta un estudio previo donde se da a conocer las necesidades para cumplir con la gestion de la direccion y de sus  instrumentos e incentivos. </t>
  </si>
  <si>
    <t>se sigue con la asignacion aleatoria de las solicitudes de licencias de importacion y modificaciones para ser evaluadas por los asesores</t>
  </si>
  <si>
    <t>Mandy M. Betancourt Hernández</t>
  </si>
  <si>
    <t>Reporte estadístico mensual sobre solicitudes de licencias de importación,  modificaciones y cancelaciones,  recibidas y enviadas para vistos buenos de las entidades vinculadas a la VUCE.</t>
  </si>
  <si>
    <t>Se dio cumplimiento a los controles establecidos para evitar la materializacion del mismo</t>
  </si>
  <si>
    <t>El día 21 de diciembre de 2022 se llevará a cabo la sesión con el grupo de zonas francas para revisar y verificar el cumplimiento y la aplicación de los controles asociados al procedimiento.</t>
  </si>
  <si>
    <t>Director de Productividad y Competitividad - Juan Sebastián Gutiérrez, Coordinadora Grupo Zonas Francas -  María Edith Zapata</t>
  </si>
  <si>
    <t>No aplica</t>
  </si>
  <si>
    <t>Se estan ejecutando los controles conforme al procedimiento.</t>
  </si>
  <si>
    <t>Durante este periodo no se realizaron precomités ni comités de Estabilidad Jurídica ya que no habían solicitudes pendientes de trámite.</t>
  </si>
  <si>
    <t>Director de Productividad y Competitividad - Juan Sebastián Gutiérrez, Profesional Especializado - Luz Myriam Zuluaga</t>
  </si>
  <si>
    <t>Se elaboró Informe sobre los pronunciamientos técnicos emitidos por el Ministerio y la asistencia técnica prestada; y se respondió el cuestionario “VERIFICACIÓN SOBRE EL CUMPLIMIENTO DE FUNCIONES DEL MINISTERIO EN EL MARCO DEL SISTEMA GENERAL DE REGALÍAS" para el periodo del 1 de agosto al 31 de octubre de 2022, remitido a la Oficina de Control Interno el día 18 de noviembre de 2022.</t>
  </si>
  <si>
    <t>Director de Productividad y Competitividad - Juan Sebastián Gutiérrez</t>
  </si>
  <si>
    <t>• El Informe de seguimiento al cumplimiento de funciones del Ministerio en el marco del SGR Periodo del 1 de agosto al 31 de octubre de 2022 se remitió a la Oficina de Control Interno mediante Memorando DPYC-2022-000554 del 18 de noviembre de 2022. La Oficina de Control Interno en su Informe Final remitido mediante Memorando ODCI-2022-000225 del 21 de noviemrbe de 2022 indicó: "concluyendo que no se tiene evidencia para el periodo revisado de hechos relacionados con falta de
transparencia o actos de corrupción".</t>
  </si>
  <si>
    <t>Se han realizado los controles correspondientes.</t>
  </si>
  <si>
    <t>1, de acuerdo con los compromisos adquridos con la Oficina Asesora de Planeación se realizan dos capacitaciones de sensibilización de riesgo de corrupción al año de las cuales la primera se realizó en el mes de Diciembre de 2022.</t>
  </si>
  <si>
    <t>1.Listado de asistencia - Capacitación riesgo de corrupción y Gestión.
2.presentación Riesgos.</t>
  </si>
  <si>
    <t>Se realizaron las actividades de acuerdo con los procedimientos internos establecidos.</t>
  </si>
  <si>
    <t xml:space="preserve">Con Contratos GC377-2019 (31/07/2022) y GC332-2022 (31/12/2022) se realiza el monitoreo (7*24*365) de la plataforma tecnológica del ministerio.         </t>
  </si>
  <si>
    <t>Como resultado se realiza el reporte de eventos y gestión de incidentes, con la resolución de las acciones de remediación y coordinación con Infraestructura Tecnológica (Contrato GC377-2018), Ingenieria y Soporte Técnico (GC376-2019 - Soporte Técnico), Desarrollo y Mantenimiento de Aplicaciones.</t>
  </si>
  <si>
    <t>Periodicamente se presenta en el seguimiento a la gestión de monitoreo y gestión de eventos e incidentes de seguridad sobre la información.</t>
  </si>
  <si>
    <t>Se adelantaron remediaciones a vulnerabilidades reporrtadas 1er Semestre, se realizo hardening em equipos de seguridad y comunicaciones, servidores y equipos de usuario final para fortalecer la seguridad informática, ciberseguridad y seguridad de la información.</t>
  </si>
  <si>
    <t>Oficina Sistemas de Informaciòn</t>
  </si>
  <si>
    <t>MRC</t>
  </si>
  <si>
    <t>Con Contratos GC377-2019 (31/07/2022) y GC332-2022 (31/12/2022) para monitoreo de plataforma, Infraestructura Tecnológica (Contrato GC377-2018), Ingenieria y Soporte Técnico (GC376-2019 - Soporte Técnico), Desarrollo y Mantenimiento de Aplicaciones, son mejorados como resultado de la gestión de eventos e incidentes, hardening de equipos de seguridad y comunicaciones, servidores y equipos de usuario final, se gestiono los accesos a lo servicios transversales y a los de aplicaciòn, con lo cual se  fortalece la seguridad informática, ciberseguridad y seguridad de la información.</t>
  </si>
  <si>
    <t>Se adelanto la gestion de acceso de usuarios a aplicaciones y usuaios final.</t>
  </si>
  <si>
    <t xml:space="preserve">Se adelantaron la gestion de cambio de usuario final, los cambios en aplicaciones: ISOlucion 5.1,  </t>
  </si>
  <si>
    <t>Realizar trimestralmente  una verificación aleatoria del 15% de las  visitas hoteleras en el período.</t>
  </si>
  <si>
    <t>Durante el período reportado, se realizaron (177) visitas de verificación de prestación de servicios hoteleros de acuerdo a las solicitudes presentadas por los Prestadores de Servicios de Alojamiento Turístico; quedando un total de 3 visitas pendientes, las cuales no se pudieron realizar durante la vigencia, teniendo en cuenta el cierre de cajas en la Secretaría General del Ministerio. En la vigencia 2023, se adelantaran las visitas dejando constancia que las mismas fueron solicitadas en la vigencia 2022</t>
  </si>
  <si>
    <t>Oscar Javier Siza Moreno, Director de Análisis Sectorial y Promoción, encargado de las funciones del Grupo Análisis Sectorial y Registro Nacional del Turismo</t>
  </si>
  <si>
    <t>Visitas de verificación de prestación de servicios hoteleros</t>
  </si>
  <si>
    <t>Al dar cumplimiento de la normatividad, ley 788 de 2002, decreto 2755 de 2003, modificado por el Decreto 920 de 2009, 463 de 2016 y la Resolución 0445 de 2018; El riesgo en esta acción  es mínimo, ya que la verificación en el establecimiento permite mitigar en gran proporción el riesgo.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</si>
  <si>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realizó la remisión mensual de las diligencias programadas por parte de la Coordinación del Grupo de Representación Judicial, indicando las diligencias programadas para todos los apoderados de la OAJ, con el fin de realizar los recordatorios pertinentes
 - Se realizó publicación de las novedades a la ciudadanía mes a mes, para este caso, se reporta lo correspondiente a Agosto, Septiembre, Octubre y Noviembre de 2022, acorde lo establecido en el procedimiento GJ-PR-012</t>
  </si>
  <si>
    <t>Jefe OAJ</t>
  </si>
  <si>
    <t xml:space="preserve"> - Correo compartiendo Material visual de la sensibiliación sobre código de integridad
 - Comunicación de las diligencias mes a mes de los procesos judiciales activos
 - Publicación de novedades en la página web del ministerio</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</si>
  <si>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</si>
  <si>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remitieron los informes mensuales de seguimiento que recopilan las gestiones de cobro coactivo en materia de recaudo
 - Informes mensuales de seguimiento a las actuaciones de los expedientes de cobro coactivo</t>
  </si>
  <si>
    <t>Coordinador Grupo de Cobro Coactivo</t>
  </si>
  <si>
    <t xml:space="preserve"> - Correo compartiendo Material visual de la sensibiliación sobre código de integridad
 - Informes mensuales de seguimiento de la coordinación del grupo de cobro coactivo
 - Informes mensuales de seguimiento a las actuaciones de los expedientes de cobro coactivo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</si>
  <si>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Memorias justificativas de los decretos que fueron revisados por parte de la OAJ y expedidos por parte del Ministerio de Comercio, Industria y Turismo</t>
  </si>
  <si>
    <t xml:space="preserve"> - Correo compartiendo Material visual de la sensibiliación sobre código de integridad
 - Memorias justificativas de los actos administrativos expedidos por parte del Ministerio</t>
  </si>
  <si>
    <t xml:space="preserve">Coordinador Grupo de Contratos </t>
  </si>
  <si>
    <t xml:space="preserve">Actas de la Junta de Adquisiciones  y Licitaciones </t>
  </si>
  <si>
    <t>El Grupo de contratos  realiza la revisión Previa con el  área técnica  de los estudios y documentos previos que se presentan para el tramite de procesos de contratación ante el Grupo de Contratos.  En este periodo la totalidad de los estudios previos de Convocatorias Publicas y Contratacion Directa, fueron analizados y aprobados por la Secretaria General.</t>
  </si>
  <si>
    <t xml:space="preserve">El Grupo de Contratos continua con el manejo de las guias, asi como los documentos tipo, cuando aplica, expedidos por la Agencia Nacional de Contratación Pública - Colombia Compra Eficiente,  que aplican para las distintas etapas establecidas en los procesos de selección, dentro de estos se encuentra la expedición del cuadernillo de preguntas y respuestas, documento en el cual se consolidan todas las observaciones recibidas en los diferentes procesos de selección con sus respuestas, para que el proponente pueda consultar en un solo documento todas las observaciones a la mismas. Lo anterior aplica tanto al proyecto de pliego como frente al pliego de condiciones definitivo. </t>
  </si>
  <si>
    <t>Cuadernillos de preguntas y respuestas</t>
  </si>
  <si>
    <t xml:space="preserve">Se actualizó el procedimiento de manejo de cajas menores, se elaboró una Guía que describe detalladamente la gestión de estas y se ha socializado con los responsables de las cajas menores.  </t>
  </si>
  <si>
    <t xml:space="preserve">Responsables  de las Cajas Menores en las diferentes unidades funcionales donde se han creado cajas menores </t>
  </si>
  <si>
    <t xml:space="preserve">El 18 de octubre de 2022 se realizó reunión con los responsables de cajas menores explicando la Guía de Manejo de Cajas Menores e igualmente se realizó capacitación sobre conciliaciones bancarias </t>
  </si>
  <si>
    <t xml:space="preserve">Porque se viene cumpliendo con lo dispuesto en la normativa relacionada. </t>
  </si>
  <si>
    <r>
      <t>La Junta de Adquisiciones y Licitaciones del Ministerio es una instancia de consulta, definicion y orientacion de los lineamientos en la contratacion, responsables de la gestion contractual Dado</t>
    </r>
    <r>
      <rPr>
        <sz val="10"/>
        <rFont val="Arial"/>
        <family val="2"/>
      </rPr>
      <t xml:space="preserve"> lo anterior los procesos de selección y contratacion directa que se adelantan en el Ministerio y que superan la mínima cuantía o que a criterio del Ordenador del Gasto deben ser presentadas a la Junta, fueron sometidos al análisis, revisión y aprobación de los miembros de la mencionada Junta.</t>
    </r>
    <r>
      <rPr>
        <sz val="10"/>
        <color rgb="FFFF0000"/>
        <rFont val="Arial"/>
        <family val="2"/>
      </rPr>
      <t xml:space="preserve"> </t>
    </r>
  </si>
  <si>
    <t>Garantizar la entrega de la encuesta de satisfacción a nuestros ciudadanos, de forma que se monitoree cualquier situación que comprometa la integridad de los funcionarios del Ministerio.</t>
  </si>
  <si>
    <t>Se realizan campañas en nuestra mintranet, asociadas a la entrega a nuestros ciudadanos, además de la publicación de la circular 023 del 23 de agosto de 2022, en donde se informa a toda la comunidad Minitserial sobre la entrega sin excepción de la encuesta de satosfacción al finalizar la atención a nuestros ciudadanos.</t>
  </si>
  <si>
    <t>Tatiana Mireya Román Robayo</t>
  </si>
  <si>
    <t>https://mintranet.mincit.gov.co/mintranet/media/media_mintranet/noticias/Acta-N-023-de-2022-Medicion-de-la-satisfaccion-de-nuestros-ciudadanos-Entrega-encuesta-de-satisfaccion.pdf
https://mintranet.mincit.gov.co/prensa/nuestras-noticias/medir-la-satisfaccion-del-ciudadano-con-nuestro-se</t>
  </si>
  <si>
    <t>Se cuentan con los controles que aplican tanto al autocontrol y formación de nuestros colaboradores, como las herramientas que evitan la materizalización del reisgo.</t>
  </si>
  <si>
    <t>De acuerdo al procedimiento TH-PR-019 "VINCULACIÓN Y RETIRO" se cumple las actividades asociadas que permiten al mismo tener los controles correspondientes para lo cual se incluye:
Verificación hv carreras administrativas: se remite la documentación a la Comisión de Personal, que al ser garante brinda la validación adecuada.
Verificación hv libre  nombramiento y remoción: Revisión y firma formato TH-FM-076 para dar cumplimiento a los requisitos.
Verificación hv provisionales: Conforme al manual de funciones se compara frente al perfil de la hv y se certifica la idoneidad.
Lo anterior guiado por el control TH-R3</t>
  </si>
  <si>
    <t>Coordinación Grupo Talento Humano y profesionales asociados al procedimiento</t>
  </si>
  <si>
    <t>Formatos diligenciados asociados y firmas de validación incluidas</t>
  </si>
  <si>
    <t>El control y el procedimiento se encuentran bajo la normativa y permiten la identificación de idoneidad adecuada con validaciones que permiten verificar la hoja de vida del candidato.</t>
  </si>
  <si>
    <t>Diligenciamiento declaración conflicto de intereses cuya vigencia es anual para mantener actualizada la información acorde a la Ley</t>
  </si>
  <si>
    <t>Profesionales encargados de la revisión en SIGEP</t>
  </si>
  <si>
    <t>Diligenciamiento en Sigep de "PUBLICACIÓN PROACTIVA DECLARACIÓN DE BIENES Y
RENTAS Y REGISTRO DE CONFLICTOS DE INTERÉS" que permite evidenciar si existe conflicto de intereses informado por la persona nombrada.</t>
  </si>
  <si>
    <t>La información al ser actualizada cada año ha permitdo no materializar el riesgo y que el formato sea parte de la documentación para nombramiento.</t>
  </si>
  <si>
    <t>Al ser un documento público de manifiesto por parte de la persona nombrada, cuyo diligenciamiento confirma la información registrada se acepta entender la implicación de información falsa allí, por lo que además se reitera las leyes por las cuales se realiza dicho diligenciamiento (Ley 2013 de 2019, Ley 1437 de 2011, 734 de 2002 y 2003 de 2019)</t>
  </si>
  <si>
    <t>Como parte del procedimiento TH-PR-020 "NÓMINA" que a través del control TH-R4 incluye el software Novasoft en donde su parametrización permite el registro de novedades de manera mensual, lo cual dichas novedades se centran en un sistema lógico que no será usado por una sola persona, sino que es de capacitación para el grupo completo de nómina que permitirá la ejecucióna decuada.</t>
  </si>
  <si>
    <t>Profesionales de nómina</t>
  </si>
  <si>
    <t>Lista de chequeo previo al ingreso de la información en el software</t>
  </si>
  <si>
    <t>Por ser un software la herramienta en el procedimiento, no se genera un riesgo en que la información quede en una sóla persona y permite la trazabilidad de lo registrado allí.</t>
  </si>
  <si>
    <t>En el procedimiento se incluye la normatividad vigente aplicable en el procedimiento TH-PR-020 "NÓMINA"</t>
  </si>
  <si>
    <t>Procedimiento TH-PR-020 "NÓMINA" el cual se encuentra en Isolucion en el capítulo 4.1 Normatividad</t>
  </si>
  <si>
    <t>Los profesionales de nómina deben conocer el procedimiento previamente a su ejecución, por lo cual en su aplicar se incluye la normativa, que además es sujeta de verificación anual para actualización de la misma.</t>
  </si>
  <si>
    <t xml:space="preserve">AP-PR-001  Negociaciones Comerciales: para el periodo evaluado septiembre - diciembre de 2022 ,   Se han realizado reuniones  en el marco de los acuerdos que estan en negociación  AP-CEAS, Japón, y Emiratos Arabes Unidos,  para  discutir el estado de negociación de los  Acuerdos comerciales.  Pero no se han llevado a cabo  rondas de negociación  por lo que no aplica la verificación de la aplicación de los controles establecidos en la Guía NA-GU-002 "Negociaciones de acuerdos comerciales e internacionales de inversión".  
AP-PR-006  Acuerdos de Promoción y Protección Recíproca de Inversiones - APPRI. Durante el periodo evaluado (septiembre - diciembre de 2022), una delegación de funcionarios de Venezuela estuvo en Bogotá ( 15 de diciembre de 2022) y en el marco de esa visita sesionaron tres mesas, una de ellas inversión. En esta última el Viceministro Quintero orientó las discusiones de una propuesta de texto de Inversión presentado por Venezuela. </t>
  </si>
  <si>
    <t xml:space="preserve">
Negociador Internacional  
Despacho del Negociador Internacional 
Maria Paula Arenas
Directora
Dirección de Inversión Extranjera y Servicios</t>
  </si>
  <si>
    <t>Ayuda de Memoria</t>
  </si>
  <si>
    <t xml:space="preserve">AP- PR-001: No aplica  el control establecido en la Guia NA-GU-002 porque no se realizaron rondas de negociación  en e marco de estos acuerdos 
AP-PR-006  : En esta negociación se aplicaron todos los controles establecidos en la Guía NA-GU-002 "Negociaciones de acuerdos comerciales e internacionales de inversión", lo que da lugar a la no activación de alguna medida preventiva a este riesgo.   </t>
  </si>
  <si>
    <t>Publicación en la página web del Mincit dell cuadro que relaciona las solicitudes de concepto por parte de lso peticionarios en orden de llegada. Esta acción se realiza cada seis meses.
Asistencia  a cursos o capacitaciones sobre temáticas de transparencia, anticorrupción para los servidores relacionados con el procedimiento</t>
  </si>
  <si>
    <t>Coordinador del Grupo de Planificación y Desarrollo sostenible del Turismo</t>
  </si>
  <si>
    <r>
      <t xml:space="preserve">Enlace de publicación en la web del mincit de los conceptos DIMAR
</t>
    </r>
    <r>
      <rPr>
        <sz val="10"/>
        <color theme="4" tint="-0.249977111117893"/>
        <rFont val="Arial"/>
        <family val="2"/>
      </rPr>
      <t xml:space="preserve">https://www.mincit.gov.co/minturismo/calidad-y-desarrollo-sostenible
</t>
    </r>
    <r>
      <rPr>
        <sz val="10"/>
        <color theme="1"/>
        <rFont val="Arial"/>
        <family val="2"/>
      </rPr>
      <t>Asistencia a capacitación sobre transparencia, impartida por el Grupo de Talento Humano- Sr. Valdimir Garavito el 06.09.2022</t>
    </r>
  </si>
  <si>
    <t>Se realizaron los controles que exige el procedimiento</t>
  </si>
  <si>
    <t>Se crea el riesgo RC-23 y se identifican cuatro conrtoles
Se realiza seguimiento al 31 de diciembre de 2022</t>
  </si>
  <si>
    <r>
      <rPr>
        <b/>
        <i/>
        <sz val="10"/>
        <rFont val="Arial"/>
        <family val="2"/>
      </rPr>
      <t>En el periodo del 1 de septiembre de 2022 al 31 diciembre de 2022, se realizaron las siguientes acciones</t>
    </r>
    <r>
      <rPr>
        <sz val="10"/>
        <rFont val="Arial"/>
        <family val="2"/>
      </rPr>
      <t xml:space="preserve">: </t>
    </r>
    <r>
      <rPr>
        <b/>
        <sz val="10"/>
        <rFont val="Arial"/>
        <family val="2"/>
      </rPr>
      <t xml:space="preserve">(1) </t>
    </r>
    <r>
      <rPr>
        <sz val="10"/>
        <rFont val="Arial"/>
        <family val="2"/>
      </rPr>
      <t xml:space="preserve">Seguimiento a la Unidad Ejecutora 350101-000 Gestión General se revisaron y registraron 258 Certificados de Disponibilidad Presupuestal, se revisaron y registraron 846 Compromisos Presupuestal del Gasto; En la subunidad ejecutora 350101-006  consejo técnico de la contaduría pública  se registraron 5 Certificados de Disponibilidad Presupuestal, se revisaron y registraron 24 Compromisos Presupuestal de Gastos en la Subunidad Ejecutora 350101-006; En la subunidad ejecutora 350101-008 BID no se registraron  Certificados de Disponibilidad Presupuestal y  Compromisos Presupuestales del Gasto </t>
    </r>
    <r>
      <rPr>
        <b/>
        <sz val="10"/>
        <rFont val="Arial"/>
        <family val="2"/>
      </rPr>
      <t xml:space="preserve"> (2)</t>
    </r>
    <r>
      <rPr>
        <sz val="10"/>
        <rFont val="Arial"/>
        <family val="2"/>
      </rPr>
      <t xml:space="preserve"> Seguimiento a la Unidad Ejecutora 3501-02 Dirección de Comercio Exterior se registraron y revisaron 12 Certificados de Disponibilidad Presupuestal y  166 Compromisos Presupuestal del Gasto </t>
    </r>
    <r>
      <rPr>
        <b/>
        <sz val="10"/>
        <rFont val="Arial"/>
        <family val="2"/>
      </rPr>
      <t>(3)</t>
    </r>
    <r>
      <rPr>
        <sz val="10"/>
        <rFont val="Arial"/>
        <family val="2"/>
      </rPr>
      <t xml:space="preserve"> Seguimiento a la Unidad Ejecutora 350101-000 Gestión General se revisaron  y registraron  2297 obligaciones, se revisaron y registraron 49 Obligaciones en la subunidad ejecutora 350101-006 Consejo Técnico de la Contaduría, se registraron y revisaron 417 Obligaciones Presupuestales en la Unidad Ejecutora 3501-02 Dirección de Comercio Exterior, En la Subunidad Ejecutora 350101-008 BID no se registraron Obligaciones, se revisaron  y se registraron 30  Obligaciones de la reserva presupuestal en la unidad Ejecutora 350101-000 Gestión General, no se registró obligación de la reserva presupuestal en la unidad ejecutora 3501-02 Dirección de Comercio Exterior. En la subunidad ejecutora 350101-008 BID no se registraron obligaciones de las reservas presupuestales   </t>
    </r>
    <r>
      <rPr>
        <b/>
        <sz val="10"/>
        <rFont val="Arial"/>
        <family val="2"/>
      </rPr>
      <t xml:space="preserve">(4) </t>
    </r>
    <r>
      <rPr>
        <sz val="10"/>
        <rFont val="Arial"/>
        <family val="2"/>
      </rPr>
      <t xml:space="preserve">Seguimiento a la Unidad Ejecutora 350101-000 se revisaron y registraron  2258 Órdenes de Pago presupuestales , se revisaron y registraron  49 Órdenes de pago en el Consejo Técnico de la Contaduría,  se revisaron  y registraron 414 Órdenes de pago presupuestales en la Unidad Ejecutora 3501-02 Dirección de Comercio Exterior .En la subunidad ejecutora 3501-01-008 BID  no se  registraron  Órdenes de pago, en la Unidad Ejecutora 350101-000 se revisaron y registraron 31 Órdenes de pago presupuestales de las reservas presupuestales, en la Unidad Ejecutora 3501-02 Dirección de Comercio Exterior no se registraron pagos de las reservas presupuestales. En la subunidad ejecutora 350101-008 BID  no se registraron reservas presupuestales  </t>
    </r>
    <r>
      <rPr>
        <b/>
        <sz val="10"/>
        <rFont val="Arial"/>
        <family val="2"/>
      </rPr>
      <t>(5)</t>
    </r>
    <r>
      <rPr>
        <sz val="10"/>
        <rFont val="Arial"/>
        <family val="2"/>
      </rPr>
      <t xml:space="preserve"> seguimiento revisión y pagos a 192 Órdenes de Pago  no Presupuestales en la Unidad Ejecutora 350101-000 Gestión General, revisión y pago a 2 Órdenes de Pago no Presupuestales en el Consejo Técnico de la Contaduría, seguimiento revisión y pagos a 169 Órdenes de Pago no Presupuestales en la Unidad Ejecutora 350102 Dirección de Comercio Exterior.</t>
    </r>
  </si>
  <si>
    <t>Priscila Aunta Fagua  
Coordinador Grupo Presupuesto
Nohora Martinez
Coordinador Grupo Contabilidad
Grupo contabilidad 
Diana Carolina Valdeblanquez
Coordinador Grupo Tesorería
Grupo Tesorería</t>
  </si>
  <si>
    <t xml:space="preserve">
Registros generados del aplicativo SIIF Nación</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</si>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</sst>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u/>
      <sz val="11"/>
      <color theme="10"/>
      <name val="Calibri"/>
      <family val="2"/>
      <scheme val="minor"/>
    </font>
    <font>
      <sz val="8"/>
      <color theme="1"/>
      <name val="Arial"/>
      <family val="2"/>
    </font>
    <font>
      <u/>
      <sz val="10"/>
      <color theme="10"/>
      <name val="Calibri"/>
      <family val="2"/>
      <scheme val="minor"/>
    </font>
    <font>
      <sz val="10"/>
      <color theme="4" tint="-0.249977111117893"/>
      <name val="Arial"/>
      <family val="2"/>
    </font>
    <font>
      <b/>
      <i/>
      <sz val="1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FFFFCC"/>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10" fillId="0" borderId="0"/>
    <xf numFmtId="0" fontId="30" fillId="0" borderId="0" applyNumberFormat="0" applyFill="0" applyBorder="0" applyAlignment="0" applyProtection="0"/>
  </cellStyleXfs>
  <cellXfs count="472">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9" fillId="3" borderId="16"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5" fillId="0" borderId="14" xfId="0" applyFont="1" applyBorder="1" applyAlignment="1">
      <alignment horizontal="center" vertical="center"/>
    </xf>
    <xf numFmtId="0" fontId="10" fillId="0" borderId="14" xfId="0" applyFont="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10" fillId="0" borderId="14" xfId="0" applyFont="1" applyBorder="1" applyAlignment="1">
      <alignment horizontal="justify" vertical="center" wrapText="1"/>
    </xf>
    <xf numFmtId="9" fontId="11" fillId="0" borderId="14" xfId="0" applyNumberFormat="1" applyFont="1" applyBorder="1" applyAlignment="1">
      <alignment horizontal="center" vertical="center" wrapText="1"/>
    </xf>
    <xf numFmtId="9" fontId="5" fillId="0" borderId="14"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10" fillId="0" borderId="23" xfId="0" applyFont="1" applyBorder="1" applyAlignment="1" applyProtection="1">
      <alignment horizontal="center" vertical="center" wrapText="1"/>
      <protection locked="0"/>
    </xf>
    <xf numFmtId="0" fontId="10" fillId="0" borderId="23" xfId="0" applyFont="1" applyBorder="1" applyAlignment="1" applyProtection="1">
      <alignment vertical="center" wrapText="1"/>
      <protection locked="0"/>
    </xf>
    <xf numFmtId="0" fontId="5" fillId="0" borderId="14" xfId="0" applyFont="1" applyBorder="1" applyAlignment="1">
      <alignment horizontal="left" vertical="center" wrapText="1"/>
    </xf>
    <xf numFmtId="0" fontId="21" fillId="0" borderId="14" xfId="0" applyFont="1" applyBorder="1" applyAlignment="1" applyProtection="1">
      <alignment horizontal="justify" vertical="center" wrapText="1"/>
      <protection locked="0"/>
    </xf>
    <xf numFmtId="0" fontId="2" fillId="0" borderId="14" xfId="0" applyFont="1" applyBorder="1" applyAlignment="1">
      <alignment horizontal="center" vertical="center" wrapText="1"/>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23" xfId="0" applyFont="1" applyBorder="1" applyAlignment="1">
      <alignment horizontal="left" vertical="center" wrapText="1"/>
    </xf>
    <xf numFmtId="0" fontId="21" fillId="0" borderId="23" xfId="0" applyFont="1" applyBorder="1" applyAlignment="1" applyProtection="1">
      <alignment horizontal="justify" vertical="center" wrapText="1"/>
      <protection locked="0"/>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9" fontId="10" fillId="0" borderId="23" xfId="1" applyFont="1" applyFill="1" applyBorder="1" applyAlignment="1" applyProtection="1">
      <alignment horizontal="center" vertical="center" wrapText="1"/>
      <protection locked="0"/>
    </xf>
    <xf numFmtId="0" fontId="5" fillId="0" borderId="23" xfId="0" applyFont="1" applyBorder="1" applyAlignment="1">
      <alignment horizontal="justify" vertical="center" wrapText="1"/>
    </xf>
    <xf numFmtId="0" fontId="2" fillId="0" borderId="23" xfId="0" applyFont="1" applyBorder="1" applyAlignment="1">
      <alignment horizontal="center" vertical="center" wrapText="1"/>
    </xf>
    <xf numFmtId="9" fontId="11" fillId="0" borderId="23" xfId="0" applyNumberFormat="1" applyFont="1" applyBorder="1" applyAlignment="1">
      <alignment horizontal="center" vertical="center" wrapText="1"/>
    </xf>
    <xf numFmtId="9" fontId="5" fillId="0" borderId="23" xfId="0" applyNumberFormat="1" applyFont="1" applyBorder="1" applyAlignment="1">
      <alignment horizontal="center" vertical="center"/>
    </xf>
    <xf numFmtId="9" fontId="7" fillId="0" borderId="23" xfId="0" applyNumberFormat="1" applyFont="1" applyBorder="1" applyAlignment="1">
      <alignment horizontal="center" vertical="center"/>
    </xf>
    <xf numFmtId="0" fontId="10" fillId="0" borderId="14" xfId="0" applyFont="1" applyBorder="1" applyAlignment="1">
      <alignment horizontal="left" vertical="center" wrapText="1"/>
    </xf>
    <xf numFmtId="0" fontId="5" fillId="0" borderId="14" xfId="0" applyFont="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23" xfId="0" applyFont="1" applyBorder="1" applyAlignment="1">
      <alignment horizontal="justify" vertical="center" wrapText="1"/>
    </xf>
    <xf numFmtId="0" fontId="21" fillId="0" borderId="1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21" fillId="0" borderId="23" xfId="0" applyFont="1" applyBorder="1" applyAlignment="1" applyProtection="1">
      <alignment horizontal="left" vertical="center" wrapText="1"/>
      <protection locked="0"/>
    </xf>
    <xf numFmtId="0" fontId="5" fillId="0" borderId="23" xfId="0" applyFont="1" applyBorder="1" applyAlignment="1">
      <alignment horizontal="left" vertical="center"/>
    </xf>
    <xf numFmtId="0" fontId="10" fillId="2" borderId="14" xfId="0" applyFont="1" applyFill="1" applyBorder="1" applyAlignment="1">
      <alignment horizontal="justify" vertical="center" wrapText="1"/>
    </xf>
    <xf numFmtId="0" fontId="10" fillId="2" borderId="23" xfId="0" applyFont="1" applyFill="1" applyBorder="1" applyAlignment="1">
      <alignment horizontal="justify" vertical="center" wrapText="1"/>
    </xf>
    <xf numFmtId="0" fontId="10" fillId="0" borderId="1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5" fillId="0" borderId="23" xfId="0" applyFont="1" applyBorder="1" applyAlignment="1">
      <alignment horizontal="left" vertical="center" wrapText="1"/>
    </xf>
    <xf numFmtId="0" fontId="10" fillId="0" borderId="14" xfId="0" applyFont="1" applyBorder="1" applyAlignment="1" applyProtection="1">
      <alignment horizontal="justify" vertical="center" wrapText="1"/>
      <protection locked="0"/>
    </xf>
    <xf numFmtId="0" fontId="10" fillId="11" borderId="14" xfId="0" applyFont="1" applyFill="1" applyBorder="1" applyAlignment="1">
      <alignment horizontal="justify" vertical="center" wrapText="1"/>
    </xf>
    <xf numFmtId="0" fontId="5" fillId="2" borderId="23" xfId="0" applyFont="1" applyFill="1" applyBorder="1" applyAlignment="1">
      <alignment horizontal="center" vertical="center"/>
    </xf>
    <xf numFmtId="0" fontId="5" fillId="2" borderId="23" xfId="0" applyFont="1" applyFill="1" applyBorder="1" applyAlignment="1">
      <alignment horizontal="center" vertical="center" wrapText="1"/>
    </xf>
    <xf numFmtId="9" fontId="10" fillId="2" borderId="23" xfId="1" applyFont="1" applyFill="1" applyBorder="1" applyAlignment="1" applyProtection="1">
      <alignment horizontal="center" vertical="center" wrapText="1"/>
      <protection locked="0"/>
    </xf>
    <xf numFmtId="0" fontId="5" fillId="2" borderId="23" xfId="0" applyFont="1" applyFill="1" applyBorder="1" applyAlignment="1">
      <alignment horizontal="justify" vertical="center" wrapText="1"/>
    </xf>
    <xf numFmtId="9" fontId="11" fillId="2" borderId="23" xfId="0" applyNumberFormat="1" applyFont="1" applyFill="1" applyBorder="1" applyAlignment="1">
      <alignment horizontal="center" vertical="center" wrapText="1"/>
    </xf>
    <xf numFmtId="9" fontId="8" fillId="0" borderId="23" xfId="0" applyNumberFormat="1" applyFont="1" applyBorder="1" applyAlignment="1">
      <alignment horizontal="center" vertical="center"/>
    </xf>
    <xf numFmtId="0" fontId="7" fillId="2" borderId="32" xfId="0" applyFont="1" applyFill="1" applyBorder="1" applyAlignment="1">
      <alignment horizontal="center" vertical="center"/>
    </xf>
    <xf numFmtId="0" fontId="5" fillId="0" borderId="33" xfId="0" applyFont="1" applyBorder="1" applyAlignment="1">
      <alignment vertical="center"/>
    </xf>
    <xf numFmtId="0" fontId="10" fillId="0" borderId="33" xfId="0" applyFont="1" applyBorder="1" applyAlignment="1" applyProtection="1">
      <alignment vertical="center" wrapText="1"/>
      <protection locked="0"/>
    </xf>
    <xf numFmtId="0" fontId="10" fillId="0" borderId="33" xfId="0" applyFont="1" applyBorder="1" applyAlignment="1" applyProtection="1">
      <alignment horizontal="center" vertical="center" wrapText="1"/>
      <protection locked="0"/>
    </xf>
    <xf numFmtId="0" fontId="5" fillId="0" borderId="33" xfId="0" applyFont="1" applyBorder="1" applyAlignment="1">
      <alignment horizontal="left" vertical="center" wrapText="1"/>
    </xf>
    <xf numFmtId="9" fontId="10" fillId="0" borderId="33" xfId="1" applyFont="1" applyFill="1" applyBorder="1" applyAlignment="1" applyProtection="1">
      <alignment horizontal="center" vertical="center" wrapText="1"/>
      <protection locked="0"/>
    </xf>
    <xf numFmtId="0" fontId="10" fillId="2" borderId="33" xfId="2" applyFill="1" applyBorder="1" applyAlignment="1" applyProtection="1">
      <alignment horizontal="center" vertical="center" wrapText="1"/>
      <protection locked="0"/>
    </xf>
    <xf numFmtId="9" fontId="10" fillId="0" borderId="33" xfId="1" applyFont="1" applyFill="1" applyBorder="1" applyAlignment="1" applyProtection="1">
      <alignment horizontal="center" vertical="center" wrapText="1"/>
    </xf>
    <xf numFmtId="0" fontId="10" fillId="0" borderId="33" xfId="0" applyFont="1" applyBorder="1" applyAlignment="1">
      <alignment horizontal="center" vertical="center" wrapText="1"/>
    </xf>
    <xf numFmtId="0" fontId="8" fillId="0" borderId="33" xfId="0" applyFont="1" applyBorder="1" applyAlignment="1">
      <alignment horizontal="center" vertical="center" wrapText="1"/>
    </xf>
    <xf numFmtId="0" fontId="21" fillId="0" borderId="33" xfId="0" applyFont="1" applyBorder="1" applyAlignment="1" applyProtection="1">
      <alignment horizontal="left" vertical="center" wrapText="1"/>
      <protection locked="0"/>
    </xf>
    <xf numFmtId="0" fontId="5" fillId="0" borderId="33" xfId="0" applyFont="1" applyBorder="1" applyAlignment="1">
      <alignment horizontal="center" vertical="center"/>
    </xf>
    <xf numFmtId="0" fontId="2" fillId="0" borderId="33" xfId="0" applyFont="1" applyBorder="1" applyAlignment="1">
      <alignment horizontal="center" vertical="center"/>
    </xf>
    <xf numFmtId="0" fontId="5" fillId="0" borderId="33" xfId="0" applyFont="1" applyBorder="1" applyAlignment="1">
      <alignment horizontal="center" vertical="center" wrapText="1"/>
    </xf>
    <xf numFmtId="0" fontId="5" fillId="0" borderId="33" xfId="0" applyFont="1" applyBorder="1" applyAlignment="1">
      <alignment horizontal="justify" vertical="center" wrapText="1"/>
    </xf>
    <xf numFmtId="9" fontId="11" fillId="0" borderId="33" xfId="0" applyNumberFormat="1" applyFont="1" applyBorder="1" applyAlignment="1">
      <alignment horizontal="center" vertical="center" wrapText="1"/>
    </xf>
    <xf numFmtId="9" fontId="5" fillId="0" borderId="33" xfId="0" applyNumberFormat="1" applyFont="1" applyBorder="1" applyAlignment="1">
      <alignment horizontal="center" vertical="center"/>
    </xf>
    <xf numFmtId="0" fontId="10" fillId="2" borderId="33" xfId="0" applyFont="1" applyFill="1" applyBorder="1" applyAlignment="1" applyProtection="1">
      <alignment horizontal="center" vertical="center" wrapText="1"/>
      <protection locked="0"/>
    </xf>
    <xf numFmtId="0" fontId="10" fillId="0" borderId="34" xfId="0" applyFont="1" applyBorder="1" applyAlignment="1" applyProtection="1">
      <alignment vertical="center"/>
      <protection locked="0"/>
    </xf>
    <xf numFmtId="0" fontId="10" fillId="2" borderId="33" xfId="0" applyFont="1" applyFill="1" applyBorder="1" applyAlignment="1">
      <alignment horizontal="center" vertical="center" wrapText="1"/>
    </xf>
    <xf numFmtId="0" fontId="5" fillId="0" borderId="14" xfId="0" applyFont="1" applyBorder="1" applyAlignment="1">
      <alignment vertical="center" wrapText="1"/>
    </xf>
    <xf numFmtId="0" fontId="5" fillId="0" borderId="1" xfId="0" applyFont="1" applyBorder="1" applyAlignment="1">
      <alignment vertical="center" wrapText="1"/>
    </xf>
    <xf numFmtId="0" fontId="5" fillId="0" borderId="23" xfId="0" applyFont="1" applyBorder="1" applyAlignment="1">
      <alignment vertical="center" wrapText="1"/>
    </xf>
    <xf numFmtId="0" fontId="21" fillId="0" borderId="23"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5" fillId="0" borderId="23" xfId="0" applyFont="1" applyBorder="1" applyAlignment="1">
      <alignment horizontal="justify" vertical="center"/>
    </xf>
    <xf numFmtId="0" fontId="5" fillId="2" borderId="32" xfId="0" applyFont="1" applyFill="1" applyBorder="1" applyAlignment="1">
      <alignment horizontal="center" vertical="center"/>
    </xf>
    <xf numFmtId="0" fontId="7" fillId="0" borderId="33" xfId="0" applyFont="1" applyBorder="1" applyAlignment="1">
      <alignment horizontal="center" vertical="center"/>
    </xf>
    <xf numFmtId="0" fontId="23" fillId="2" borderId="33" xfId="0" applyFont="1" applyFill="1" applyBorder="1" applyAlignment="1">
      <alignment horizontal="justify" vertical="center" wrapText="1"/>
    </xf>
    <xf numFmtId="0" fontId="5" fillId="0" borderId="33" xfId="0" applyFont="1" applyBorder="1" applyAlignment="1" applyProtection="1">
      <alignment horizontal="center" vertical="center" wrapText="1"/>
      <protection locked="0"/>
    </xf>
    <xf numFmtId="0" fontId="5" fillId="0" borderId="33" xfId="0" applyFont="1" applyBorder="1" applyAlignment="1" applyProtection="1">
      <alignment vertical="center" wrapText="1"/>
      <protection locked="0"/>
    </xf>
    <xf numFmtId="0" fontId="21" fillId="0" borderId="33" xfId="0" applyFont="1" applyBorder="1" applyAlignment="1" applyProtection="1">
      <alignment vertical="center" wrapText="1"/>
      <protection locked="0"/>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5" fillId="2" borderId="21" xfId="0" applyFont="1" applyFill="1" applyBorder="1" applyAlignment="1">
      <alignment horizontal="center" vertical="center" wrapText="1"/>
    </xf>
    <xf numFmtId="14" fontId="25" fillId="2" borderId="28"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45" xfId="0" applyFont="1" applyFill="1" applyBorder="1" applyAlignment="1">
      <alignment horizontal="center" vertical="center" wrapText="1"/>
    </xf>
    <xf numFmtId="0" fontId="4" fillId="17" borderId="46" xfId="0" applyFont="1" applyFill="1" applyBorder="1" applyAlignment="1">
      <alignment horizontal="center" vertical="center" wrapText="1"/>
    </xf>
    <xf numFmtId="0" fontId="4" fillId="17" borderId="49" xfId="0" applyFont="1" applyFill="1" applyBorder="1" applyAlignment="1">
      <alignment horizontal="justify" vertical="center" wrapText="1"/>
    </xf>
    <xf numFmtId="0" fontId="4" fillId="17" borderId="50" xfId="0" applyFont="1" applyFill="1" applyBorder="1" applyAlignment="1">
      <alignment horizontal="center" vertical="center" wrapText="1"/>
    </xf>
    <xf numFmtId="0" fontId="4" fillId="17" borderId="53" xfId="0" applyFont="1" applyFill="1" applyBorder="1" applyAlignment="1">
      <alignment horizontal="center" vertical="center" wrapText="1"/>
    </xf>
    <xf numFmtId="9" fontId="4" fillId="17" borderId="37" xfId="0" applyNumberFormat="1" applyFont="1" applyFill="1" applyBorder="1" applyAlignment="1">
      <alignment horizontal="center" vertical="center" wrapText="1"/>
    </xf>
    <xf numFmtId="0" fontId="26" fillId="13" borderId="54" xfId="0" applyFont="1" applyFill="1" applyBorder="1" applyAlignment="1">
      <alignment horizontal="center" vertical="center" wrapText="1"/>
    </xf>
    <xf numFmtId="0" fontId="26" fillId="13" borderId="55" xfId="0" applyFont="1" applyFill="1" applyBorder="1" applyAlignment="1">
      <alignment horizontal="center" vertical="center" wrapText="1"/>
    </xf>
    <xf numFmtId="0" fontId="26" fillId="16" borderId="56" xfId="0" applyFont="1" applyFill="1" applyBorder="1" applyAlignment="1">
      <alignment horizontal="center" vertical="center" wrapText="1"/>
    </xf>
    <xf numFmtId="0" fontId="26" fillId="6" borderId="57" xfId="0" applyFont="1" applyFill="1" applyBorder="1" applyAlignment="1">
      <alignment horizontal="center" vertical="center" wrapText="1"/>
    </xf>
    <xf numFmtId="0" fontId="26" fillId="6" borderId="58" xfId="0" applyFont="1" applyFill="1" applyBorder="1" applyAlignment="1">
      <alignment horizontal="center" vertical="center" wrapText="1"/>
    </xf>
    <xf numFmtId="0" fontId="26" fillId="13" borderId="58" xfId="0" applyFont="1" applyFill="1" applyBorder="1" applyAlignment="1">
      <alignment horizontal="center" vertical="center" wrapText="1"/>
    </xf>
    <xf numFmtId="0" fontId="26" fillId="16" borderId="59" xfId="0" applyFont="1" applyFill="1" applyBorder="1" applyAlignment="1">
      <alignment horizontal="center" vertical="center" wrapText="1"/>
    </xf>
    <xf numFmtId="0" fontId="26" fillId="13" borderId="57" xfId="0" applyFont="1" applyFill="1" applyBorder="1" applyAlignment="1">
      <alignment horizontal="center" vertical="center" wrapText="1"/>
    </xf>
    <xf numFmtId="0" fontId="26" fillId="14" borderId="57"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13" borderId="58" xfId="0" applyFont="1" applyFill="1" applyBorder="1" applyAlignment="1">
      <alignment horizontal="center" vertical="center" wrapText="1"/>
    </xf>
    <xf numFmtId="0" fontId="7" fillId="16"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6" fillId="14" borderId="61" xfId="0" applyFont="1" applyFill="1" applyBorder="1" applyAlignment="1">
      <alignment horizontal="center" vertical="center" wrapText="1"/>
    </xf>
    <xf numFmtId="0" fontId="26" fillId="6" borderId="61" xfId="0" applyFont="1" applyFill="1" applyBorder="1" applyAlignment="1">
      <alignment horizontal="center" vertical="center" wrapText="1"/>
    </xf>
    <xf numFmtId="0" fontId="26" fillId="13" borderId="61" xfId="0" applyFont="1" applyFill="1" applyBorder="1" applyAlignment="1">
      <alignment horizontal="center" vertical="center" wrapText="1"/>
    </xf>
    <xf numFmtId="0" fontId="26" fillId="16" borderId="62"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13" borderId="61" xfId="0" applyFont="1" applyFill="1" applyBorder="1" applyAlignment="1">
      <alignment horizontal="center" vertical="center" wrapText="1"/>
    </xf>
    <xf numFmtId="0" fontId="7" fillId="16" borderId="62" xfId="0" applyFont="1" applyFill="1" applyBorder="1" applyAlignment="1">
      <alignment horizontal="center" vertical="center" wrapText="1"/>
    </xf>
    <xf numFmtId="9" fontId="2" fillId="17" borderId="46" xfId="0" applyNumberFormat="1" applyFont="1" applyFill="1" applyBorder="1" applyAlignment="1">
      <alignment horizontal="center" vertical="center" wrapText="1"/>
    </xf>
    <xf numFmtId="9" fontId="11" fillId="0" borderId="26"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10" fillId="0" borderId="1" xfId="0" applyFont="1" applyBorder="1" applyAlignment="1">
      <alignment vertical="center" wrapText="1"/>
    </xf>
    <xf numFmtId="0" fontId="10" fillId="0" borderId="14" xfId="0" applyFont="1" applyBorder="1" applyAlignment="1">
      <alignment vertical="center" wrapText="1"/>
    </xf>
    <xf numFmtId="0" fontId="10" fillId="0" borderId="23" xfId="0" applyFont="1" applyBorder="1" applyAlignment="1">
      <alignment horizontal="left" vertical="center"/>
    </xf>
    <xf numFmtId="0" fontId="10" fillId="0" borderId="26" xfId="0" applyFont="1" applyBorder="1" applyAlignment="1">
      <alignment vertical="center" wrapText="1"/>
    </xf>
    <xf numFmtId="9" fontId="10" fillId="0" borderId="14" xfId="1" applyFont="1" applyFill="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5" fillId="0" borderId="16" xfId="0" applyFont="1" applyBorder="1" applyAlignment="1">
      <alignment horizontal="center" vertical="center" wrapText="1"/>
    </xf>
    <xf numFmtId="0" fontId="15" fillId="19" borderId="65" xfId="0" applyFont="1" applyFill="1" applyBorder="1" applyAlignment="1">
      <alignment horizontal="center" vertical="center" wrapText="1"/>
    </xf>
    <xf numFmtId="0" fontId="31" fillId="0" borderId="0" xfId="0" applyFont="1"/>
    <xf numFmtId="0" fontId="5" fillId="0" borderId="68" xfId="0" applyFont="1" applyBorder="1" applyAlignment="1">
      <alignment horizontal="center" vertical="center"/>
    </xf>
    <xf numFmtId="0" fontId="5" fillId="2" borderId="33" xfId="0" applyFont="1" applyFill="1" applyBorder="1" applyAlignment="1">
      <alignment horizontal="center" vertical="center" wrapText="1"/>
    </xf>
    <xf numFmtId="14" fontId="10" fillId="0" borderId="68" xfId="0" applyNumberFormat="1" applyFont="1" applyBorder="1" applyAlignment="1" applyProtection="1">
      <alignment horizontal="center" vertical="center"/>
      <protection locked="0"/>
    </xf>
    <xf numFmtId="0" fontId="10" fillId="0" borderId="68"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protection locked="0"/>
    </xf>
    <xf numFmtId="0" fontId="10" fillId="0" borderId="68" xfId="3" applyFont="1" applyFill="1" applyBorder="1" applyAlignment="1" applyProtection="1">
      <alignment horizontal="center" vertical="center" wrapText="1"/>
      <protection locked="0"/>
    </xf>
    <xf numFmtId="0" fontId="10" fillId="0" borderId="68"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9" fontId="10" fillId="0" borderId="23" xfId="0" applyNumberFormat="1" applyFont="1" applyBorder="1" applyAlignment="1">
      <alignment horizontal="center" vertical="center"/>
    </xf>
    <xf numFmtId="0" fontId="5" fillId="2" borderId="68" xfId="0" applyFont="1" applyFill="1" applyBorder="1" applyAlignment="1">
      <alignment horizontal="center" vertical="center" wrapText="1"/>
    </xf>
    <xf numFmtId="14" fontId="10" fillId="0" borderId="68" xfId="0" applyNumberFormat="1" applyFont="1" applyBorder="1" applyAlignment="1">
      <alignment horizontal="center" vertical="center" wrapText="1"/>
    </xf>
    <xf numFmtId="0" fontId="10" fillId="0" borderId="68" xfId="0" applyFont="1" applyBorder="1" applyAlignment="1">
      <alignment horizontal="center" vertical="center" wrapText="1"/>
    </xf>
    <xf numFmtId="9" fontId="10" fillId="0" borderId="68" xfId="0" applyNumberFormat="1" applyFont="1" applyBorder="1" applyAlignment="1">
      <alignment horizontal="center" vertical="center" wrapText="1"/>
    </xf>
    <xf numFmtId="0" fontId="10" fillId="2" borderId="68" xfId="0" applyFont="1" applyFill="1" applyBorder="1" applyAlignment="1">
      <alignment horizontal="center" vertical="center" wrapText="1"/>
    </xf>
    <xf numFmtId="0" fontId="10" fillId="0" borderId="68" xfId="0" applyFont="1" applyBorder="1" applyAlignment="1">
      <alignment horizontal="justify" vertical="center" wrapText="1"/>
    </xf>
    <xf numFmtId="0" fontId="10" fillId="0" borderId="68" xfId="0" applyFont="1" applyBorder="1" applyAlignment="1">
      <alignment horizontal="left" vertical="top" wrapText="1"/>
    </xf>
    <xf numFmtId="9" fontId="10"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2" borderId="0" xfId="0" applyFont="1" applyFill="1" applyAlignment="1">
      <alignment horizontal="justify" vertical="center" wrapText="1"/>
    </xf>
    <xf numFmtId="14" fontId="10" fillId="2" borderId="0" xfId="0" applyNumberFormat="1" applyFont="1" applyFill="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14" fontId="10" fillId="0" borderId="68" xfId="0" applyNumberFormat="1" applyFont="1" applyBorder="1" applyAlignment="1">
      <alignment horizontal="center" vertical="center" wrapText="1"/>
    </xf>
    <xf numFmtId="0" fontId="10" fillId="0" borderId="68" xfId="0" applyFont="1" applyBorder="1" applyAlignment="1">
      <alignment horizontal="left" vertical="center" wrapText="1"/>
    </xf>
    <xf numFmtId="0" fontId="10" fillId="0" borderId="68" xfId="0" applyFont="1" applyBorder="1" applyAlignment="1">
      <alignment horizontal="center" vertical="center" wrapText="1"/>
    </xf>
    <xf numFmtId="9" fontId="30" fillId="0" borderId="68" xfId="3" applyNumberFormat="1" applyFill="1" applyBorder="1" applyAlignment="1">
      <alignment horizontal="left" vertical="center" wrapText="1"/>
    </xf>
    <xf numFmtId="9" fontId="10" fillId="0" borderId="68" xfId="0" applyNumberFormat="1" applyFont="1" applyBorder="1" applyAlignment="1">
      <alignment horizontal="left" vertical="center" wrapText="1"/>
    </xf>
    <xf numFmtId="0" fontId="10" fillId="2" borderId="14" xfId="2"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0" fontId="10" fillId="2" borderId="23" xfId="2" applyFill="1" applyBorder="1" applyAlignment="1" applyProtection="1">
      <alignment horizontal="center" vertical="center" wrapText="1"/>
      <protection locked="0"/>
    </xf>
    <xf numFmtId="9" fontId="10" fillId="0" borderId="14" xfId="1" applyFont="1" applyFill="1" applyBorder="1" applyAlignment="1" applyProtection="1">
      <alignment horizontal="center" vertical="center" wrapText="1"/>
    </xf>
    <xf numFmtId="9" fontId="10" fillId="0" borderId="1" xfId="1" applyFont="1" applyFill="1" applyBorder="1" applyAlignment="1" applyProtection="1">
      <alignment horizontal="center" vertical="center" wrapText="1"/>
    </xf>
    <xf numFmtId="9" fontId="10" fillId="0" borderId="23" xfId="1" applyFont="1" applyFill="1" applyBorder="1" applyAlignment="1" applyProtection="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9" fontId="5" fillId="0" borderId="14" xfId="0" applyNumberFormat="1" applyFont="1" applyBorder="1" applyAlignment="1">
      <alignment horizontal="center" vertical="center"/>
    </xf>
    <xf numFmtId="9" fontId="5" fillId="0" borderId="1" xfId="0" applyNumberFormat="1" applyFont="1" applyBorder="1" applyAlignment="1">
      <alignment horizontal="center" vertical="center"/>
    </xf>
    <xf numFmtId="9" fontId="5" fillId="0" borderId="23" xfId="0" applyNumberFormat="1" applyFont="1" applyBorder="1" applyAlignment="1">
      <alignment horizontal="center" vertical="center"/>
    </xf>
    <xf numFmtId="0" fontId="10" fillId="0" borderId="14" xfId="0" applyFont="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2" xfId="0" applyFont="1" applyFill="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10" fillId="0" borderId="14" xfId="0" applyFont="1" applyBorder="1" applyAlignment="1" applyProtection="1">
      <alignment horizontal="left" vertical="center" wrapText="1"/>
      <protection locked="0"/>
    </xf>
    <xf numFmtId="0" fontId="10" fillId="0" borderId="2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0" borderId="68" xfId="0" applyFont="1" applyFill="1" applyBorder="1" applyAlignment="1">
      <alignment horizontal="center" vertical="center" wrapText="1"/>
    </xf>
    <xf numFmtId="14" fontId="10" fillId="2" borderId="68" xfId="0" applyNumberFormat="1" applyFont="1" applyFill="1" applyBorder="1" applyAlignment="1">
      <alignment horizontal="center" vertical="center" wrapText="1"/>
    </xf>
    <xf numFmtId="9" fontId="10" fillId="0" borderId="68" xfId="0" applyNumberFormat="1" applyFont="1" applyBorder="1" applyAlignment="1">
      <alignment horizontal="center" vertical="center" wrapText="1"/>
    </xf>
    <xf numFmtId="0" fontId="10" fillId="2" borderId="68" xfId="0" applyFont="1" applyFill="1" applyBorder="1" applyAlignment="1">
      <alignment horizontal="center" vertical="center" wrapText="1"/>
    </xf>
    <xf numFmtId="9" fontId="10" fillId="2" borderId="68" xfId="0" applyNumberFormat="1" applyFont="1" applyFill="1" applyBorder="1" applyAlignment="1">
      <alignment horizontal="center" vertical="center" wrapText="1"/>
    </xf>
    <xf numFmtId="0" fontId="8" fillId="2" borderId="68" xfId="0" applyFont="1" applyFill="1" applyBorder="1" applyAlignment="1">
      <alignment horizontal="center" vertical="center" wrapText="1"/>
    </xf>
    <xf numFmtId="14" fontId="10" fillId="0" borderId="68" xfId="0" applyNumberFormat="1" applyFont="1" applyFill="1" applyBorder="1" applyAlignment="1">
      <alignment horizontal="center" vertical="center" wrapText="1"/>
    </xf>
    <xf numFmtId="0" fontId="10" fillId="0" borderId="68" xfId="0" applyFont="1" applyBorder="1" applyAlignment="1">
      <alignment horizontal="justify" vertical="center" wrapText="1"/>
    </xf>
    <xf numFmtId="9" fontId="10" fillId="0" borderId="68" xfId="0" applyNumberFormat="1" applyFont="1" applyBorder="1" applyAlignment="1">
      <alignment horizontal="justify" vertical="center" wrapText="1"/>
    </xf>
    <xf numFmtId="0" fontId="11" fillId="18" borderId="65" xfId="0" applyFont="1" applyFill="1" applyBorder="1" applyAlignment="1">
      <alignment horizontal="center" vertical="center" wrapText="1"/>
    </xf>
    <xf numFmtId="0" fontId="15" fillId="19" borderId="66" xfId="0" applyFont="1" applyFill="1" applyBorder="1" applyAlignment="1">
      <alignment horizontal="center" vertical="center" wrapText="1"/>
    </xf>
    <xf numFmtId="0" fontId="15" fillId="19" borderId="67" xfId="0" applyFont="1" applyFill="1" applyBorder="1" applyAlignment="1">
      <alignment horizontal="center" vertical="center" wrapText="1"/>
    </xf>
    <xf numFmtId="0" fontId="15" fillId="19" borderId="6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8" fillId="0" borderId="0" xfId="0" applyFont="1" applyAlignment="1">
      <alignment horizontal="center" vertical="center" wrapText="1"/>
    </xf>
    <xf numFmtId="0" fontId="9" fillId="0" borderId="0" xfId="0" applyFont="1" applyAlignment="1" applyProtection="1">
      <alignment horizontal="right" vertical="center"/>
      <protection locked="0"/>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left" vertical="center"/>
    </xf>
    <xf numFmtId="0" fontId="7" fillId="0" borderId="0" xfId="0" applyFont="1" applyAlignment="1">
      <alignment horizontal="right"/>
    </xf>
    <xf numFmtId="0" fontId="7" fillId="0" borderId="7" xfId="0" applyFont="1" applyBorder="1" applyAlignment="1">
      <alignment horizontal="left" vertical="center" wrapText="1"/>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4" fillId="8" borderId="16" xfId="0" applyFont="1" applyFill="1" applyBorder="1" applyAlignment="1">
      <alignment horizontal="center" vertical="center"/>
    </xf>
    <xf numFmtId="0" fontId="4" fillId="8" borderId="20"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1" xfId="0" applyFont="1" applyFill="1" applyBorder="1" applyAlignment="1">
      <alignment horizontal="center" vertical="center" wrapText="1"/>
    </xf>
    <xf numFmtId="9" fontId="14" fillId="4" borderId="16" xfId="1" applyFont="1" applyFill="1" applyBorder="1" applyAlignment="1">
      <alignment horizontal="center" vertical="center" wrapText="1"/>
    </xf>
    <xf numFmtId="9" fontId="14" fillId="4" borderId="20" xfId="1"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20" xfId="0" applyFont="1" applyFill="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protection locked="0"/>
    </xf>
    <xf numFmtId="9" fontId="10" fillId="0" borderId="23" xfId="1" applyFont="1" applyFill="1" applyBorder="1" applyAlignment="1" applyProtection="1">
      <alignment horizontal="center" vertical="center" wrapText="1"/>
      <protection locked="0"/>
    </xf>
    <xf numFmtId="9" fontId="17" fillId="0" borderId="1" xfId="0" applyNumberFormat="1" applyFont="1" applyBorder="1" applyAlignment="1">
      <alignment horizontal="center" vertical="center"/>
    </xf>
    <xf numFmtId="9" fontId="17" fillId="0" borderId="23" xfId="0" applyNumberFormat="1" applyFont="1" applyBorder="1" applyAlignment="1">
      <alignment horizontal="center" vertical="center"/>
    </xf>
    <xf numFmtId="0" fontId="10" fillId="0" borderId="1" xfId="0" applyFont="1" applyBorder="1" applyAlignment="1">
      <alignment horizontal="justify" vertical="center" wrapText="1"/>
    </xf>
    <xf numFmtId="0" fontId="10" fillId="0" borderId="23" xfId="0" applyFont="1" applyBorder="1" applyAlignment="1">
      <alignment horizontal="justify" vertical="center" wrapText="1"/>
    </xf>
    <xf numFmtId="9" fontId="11" fillId="0" borderId="1" xfId="0" applyNumberFormat="1" applyFont="1" applyBorder="1" applyAlignment="1">
      <alignment horizontal="center" vertical="center" wrapText="1"/>
    </xf>
    <xf numFmtId="9" fontId="11" fillId="0" borderId="23" xfId="0" applyNumberFormat="1" applyFont="1" applyBorder="1" applyAlignment="1">
      <alignment horizontal="center" vertical="center" wrapText="1"/>
    </xf>
    <xf numFmtId="0" fontId="10" fillId="0" borderId="15"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5" fillId="0" borderId="14"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1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5" fillId="0" borderId="23" xfId="0" applyFont="1" applyBorder="1" applyAlignment="1">
      <alignment horizontal="justify" vertical="center" wrapText="1"/>
    </xf>
    <xf numFmtId="9" fontId="7" fillId="0" borderId="1" xfId="0" applyNumberFormat="1" applyFont="1" applyBorder="1" applyAlignment="1">
      <alignment horizontal="center" vertical="center"/>
    </xf>
    <xf numFmtId="9" fontId="7" fillId="0" borderId="23" xfId="0" applyNumberFormat="1" applyFont="1" applyBorder="1" applyAlignment="1">
      <alignment horizontal="center" vertical="center"/>
    </xf>
    <xf numFmtId="0" fontId="10" fillId="0" borderId="26"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21" fillId="0" borderId="23" xfId="0" applyFont="1" applyBorder="1" applyAlignment="1" applyProtection="1">
      <alignment horizontal="justify" vertical="center" wrapText="1"/>
      <protection locked="0"/>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10" fillId="0" borderId="69"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9" fontId="11" fillId="0" borderId="14" xfId="0" applyNumberFormat="1" applyFont="1" applyBorder="1" applyAlignment="1">
      <alignment horizontal="center" vertical="center" wrapText="1"/>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10" fillId="11" borderId="14"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2" borderId="14" xfId="0" applyFont="1" applyFill="1" applyBorder="1" applyAlignment="1">
      <alignment horizontal="justify" vertical="center" wrapText="1"/>
    </xf>
    <xf numFmtId="0" fontId="10" fillId="2" borderId="23" xfId="0" applyFont="1" applyFill="1" applyBorder="1" applyAlignment="1">
      <alignment horizontal="justify"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protection locked="0"/>
    </xf>
    <xf numFmtId="9" fontId="10" fillId="0" borderId="30" xfId="1" applyFont="1" applyFill="1" applyBorder="1" applyAlignment="1" applyProtection="1">
      <alignment horizontal="center" vertical="center" wrapText="1"/>
      <protection locked="0"/>
    </xf>
    <xf numFmtId="0" fontId="10" fillId="2" borderId="26" xfId="2" applyFill="1" applyBorder="1" applyAlignment="1" applyProtection="1">
      <alignment horizontal="center" vertical="center" wrapText="1"/>
      <protection locked="0"/>
    </xf>
    <xf numFmtId="0" fontId="10" fillId="2" borderId="30" xfId="2"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xf>
    <xf numFmtId="9" fontId="10" fillId="0" borderId="30" xfId="1" applyFont="1" applyFill="1" applyBorder="1" applyAlignment="1" applyProtection="1">
      <alignment horizontal="center" vertical="center" wrapText="1"/>
    </xf>
    <xf numFmtId="0" fontId="10" fillId="0" borderId="26" xfId="0" applyFont="1" applyBorder="1" applyAlignment="1">
      <alignment horizontal="center" vertical="center" wrapText="1"/>
    </xf>
    <xf numFmtId="0" fontId="10"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9" fontId="5" fillId="0" borderId="26" xfId="0" applyNumberFormat="1" applyFont="1" applyBorder="1" applyAlignment="1">
      <alignment horizontal="center" vertical="center"/>
    </xf>
    <xf numFmtId="9" fontId="5" fillId="0" borderId="30" xfId="0" applyNumberFormat="1" applyFont="1" applyBorder="1" applyAlignment="1">
      <alignment horizontal="center" vertical="center"/>
    </xf>
    <xf numFmtId="9" fontId="11" fillId="0" borderId="26" xfId="0" applyNumberFormat="1" applyFont="1" applyBorder="1" applyAlignment="1">
      <alignment horizontal="center" vertical="center" wrapText="1"/>
    </xf>
    <xf numFmtId="9" fontId="11" fillId="0" borderId="30" xfId="0" applyNumberFormat="1" applyFont="1" applyBorder="1" applyAlignment="1">
      <alignment horizontal="center" vertical="center" wrapText="1"/>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22" fillId="0" borderId="26" xfId="0" applyFont="1" applyBorder="1" applyAlignment="1">
      <alignment horizontal="center" vertical="center"/>
    </xf>
    <xf numFmtId="0" fontId="22" fillId="0" borderId="30" xfId="0" applyFont="1" applyBorder="1" applyAlignment="1">
      <alignment horizontal="center" vertical="center"/>
    </xf>
    <xf numFmtId="0" fontId="5" fillId="2" borderId="26" xfId="0" applyFont="1" applyFill="1" applyBorder="1" applyAlignment="1">
      <alignment horizontal="center" vertical="center"/>
    </xf>
    <xf numFmtId="0" fontId="5" fillId="2" borderId="30" xfId="0" applyFont="1" applyFill="1" applyBorder="1" applyAlignment="1">
      <alignment horizontal="center" vertical="center"/>
    </xf>
    <xf numFmtId="14" fontId="10" fillId="0" borderId="26" xfId="0" applyNumberFormat="1" applyFont="1" applyBorder="1" applyAlignment="1">
      <alignment horizontal="center" vertical="center" wrapText="1"/>
    </xf>
    <xf numFmtId="14" fontId="10" fillId="0" borderId="30"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justify" vertical="center" wrapText="1"/>
    </xf>
    <xf numFmtId="0" fontId="5" fillId="0" borderId="30" xfId="0" applyFont="1" applyBorder="1" applyAlignment="1">
      <alignment horizontal="justify" vertical="center" wrapText="1"/>
    </xf>
    <xf numFmtId="0" fontId="10" fillId="2" borderId="26" xfId="0" applyFont="1" applyFill="1" applyBorder="1" applyAlignment="1">
      <alignment horizontal="center" vertical="center"/>
    </xf>
    <xf numFmtId="0" fontId="10" fillId="2" borderId="30" xfId="0" applyFont="1" applyFill="1" applyBorder="1" applyAlignment="1">
      <alignment horizontal="center" vertical="center"/>
    </xf>
    <xf numFmtId="0" fontId="34" fillId="0" borderId="15"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21" fillId="0" borderId="1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0" fontId="10" fillId="0" borderId="2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2" fillId="0" borderId="27" xfId="0" applyFont="1" applyBorder="1" applyAlignment="1">
      <alignment horizontal="center"/>
    </xf>
    <xf numFmtId="0" fontId="2" fillId="0" borderId="31" xfId="0" applyFont="1" applyBorder="1" applyAlignment="1">
      <alignment horizontal="center"/>
    </xf>
    <xf numFmtId="0" fontId="32" fillId="0" borderId="68" xfId="3" applyFont="1" applyBorder="1" applyAlignment="1">
      <alignment horizontal="center" vertical="center" wrapText="1"/>
    </xf>
    <xf numFmtId="0" fontId="4" fillId="17" borderId="53" xfId="0" applyFont="1" applyFill="1" applyBorder="1" applyAlignment="1">
      <alignment horizontal="center" vertical="center" wrapText="1"/>
    </xf>
    <xf numFmtId="0" fontId="4" fillId="17" borderId="45" xfId="0" applyFont="1" applyFill="1" applyBorder="1" applyAlignment="1">
      <alignment horizontal="center" vertical="center" wrapText="1"/>
    </xf>
    <xf numFmtId="0" fontId="4" fillId="17" borderId="63" xfId="0" applyFont="1" applyFill="1" applyBorder="1" applyAlignment="1">
      <alignment horizontal="center" vertical="center" wrapText="1"/>
    </xf>
    <xf numFmtId="0" fontId="4" fillId="17" borderId="64"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4" fillId="0" borderId="0" xfId="0" applyFont="1" applyAlignment="1">
      <alignment horizontal="center"/>
    </xf>
    <xf numFmtId="0" fontId="4" fillId="17" borderId="35" xfId="0" applyFont="1" applyFill="1" applyBorder="1" applyAlignment="1">
      <alignment horizontal="center" vertical="center" wrapText="1"/>
    </xf>
    <xf numFmtId="0" fontId="4" fillId="17" borderId="36" xfId="0" applyFont="1" applyFill="1" applyBorder="1" applyAlignment="1">
      <alignment horizontal="center" vertical="center" wrapText="1"/>
    </xf>
    <xf numFmtId="0" fontId="4" fillId="17" borderId="37" xfId="0" applyFont="1" applyFill="1" applyBorder="1" applyAlignment="1">
      <alignment horizontal="center" vertical="center" wrapText="1"/>
    </xf>
    <xf numFmtId="0" fontId="4" fillId="17" borderId="38" xfId="0" applyFont="1" applyFill="1" applyBorder="1" applyAlignment="1">
      <alignment horizontal="center" vertical="center" wrapText="1"/>
    </xf>
    <xf numFmtId="0" fontId="4" fillId="17" borderId="39" xfId="0" applyFont="1" applyFill="1" applyBorder="1" applyAlignment="1">
      <alignment horizontal="center" vertical="center" wrapText="1"/>
    </xf>
    <xf numFmtId="0" fontId="4" fillId="17" borderId="47" xfId="0" applyFont="1" applyFill="1" applyBorder="1" applyAlignment="1">
      <alignment horizontal="center" vertical="center" wrapText="1"/>
    </xf>
    <xf numFmtId="0" fontId="4" fillId="17" borderId="48" xfId="0" applyFont="1" applyFill="1" applyBorder="1" applyAlignment="1">
      <alignment horizontal="center" vertical="center" wrapText="1"/>
    </xf>
    <xf numFmtId="0" fontId="4" fillId="17" borderId="46"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4" fillId="17" borderId="42" xfId="0" applyFont="1" applyFill="1" applyBorder="1" applyAlignment="1">
      <alignment horizontal="center" vertical="center" wrapText="1"/>
    </xf>
    <xf numFmtId="0" fontId="4" fillId="17" borderId="43" xfId="0" applyFont="1" applyFill="1" applyBorder="1" applyAlignment="1">
      <alignment horizontal="center" vertical="center" wrapText="1"/>
    </xf>
    <xf numFmtId="0" fontId="4" fillId="17" borderId="44" xfId="0" applyFont="1" applyFill="1" applyBorder="1" applyAlignment="1">
      <alignment horizontal="center" vertical="center" wrapText="1"/>
    </xf>
    <xf numFmtId="0" fontId="4" fillId="17" borderId="51"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52" xfId="0" applyFont="1" applyFill="1" applyBorder="1" applyAlignment="1">
      <alignment horizontal="center" vertical="center" wrapText="1"/>
    </xf>
  </cellXfs>
  <cellStyles count="4">
    <cellStyle name="Hipervínculo" xfId="3" builtinId="8"/>
    <cellStyle name="Normal" xfId="0" builtinId="0"/>
    <cellStyle name="Normal 2" xfId="2"/>
    <cellStyle name="Porcentaje" xfId="1" builtinId="5"/>
  </cellStyles>
  <dxfs count="1106">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142874</xdr:colOff>
      <xdr:row>0</xdr:row>
      <xdr:rowOff>0</xdr:rowOff>
    </xdr:from>
    <xdr:to>
      <xdr:col>2</xdr:col>
      <xdr:colOff>2714625</xdr:colOff>
      <xdr:row>0</xdr:row>
      <xdr:rowOff>465750</xdr:rowOff>
    </xdr:to>
    <xdr:pic>
      <xdr:nvPicPr>
        <xdr:cNvPr id="4" name="Imagen 3" descr="IMG-20220809-WA0005">
          <a:extLst>
            <a:ext uri="{FF2B5EF4-FFF2-40B4-BE49-F238E27FC236}">
              <a16:creationId xmlns:a16="http://schemas.microsoft.com/office/drawing/2014/main" xmlns="" id="{B0CBECB7-1186-406B-8A13-B103EC6E8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312" y="0"/>
          <a:ext cx="2571751" cy="46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xmlns=""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intranet.mincit.gov.co/mintranet/media/media_mintranet/noticias/Acta-N-023-de-2022-Medicion-de-la-satisfaccion-de-nuestros-ciudadanos-Entrega-encuesta-de-satisfaccion.pdf" TargetMode="External"/><Relationship Id="rId1" Type="http://schemas.openxmlformats.org/officeDocument/2006/relationships/hyperlink" Target="https://mincitco-my.sharepoint.com/:f:/g/personal/mrchacon_mincit_gov_co/ErcNguVLT71Ftyzh58677isBhUFiQxI8CuZH_Q_mbJBzHA?e=YhJHWH"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G94"/>
  <sheetViews>
    <sheetView showGridLines="0" tabSelected="1" showRuler="0" showWhiteSpace="0" zoomScale="80" zoomScaleNormal="80" zoomScaleSheetLayoutView="110" workbookViewId="0">
      <selection sqref="A1:D1"/>
    </sheetView>
  </sheetViews>
  <sheetFormatPr baseColWidth="10" defaultColWidth="11.42578125" defaultRowHeight="14.25"/>
  <cols>
    <col min="1" max="1" width="7.7109375" style="2" customWidth="1"/>
    <col min="2" max="2" width="10.5703125" style="2" bestFit="1" customWidth="1"/>
    <col min="3" max="3" width="43.7109375" style="2" bestFit="1" customWidth="1"/>
    <col min="4" max="4" width="24.5703125" style="2" customWidth="1"/>
    <col min="5" max="5" width="39.28515625" style="2" customWidth="1"/>
    <col min="6" max="6" width="15.42578125" style="1" customWidth="1"/>
    <col min="7" max="7" width="61" style="2" customWidth="1"/>
    <col min="8" max="8" width="6.7109375" style="2" bestFit="1" customWidth="1"/>
    <col min="9" max="9" width="55.7109375" style="2" customWidth="1"/>
    <col min="10" max="10" width="28.5703125" style="1" customWidth="1"/>
    <col min="11" max="11" width="47.140625" style="2" customWidth="1"/>
    <col min="12" max="12" width="28.5703125" style="1" customWidth="1"/>
    <col min="13" max="13" width="18.85546875" style="3" customWidth="1"/>
    <col min="14" max="14" width="16.28515625" style="1" customWidth="1"/>
    <col min="15" max="15" width="15.140625" style="135" customWidth="1"/>
    <col min="16" max="16" width="103" style="2" customWidth="1"/>
    <col min="17" max="17" width="16.5703125" style="1" customWidth="1"/>
    <col min="18" max="18" width="68.140625" style="2" customWidth="1"/>
    <col min="19" max="19" width="19.140625" style="2" customWidth="1"/>
    <col min="20" max="20" width="33.42578125" style="2" customWidth="1"/>
    <col min="21" max="21" width="26" style="2" customWidth="1"/>
    <col min="22" max="22" width="8.5703125" style="2" customWidth="1"/>
    <col min="23" max="23" width="5.140625" style="3" customWidth="1"/>
    <col min="24" max="24" width="10.85546875" style="2" customWidth="1"/>
    <col min="25" max="25" width="5.140625" style="3" customWidth="1"/>
    <col min="26" max="26" width="17" style="2" customWidth="1"/>
    <col min="27" max="27" width="68.7109375" style="2" customWidth="1"/>
    <col min="28" max="28" width="15.85546875" style="1" customWidth="1"/>
    <col min="29" max="29" width="59.85546875" style="2" customWidth="1"/>
    <col min="30" max="30" width="28" style="2" customWidth="1"/>
    <col min="31" max="31" width="15.28515625" style="1" customWidth="1"/>
    <col min="32" max="32" width="18.85546875" style="2" customWidth="1"/>
    <col min="33" max="33" width="15.5703125" style="2" customWidth="1"/>
    <col min="34" max="34" width="16.140625" style="2" customWidth="1"/>
    <col min="35" max="35" width="17" style="2" customWidth="1"/>
    <col min="36" max="36" width="39.28515625" style="2" customWidth="1"/>
    <col min="37" max="37" width="17.85546875" style="1" customWidth="1"/>
    <col min="38" max="38" width="49" style="2" customWidth="1"/>
    <col min="39" max="39" width="26.42578125" style="2" customWidth="1"/>
    <col min="40" max="40" width="89" style="2" customWidth="1"/>
    <col min="41" max="41" width="61.7109375" style="1" customWidth="1"/>
    <col min="42" max="42" width="41.28515625" style="2" bestFit="1" customWidth="1"/>
    <col min="43" max="43" width="9.28515625" style="4" customWidth="1"/>
    <col min="44" max="44" width="11.42578125" style="4" customWidth="1"/>
    <col min="45" max="45" width="84.85546875" style="2" customWidth="1"/>
    <col min="46" max="16384" width="11.42578125" style="2"/>
  </cols>
  <sheetData>
    <row r="1" spans="1:45" ht="43.5" customHeight="1">
      <c r="A1" s="284"/>
      <c r="B1" s="284"/>
      <c r="C1" s="284"/>
      <c r="D1" s="284"/>
      <c r="E1" s="285" t="s">
        <v>0</v>
      </c>
      <c r="F1" s="286"/>
      <c r="G1" s="286"/>
      <c r="H1" s="286"/>
      <c r="I1" s="286"/>
      <c r="J1" s="286"/>
      <c r="K1" s="286"/>
      <c r="L1" s="287"/>
      <c r="M1" s="288" t="s">
        <v>1</v>
      </c>
      <c r="N1" s="289"/>
      <c r="O1" s="289"/>
      <c r="P1" s="290"/>
      <c r="AF1" s="274"/>
      <c r="AG1" s="274"/>
    </row>
    <row r="3" spans="1:45" s="5" customFormat="1" ht="13.5" thickBot="1">
      <c r="D3" s="275"/>
      <c r="E3" s="275"/>
      <c r="F3" s="275"/>
      <c r="G3" s="275"/>
      <c r="H3" s="275"/>
      <c r="J3" s="6"/>
      <c r="L3" s="6"/>
      <c r="M3" s="7"/>
      <c r="N3" s="6"/>
      <c r="O3" s="8"/>
      <c r="Q3" s="6"/>
      <c r="W3" s="7"/>
      <c r="X3" s="276"/>
      <c r="Y3" s="276"/>
      <c r="Z3" s="276"/>
      <c r="AA3" s="276"/>
      <c r="AB3" s="276"/>
      <c r="AC3" s="276"/>
      <c r="AD3" s="276"/>
      <c r="AE3" s="276"/>
      <c r="AF3" s="276"/>
      <c r="AG3" s="276"/>
      <c r="AH3" s="276"/>
      <c r="AI3" s="276"/>
      <c r="AJ3" s="276"/>
      <c r="AK3" s="6"/>
      <c r="AO3" s="6"/>
      <c r="AQ3" s="19"/>
      <c r="AR3" s="19"/>
    </row>
    <row r="4" spans="1:45" s="5" customFormat="1" ht="12.75" customHeight="1" thickBot="1">
      <c r="C4" s="277" t="s">
        <v>2</v>
      </c>
      <c r="D4" s="278" t="s">
        <v>3</v>
      </c>
      <c r="E4" s="278"/>
      <c r="F4" s="9"/>
      <c r="G4" s="279" t="s">
        <v>5</v>
      </c>
      <c r="H4" s="280"/>
      <c r="I4" s="281"/>
      <c r="J4" s="281"/>
      <c r="K4" s="281"/>
      <c r="L4" s="10"/>
      <c r="M4" s="11"/>
      <c r="N4" s="10"/>
      <c r="O4" s="12"/>
      <c r="P4" s="13"/>
      <c r="Q4" s="10"/>
      <c r="R4" s="13"/>
      <c r="T4" s="13"/>
      <c r="U4" s="13"/>
      <c r="V4" s="14"/>
      <c r="W4" s="15"/>
      <c r="X4" s="16"/>
      <c r="Y4" s="17"/>
      <c r="Z4" s="16"/>
      <c r="AA4" s="16"/>
      <c r="AB4" s="18"/>
      <c r="AC4" s="16"/>
      <c r="AD4" s="16"/>
      <c r="AE4" s="6"/>
      <c r="AF4" s="13"/>
      <c r="AG4" s="13"/>
      <c r="AH4" s="13"/>
      <c r="AI4" s="13"/>
      <c r="AJ4" s="16"/>
      <c r="AK4" s="19"/>
      <c r="AL4" s="19"/>
      <c r="AM4" s="19"/>
      <c r="AN4" s="19"/>
      <c r="AO4" s="19"/>
      <c r="AP4" s="19"/>
      <c r="AQ4" s="19"/>
      <c r="AR4" s="19"/>
      <c r="AS4" s="19"/>
    </row>
    <row r="5" spans="1:45" s="5" customFormat="1" ht="34.5" customHeight="1">
      <c r="C5" s="277"/>
      <c r="D5" s="20"/>
      <c r="E5" s="20"/>
      <c r="F5" s="21"/>
      <c r="G5" s="282" t="s">
        <v>6</v>
      </c>
      <c r="H5" s="282"/>
      <c r="I5" s="283"/>
      <c r="J5" s="283"/>
      <c r="K5" s="283"/>
      <c r="L5" s="283"/>
      <c r="M5" s="283"/>
      <c r="N5" s="283"/>
      <c r="O5" s="283"/>
      <c r="P5" s="283"/>
      <c r="Q5" s="10"/>
      <c r="R5" s="13"/>
      <c r="T5" s="13"/>
      <c r="U5" s="13"/>
      <c r="V5" s="14"/>
      <c r="W5" s="15"/>
      <c r="X5" s="22"/>
      <c r="Y5" s="23"/>
      <c r="Z5" s="22"/>
      <c r="AA5" s="22"/>
      <c r="AB5" s="18"/>
      <c r="AC5" s="22"/>
      <c r="AD5" s="22"/>
      <c r="AE5" s="18"/>
      <c r="AF5" s="22"/>
      <c r="AH5" s="13"/>
      <c r="AI5" s="13"/>
      <c r="AJ5" s="22"/>
      <c r="AK5" s="19"/>
      <c r="AL5" s="19"/>
      <c r="AM5" s="19"/>
      <c r="AN5" s="19"/>
      <c r="AO5" s="19"/>
      <c r="AP5" s="19"/>
      <c r="AQ5" s="19"/>
      <c r="AR5" s="19"/>
      <c r="AS5" s="19"/>
    </row>
    <row r="6" spans="1:45" s="5" customFormat="1" ht="13.5" thickBot="1">
      <c r="C6" s="277"/>
      <c r="D6" s="20"/>
      <c r="E6" s="20"/>
      <c r="F6" s="21"/>
      <c r="G6" s="16"/>
      <c r="H6" s="24"/>
      <c r="I6" s="6"/>
      <c r="J6" s="6"/>
      <c r="K6" s="13"/>
      <c r="L6" s="10"/>
      <c r="M6" s="11"/>
      <c r="N6" s="10"/>
      <c r="O6" s="12"/>
      <c r="P6" s="13"/>
      <c r="Q6" s="10"/>
      <c r="R6" s="13"/>
      <c r="T6" s="13"/>
      <c r="U6" s="13"/>
      <c r="V6" s="14"/>
      <c r="W6" s="15"/>
      <c r="X6" s="22"/>
      <c r="Y6" s="23"/>
      <c r="Z6" s="22"/>
      <c r="AA6" s="22"/>
      <c r="AB6" s="18"/>
      <c r="AC6" s="22"/>
      <c r="AD6" s="22"/>
      <c r="AE6" s="6"/>
      <c r="AF6" s="13"/>
      <c r="AG6" s="13"/>
      <c r="AH6" s="13"/>
      <c r="AI6" s="13"/>
      <c r="AJ6" s="22"/>
      <c r="AK6" s="19"/>
      <c r="AL6" s="19"/>
      <c r="AM6" s="19"/>
      <c r="AN6" s="19"/>
      <c r="AO6" s="19"/>
      <c r="AP6" s="19"/>
      <c r="AQ6" s="19"/>
      <c r="AR6" s="19"/>
      <c r="AS6" s="19"/>
    </row>
    <row r="7" spans="1:45" s="5" customFormat="1" ht="13.5" thickBot="1">
      <c r="C7" s="277"/>
      <c r="D7" s="278" t="s">
        <v>7</v>
      </c>
      <c r="E7" s="278"/>
      <c r="F7" s="9"/>
      <c r="G7" s="16"/>
      <c r="H7" s="25"/>
      <c r="I7" s="26"/>
      <c r="J7" s="10"/>
      <c r="K7" s="26"/>
      <c r="L7" s="10"/>
      <c r="M7" s="27"/>
      <c r="N7" s="10"/>
      <c r="O7" s="12"/>
      <c r="P7" s="26"/>
      <c r="Q7" s="10"/>
      <c r="R7" s="26"/>
      <c r="T7" s="26"/>
      <c r="U7" s="26"/>
      <c r="V7" s="14"/>
      <c r="W7" s="15"/>
      <c r="X7" s="16"/>
      <c r="Y7" s="17"/>
      <c r="Z7" s="16"/>
      <c r="AA7" s="16"/>
      <c r="AB7" s="18"/>
      <c r="AC7" s="16"/>
      <c r="AD7" s="16"/>
      <c r="AE7" s="18"/>
      <c r="AF7" s="16"/>
      <c r="AG7" s="16"/>
      <c r="AH7" s="16"/>
      <c r="AI7" s="16"/>
      <c r="AJ7" s="16"/>
      <c r="AK7" s="28"/>
      <c r="AL7" s="28"/>
      <c r="AM7" s="28"/>
      <c r="AN7" s="28"/>
      <c r="AO7" s="28"/>
      <c r="AP7" s="28"/>
      <c r="AQ7" s="28"/>
      <c r="AR7" s="28"/>
      <c r="AS7" s="28"/>
    </row>
    <row r="8" spans="1:45" s="5" customFormat="1" ht="13.5" thickBot="1">
      <c r="C8" s="29"/>
      <c r="D8" s="20"/>
      <c r="E8" s="20"/>
      <c r="F8" s="21"/>
      <c r="G8" s="16"/>
      <c r="H8" s="25"/>
      <c r="I8" s="26"/>
      <c r="J8" s="10"/>
      <c r="K8" s="26"/>
      <c r="L8" s="10"/>
      <c r="M8" s="27"/>
      <c r="N8" s="10"/>
      <c r="O8" s="12"/>
      <c r="P8" s="26"/>
      <c r="Q8" s="10"/>
      <c r="R8" s="26"/>
      <c r="T8" s="26"/>
      <c r="U8" s="26"/>
      <c r="V8" s="14"/>
      <c r="W8" s="15"/>
      <c r="X8" s="16"/>
      <c r="Y8" s="17"/>
      <c r="Z8" s="16"/>
      <c r="AA8" s="16"/>
      <c r="AB8" s="18"/>
      <c r="AC8" s="16"/>
      <c r="AD8" s="16"/>
      <c r="AE8" s="18"/>
      <c r="AF8" s="16"/>
      <c r="AG8" s="16"/>
      <c r="AH8" s="16"/>
      <c r="AI8" s="16"/>
      <c r="AJ8" s="16"/>
      <c r="AK8" s="28"/>
      <c r="AL8" s="28"/>
      <c r="AM8" s="28"/>
      <c r="AN8" s="28"/>
      <c r="AO8" s="28"/>
      <c r="AP8" s="28"/>
      <c r="AQ8" s="28"/>
      <c r="AR8" s="28"/>
      <c r="AS8" s="28"/>
    </row>
    <row r="9" spans="1:45" s="5" customFormat="1" ht="13.5" thickBot="1">
      <c r="C9" s="29"/>
      <c r="D9" s="278" t="s">
        <v>8</v>
      </c>
      <c r="E9" s="296"/>
      <c r="F9" s="9" t="s">
        <v>4</v>
      </c>
      <c r="G9" s="30" t="s">
        <v>460</v>
      </c>
      <c r="H9" s="16"/>
      <c r="I9" s="26"/>
      <c r="J9" s="10"/>
      <c r="K9" s="26"/>
      <c r="L9" s="10"/>
      <c r="M9" s="27"/>
      <c r="N9" s="10"/>
      <c r="O9" s="12"/>
      <c r="P9" s="26"/>
      <c r="Q9" s="10"/>
      <c r="R9" s="26"/>
      <c r="T9" s="26"/>
      <c r="U9" s="26"/>
      <c r="V9" s="14"/>
      <c r="W9" s="15"/>
      <c r="X9" s="16"/>
      <c r="Y9" s="17"/>
      <c r="Z9" s="16"/>
      <c r="AA9" s="16"/>
      <c r="AB9" s="18"/>
      <c r="AC9" s="16"/>
      <c r="AD9" s="16"/>
      <c r="AE9" s="18"/>
      <c r="AF9" s="16"/>
      <c r="AG9" s="16"/>
      <c r="AH9" s="16"/>
      <c r="AI9" s="16"/>
      <c r="AJ9" s="16"/>
      <c r="AK9" s="28"/>
      <c r="AL9" s="28"/>
      <c r="AM9" s="28"/>
      <c r="AN9" s="28"/>
      <c r="AO9" s="28"/>
      <c r="AP9" s="28"/>
      <c r="AQ9" s="28"/>
      <c r="AR9" s="28"/>
      <c r="AS9" s="28"/>
    </row>
    <row r="10" spans="1:45" s="5" customFormat="1" ht="15.75" customHeight="1">
      <c r="C10" s="31"/>
      <c r="D10" s="16"/>
      <c r="E10" s="16"/>
      <c r="F10" s="18"/>
      <c r="G10" s="16"/>
      <c r="H10" s="16"/>
      <c r="I10" s="25"/>
      <c r="J10" s="29"/>
      <c r="K10" s="32"/>
      <c r="L10" s="28"/>
      <c r="M10" s="33"/>
      <c r="N10" s="28"/>
      <c r="O10" s="34"/>
      <c r="P10" s="32"/>
      <c r="Q10" s="28"/>
      <c r="R10" s="32"/>
      <c r="S10" s="32"/>
      <c r="T10" s="32"/>
      <c r="U10" s="32"/>
      <c r="V10" s="28"/>
      <c r="W10" s="34"/>
      <c r="X10" s="16"/>
      <c r="Y10" s="17"/>
      <c r="Z10" s="16"/>
      <c r="AA10" s="16"/>
      <c r="AB10" s="18"/>
      <c r="AC10" s="16"/>
      <c r="AD10" s="16"/>
      <c r="AE10" s="28"/>
      <c r="AF10" s="32"/>
      <c r="AG10" s="32"/>
      <c r="AH10" s="32"/>
      <c r="AI10" s="32"/>
      <c r="AJ10" s="16"/>
      <c r="AK10" s="28"/>
      <c r="AL10" s="28"/>
      <c r="AM10" s="28"/>
      <c r="AN10" s="28"/>
      <c r="AO10" s="28"/>
      <c r="AP10" s="28"/>
      <c r="AQ10" s="28"/>
      <c r="AR10" s="28"/>
      <c r="AS10" s="28"/>
    </row>
    <row r="11" spans="1:45" s="5" customFormat="1" ht="12.75" customHeight="1">
      <c r="C11" s="35" t="s">
        <v>9</v>
      </c>
      <c r="D11" s="35"/>
      <c r="E11" s="35"/>
      <c r="F11" s="36">
        <v>44926</v>
      </c>
      <c r="G11" s="297" t="s">
        <v>10</v>
      </c>
      <c r="H11" s="297"/>
      <c r="I11" s="37">
        <v>12</v>
      </c>
      <c r="J11" s="6"/>
      <c r="K11" s="38"/>
      <c r="L11" s="28"/>
      <c r="M11" s="39"/>
      <c r="N11" s="28"/>
      <c r="O11" s="34"/>
      <c r="P11" s="38"/>
      <c r="Q11" s="28"/>
      <c r="R11" s="38"/>
      <c r="S11" s="32"/>
      <c r="T11" s="32"/>
      <c r="U11" s="28"/>
      <c r="V11" s="298"/>
      <c r="W11" s="298"/>
      <c r="X11" s="298"/>
      <c r="Y11" s="298"/>
      <c r="Z11" s="298"/>
      <c r="AA11" s="298"/>
      <c r="AB11" s="298"/>
      <c r="AC11" s="298"/>
      <c r="AD11" s="298"/>
      <c r="AE11" s="298"/>
      <c r="AF11" s="298"/>
      <c r="AG11" s="298"/>
      <c r="AH11" s="298"/>
      <c r="AI11" s="298"/>
      <c r="AJ11" s="28"/>
      <c r="AK11" s="28"/>
      <c r="AL11" s="28"/>
      <c r="AM11" s="28"/>
      <c r="AN11" s="28"/>
      <c r="AO11" s="28"/>
      <c r="AP11" s="28"/>
      <c r="AQ11" s="28"/>
      <c r="AR11" s="28"/>
      <c r="AS11" s="28"/>
    </row>
    <row r="12" spans="1:45" s="5" customFormat="1" ht="12.75">
      <c r="C12" s="35"/>
      <c r="D12" s="40"/>
      <c r="E12" s="28"/>
      <c r="F12" s="28"/>
      <c r="G12" s="28"/>
      <c r="H12" s="28"/>
      <c r="I12" s="28"/>
      <c r="J12" s="28"/>
      <c r="K12" s="28"/>
      <c r="L12" s="28"/>
      <c r="M12" s="34"/>
      <c r="N12" s="28"/>
      <c r="O12" s="34"/>
      <c r="P12" s="28"/>
      <c r="Q12" s="28"/>
      <c r="R12" s="28"/>
      <c r="S12" s="28"/>
      <c r="T12" s="28"/>
      <c r="U12" s="28"/>
      <c r="V12" s="28"/>
      <c r="W12" s="34"/>
      <c r="X12" s="28"/>
      <c r="Y12" s="34"/>
      <c r="Z12" s="28"/>
      <c r="AA12" s="28"/>
      <c r="AB12" s="28"/>
      <c r="AC12" s="28"/>
      <c r="AD12" s="28"/>
      <c r="AE12" s="28"/>
      <c r="AF12" s="28"/>
      <c r="AG12" s="28"/>
      <c r="AH12" s="28"/>
      <c r="AI12" s="28"/>
      <c r="AJ12" s="28"/>
      <c r="AK12" s="28"/>
      <c r="AL12" s="28"/>
      <c r="AM12" s="28"/>
      <c r="AN12" s="28"/>
      <c r="AO12" s="28"/>
      <c r="AP12" s="28"/>
      <c r="AQ12" s="28"/>
      <c r="AR12" s="28"/>
      <c r="AS12" s="28"/>
    </row>
    <row r="13" spans="1:45" ht="31.5" customHeight="1">
      <c r="A13" s="299" t="s">
        <v>11</v>
      </c>
      <c r="B13" s="300"/>
      <c r="C13" s="300"/>
      <c r="D13" s="300"/>
      <c r="E13" s="300"/>
      <c r="F13" s="300"/>
      <c r="G13" s="300"/>
      <c r="H13" s="300"/>
      <c r="I13" s="300"/>
      <c r="J13" s="300"/>
      <c r="K13" s="301"/>
      <c r="L13" s="302" t="s">
        <v>12</v>
      </c>
      <c r="M13" s="303"/>
      <c r="N13" s="303"/>
      <c r="O13" s="303"/>
      <c r="P13" s="303"/>
      <c r="Q13" s="304"/>
      <c r="R13" s="305" t="s">
        <v>13</v>
      </c>
      <c r="S13" s="305"/>
      <c r="T13" s="305"/>
      <c r="U13" s="305"/>
      <c r="V13" s="305"/>
      <c r="W13" s="305"/>
      <c r="X13" s="305"/>
      <c r="Y13" s="305"/>
      <c r="Z13" s="305"/>
      <c r="AA13" s="305"/>
      <c r="AB13" s="305"/>
      <c r="AC13" s="305"/>
      <c r="AD13" s="305"/>
      <c r="AE13" s="306" t="s">
        <v>14</v>
      </c>
      <c r="AF13" s="307"/>
      <c r="AG13" s="307"/>
      <c r="AH13" s="307"/>
      <c r="AI13" s="307"/>
      <c r="AJ13" s="308"/>
      <c r="AK13" s="268" t="s">
        <v>15</v>
      </c>
      <c r="AL13" s="270" t="s">
        <v>16</v>
      </c>
      <c r="AM13" s="264" t="s">
        <v>473</v>
      </c>
      <c r="AN13" s="264"/>
      <c r="AO13" s="264"/>
      <c r="AP13" s="264"/>
      <c r="AQ13" s="264"/>
      <c r="AR13" s="264"/>
      <c r="AS13" s="264"/>
    </row>
    <row r="14" spans="1:45" ht="29.25" customHeight="1">
      <c r="A14" s="291" t="s">
        <v>17</v>
      </c>
      <c r="B14" s="291"/>
      <c r="C14" s="292" t="s">
        <v>18</v>
      </c>
      <c r="D14" s="294" t="s">
        <v>19</v>
      </c>
      <c r="E14" s="294" t="s">
        <v>20</v>
      </c>
      <c r="F14" s="294" t="s">
        <v>21</v>
      </c>
      <c r="G14" s="294" t="s">
        <v>22</v>
      </c>
      <c r="H14" s="309" t="s">
        <v>23</v>
      </c>
      <c r="I14" s="294" t="s">
        <v>24</v>
      </c>
      <c r="J14" s="294" t="s">
        <v>25</v>
      </c>
      <c r="K14" s="294" t="s">
        <v>26</v>
      </c>
      <c r="L14" s="311" t="s">
        <v>27</v>
      </c>
      <c r="M14" s="316" t="s">
        <v>28</v>
      </c>
      <c r="N14" s="311" t="s">
        <v>29</v>
      </c>
      <c r="O14" s="316" t="s">
        <v>30</v>
      </c>
      <c r="P14" s="311" t="s">
        <v>31</v>
      </c>
      <c r="Q14" s="318" t="s">
        <v>32</v>
      </c>
      <c r="R14" s="315" t="s">
        <v>33</v>
      </c>
      <c r="S14" s="272" t="s">
        <v>34</v>
      </c>
      <c r="T14" s="273"/>
      <c r="U14" s="313" t="s">
        <v>35</v>
      </c>
      <c r="V14" s="315" t="s">
        <v>36</v>
      </c>
      <c r="W14" s="315"/>
      <c r="X14" s="315" t="s">
        <v>37</v>
      </c>
      <c r="Y14" s="315"/>
      <c r="Z14" s="315" t="s">
        <v>38</v>
      </c>
      <c r="AA14" s="315"/>
      <c r="AB14" s="315" t="s">
        <v>39</v>
      </c>
      <c r="AC14" s="315"/>
      <c r="AD14" s="315" t="s">
        <v>40</v>
      </c>
      <c r="AE14" s="324" t="s">
        <v>27</v>
      </c>
      <c r="AF14" s="326" t="s">
        <v>28</v>
      </c>
      <c r="AG14" s="324" t="s">
        <v>29</v>
      </c>
      <c r="AH14" s="326" t="s">
        <v>30</v>
      </c>
      <c r="AI14" s="328" t="s">
        <v>41</v>
      </c>
      <c r="AJ14" s="322" t="s">
        <v>42</v>
      </c>
      <c r="AK14" s="268"/>
      <c r="AL14" s="271"/>
      <c r="AM14" s="265" t="s">
        <v>448</v>
      </c>
      <c r="AN14" s="265" t="s">
        <v>449</v>
      </c>
      <c r="AO14" s="265" t="s">
        <v>450</v>
      </c>
      <c r="AP14" s="265" t="s">
        <v>451</v>
      </c>
      <c r="AQ14" s="267" t="s">
        <v>452</v>
      </c>
      <c r="AR14" s="267"/>
      <c r="AS14" s="267"/>
    </row>
    <row r="15" spans="1:45" s="4" customFormat="1" ht="68.25" thickBot="1">
      <c r="A15" s="41" t="s">
        <v>43</v>
      </c>
      <c r="B15" s="41" t="s">
        <v>44</v>
      </c>
      <c r="C15" s="293"/>
      <c r="D15" s="295"/>
      <c r="E15" s="295"/>
      <c r="F15" s="295"/>
      <c r="G15" s="295"/>
      <c r="H15" s="310"/>
      <c r="I15" s="295"/>
      <c r="J15" s="295"/>
      <c r="K15" s="295"/>
      <c r="L15" s="312"/>
      <c r="M15" s="317"/>
      <c r="N15" s="312"/>
      <c r="O15" s="317"/>
      <c r="P15" s="312"/>
      <c r="Q15" s="319"/>
      <c r="R15" s="313"/>
      <c r="S15" s="42" t="s">
        <v>45</v>
      </c>
      <c r="T15" s="42" t="s">
        <v>46</v>
      </c>
      <c r="U15" s="314"/>
      <c r="V15" s="320" t="s">
        <v>47</v>
      </c>
      <c r="W15" s="321"/>
      <c r="X15" s="320" t="s">
        <v>48</v>
      </c>
      <c r="Y15" s="321"/>
      <c r="Z15" s="42" t="s">
        <v>49</v>
      </c>
      <c r="AA15" s="42" t="s">
        <v>50</v>
      </c>
      <c r="AB15" s="42" t="s">
        <v>51</v>
      </c>
      <c r="AC15" s="42" t="s">
        <v>52</v>
      </c>
      <c r="AD15" s="313"/>
      <c r="AE15" s="325"/>
      <c r="AF15" s="327"/>
      <c r="AG15" s="325"/>
      <c r="AH15" s="327"/>
      <c r="AI15" s="329"/>
      <c r="AJ15" s="323"/>
      <c r="AK15" s="269"/>
      <c r="AL15" s="271"/>
      <c r="AM15" s="266"/>
      <c r="AN15" s="266"/>
      <c r="AO15" s="266"/>
      <c r="AP15" s="266"/>
      <c r="AQ15" s="184" t="s">
        <v>453</v>
      </c>
      <c r="AR15" s="184" t="s">
        <v>454</v>
      </c>
      <c r="AS15" s="184" t="s">
        <v>455</v>
      </c>
    </row>
    <row r="16" spans="1:45" ht="77.25" customHeight="1" thickTop="1" thickBot="1">
      <c r="A16" s="241" t="s">
        <v>4</v>
      </c>
      <c r="B16" s="244"/>
      <c r="C16" s="350" t="s">
        <v>53</v>
      </c>
      <c r="D16" s="237" t="s">
        <v>54</v>
      </c>
      <c r="E16" s="237" t="s">
        <v>55</v>
      </c>
      <c r="F16" s="43" t="s">
        <v>56</v>
      </c>
      <c r="G16" s="44" t="s">
        <v>57</v>
      </c>
      <c r="H16" s="237" t="s">
        <v>58</v>
      </c>
      <c r="I16" s="228" t="s">
        <v>59</v>
      </c>
      <c r="J16" s="237" t="s">
        <v>60</v>
      </c>
      <c r="K16" s="228" t="s">
        <v>61</v>
      </c>
      <c r="L16" s="237" t="s">
        <v>62</v>
      </c>
      <c r="M16" s="330">
        <f>VLOOKUP(L16,'[2]Datos Validacion'!$C$6:$D$10,2,0)</f>
        <v>0.4</v>
      </c>
      <c r="N16" s="222" t="s">
        <v>63</v>
      </c>
      <c r="O16" s="225">
        <f>VLOOKUP(N16,'[2]Datos Validacion'!$E$6:$F$15,2,0)</f>
        <v>0.8</v>
      </c>
      <c r="P16" s="228" t="s">
        <v>64</v>
      </c>
      <c r="Q16" s="231" t="s">
        <v>65</v>
      </c>
      <c r="R16" s="45" t="s">
        <v>66</v>
      </c>
      <c r="S16" s="46" t="s">
        <v>67</v>
      </c>
      <c r="T16" s="47" t="s">
        <v>55</v>
      </c>
      <c r="U16" s="46" t="s">
        <v>68</v>
      </c>
      <c r="V16" s="46" t="s">
        <v>69</v>
      </c>
      <c r="W16" s="48">
        <f>VLOOKUP(V16,'[2]Datos Validacion'!$K$6:$L$8,2,0)</f>
        <v>0.25</v>
      </c>
      <c r="X16" s="49" t="s">
        <v>70</v>
      </c>
      <c r="Y16" s="48">
        <f>VLOOKUP(X16,'[2]Datos Validacion'!$M$6:$N$7,2,0)</f>
        <v>0.15</v>
      </c>
      <c r="Z16" s="46" t="s">
        <v>71</v>
      </c>
      <c r="AA16" s="50" t="s">
        <v>72</v>
      </c>
      <c r="AB16" s="46" t="s">
        <v>73</v>
      </c>
      <c r="AC16" s="47" t="s">
        <v>74</v>
      </c>
      <c r="AD16" s="51">
        <f t="shared" ref="AD16:AD51" si="0">+W16+Y16</f>
        <v>0.4</v>
      </c>
      <c r="AE16" s="52" t="str">
        <f t="shared" ref="AE16:AE51" si="1">IF(AF16&lt;=20%,"MUY BAJA",IF(AF16&lt;=40%,"BAJA",IF(AF16&lt;=60%,"MEDIA",IF(AF16&lt;=80%,"ALTA","MUY ALTA"))))</f>
        <v>BAJA</v>
      </c>
      <c r="AF16" s="52">
        <f t="shared" ref="AF16:AF50" si="2">IF(OR(V16="prevenir",V16="detectar"),(M16-(M16*AD16)), M16)</f>
        <v>0.24</v>
      </c>
      <c r="AG16" s="234" t="str">
        <f t="shared" ref="AG16:AG50" si="3">IF(AH16&lt;=20%,"LEVE",IF(AH16&lt;=40%,"MENOR",IF(AH16&lt;=60%,"MODERADO",IF(AH16&lt;=80%,"MAYOR","CATASTROFICO"))))</f>
        <v>MAYOR</v>
      </c>
      <c r="AH16" s="234">
        <f t="shared" ref="AH16:AH50" si="4">IF(V16="corregir",(O16-(O16*AD16)), O16)</f>
        <v>0.8</v>
      </c>
      <c r="AI16" s="231" t="s">
        <v>75</v>
      </c>
      <c r="AJ16" s="237" t="s">
        <v>76</v>
      </c>
      <c r="AK16" s="238" t="s">
        <v>77</v>
      </c>
      <c r="AL16" s="339"/>
      <c r="AM16" s="217">
        <v>44926</v>
      </c>
      <c r="AN16" s="262" t="s">
        <v>554</v>
      </c>
      <c r="AO16" s="219" t="s">
        <v>555</v>
      </c>
      <c r="AP16" s="263" t="s">
        <v>556</v>
      </c>
      <c r="AQ16" s="219"/>
      <c r="AR16" s="219" t="s">
        <v>4</v>
      </c>
      <c r="AS16" s="219" t="s">
        <v>557</v>
      </c>
    </row>
    <row r="17" spans="1:45" ht="40.5" customHeight="1" thickTop="1" thickBot="1">
      <c r="A17" s="242"/>
      <c r="B17" s="245"/>
      <c r="C17" s="351"/>
      <c r="D17" s="208"/>
      <c r="E17" s="208"/>
      <c r="F17" s="53" t="s">
        <v>78</v>
      </c>
      <c r="G17" s="54" t="s">
        <v>79</v>
      </c>
      <c r="H17" s="208"/>
      <c r="I17" s="229"/>
      <c r="J17" s="208"/>
      <c r="K17" s="229"/>
      <c r="L17" s="208"/>
      <c r="M17" s="331"/>
      <c r="N17" s="223"/>
      <c r="O17" s="226"/>
      <c r="P17" s="229"/>
      <c r="Q17" s="232"/>
      <c r="R17" s="342" t="s">
        <v>80</v>
      </c>
      <c r="S17" s="245" t="s">
        <v>67</v>
      </c>
      <c r="T17" s="229" t="s">
        <v>55</v>
      </c>
      <c r="U17" s="245" t="s">
        <v>68</v>
      </c>
      <c r="V17" s="245" t="s">
        <v>69</v>
      </c>
      <c r="W17" s="331">
        <f>VLOOKUP(V17,'[2]Datos Validacion'!$K$6:$L$8,2,0)</f>
        <v>0.25</v>
      </c>
      <c r="X17" s="348" t="s">
        <v>70</v>
      </c>
      <c r="Y17" s="331">
        <f>VLOOKUP(X17,'[2]Datos Validacion'!$M$6:$N$7,2,0)</f>
        <v>0.15</v>
      </c>
      <c r="Z17" s="245" t="s">
        <v>71</v>
      </c>
      <c r="AA17" s="335" t="s">
        <v>81</v>
      </c>
      <c r="AB17" s="245" t="s">
        <v>73</v>
      </c>
      <c r="AC17" s="229" t="s">
        <v>82</v>
      </c>
      <c r="AD17" s="337">
        <f t="shared" si="0"/>
        <v>0.4</v>
      </c>
      <c r="AE17" s="235" t="str">
        <f t="shared" si="1"/>
        <v>MUY BAJA</v>
      </c>
      <c r="AF17" s="333">
        <f>+AF16-(AF16*AD17)</f>
        <v>0.14399999999999999</v>
      </c>
      <c r="AG17" s="235"/>
      <c r="AH17" s="235"/>
      <c r="AI17" s="232"/>
      <c r="AJ17" s="208"/>
      <c r="AK17" s="239"/>
      <c r="AL17" s="340"/>
      <c r="AM17" s="217"/>
      <c r="AN17" s="262"/>
      <c r="AO17" s="219"/>
      <c r="AP17" s="263"/>
      <c r="AQ17" s="219"/>
      <c r="AR17" s="219"/>
      <c r="AS17" s="219"/>
    </row>
    <row r="18" spans="1:45" ht="69.75" customHeight="1" thickTop="1" thickBot="1">
      <c r="A18" s="243"/>
      <c r="B18" s="246"/>
      <c r="C18" s="352"/>
      <c r="D18" s="209"/>
      <c r="E18" s="209"/>
      <c r="F18" s="55" t="s">
        <v>56</v>
      </c>
      <c r="G18" s="56" t="s">
        <v>83</v>
      </c>
      <c r="H18" s="209"/>
      <c r="I18" s="230"/>
      <c r="J18" s="209"/>
      <c r="K18" s="230"/>
      <c r="L18" s="209"/>
      <c r="M18" s="332"/>
      <c r="N18" s="224"/>
      <c r="O18" s="227"/>
      <c r="P18" s="230"/>
      <c r="Q18" s="233"/>
      <c r="R18" s="343"/>
      <c r="S18" s="246"/>
      <c r="T18" s="230"/>
      <c r="U18" s="246"/>
      <c r="V18" s="246"/>
      <c r="W18" s="332"/>
      <c r="X18" s="349"/>
      <c r="Y18" s="332"/>
      <c r="Z18" s="246"/>
      <c r="AA18" s="336"/>
      <c r="AB18" s="246"/>
      <c r="AC18" s="230"/>
      <c r="AD18" s="338"/>
      <c r="AE18" s="236"/>
      <c r="AF18" s="334"/>
      <c r="AG18" s="236"/>
      <c r="AH18" s="236"/>
      <c r="AI18" s="233"/>
      <c r="AJ18" s="209"/>
      <c r="AK18" s="240"/>
      <c r="AL18" s="341"/>
      <c r="AM18" s="217"/>
      <c r="AN18" s="262"/>
      <c r="AO18" s="219"/>
      <c r="AP18" s="263"/>
      <c r="AQ18" s="219"/>
      <c r="AR18" s="219"/>
      <c r="AS18" s="219"/>
    </row>
    <row r="19" spans="1:45" ht="136.5" customHeight="1" thickTop="1" thickBot="1">
      <c r="A19" s="241" t="s">
        <v>4</v>
      </c>
      <c r="B19" s="244"/>
      <c r="C19" s="344" t="s">
        <v>84</v>
      </c>
      <c r="D19" s="347" t="s">
        <v>85</v>
      </c>
      <c r="E19" s="347" t="s">
        <v>86</v>
      </c>
      <c r="F19" s="43" t="s">
        <v>56</v>
      </c>
      <c r="G19" s="57" t="s">
        <v>87</v>
      </c>
      <c r="H19" s="237" t="s">
        <v>88</v>
      </c>
      <c r="I19" s="238" t="s">
        <v>89</v>
      </c>
      <c r="J19" s="237" t="s">
        <v>60</v>
      </c>
      <c r="K19" s="237" t="s">
        <v>90</v>
      </c>
      <c r="L19" s="237" t="s">
        <v>91</v>
      </c>
      <c r="M19" s="330">
        <f>VLOOKUP(L19,'[2]Datos Validacion'!$C$6:$D$10,2,0)</f>
        <v>0.6</v>
      </c>
      <c r="N19" s="222" t="s">
        <v>63</v>
      </c>
      <c r="O19" s="225">
        <f>VLOOKUP(N19,'[2]Datos Validacion'!$E$6:$F$15,2,0)</f>
        <v>0.8</v>
      </c>
      <c r="P19" s="228" t="s">
        <v>64</v>
      </c>
      <c r="Q19" s="231" t="s">
        <v>65</v>
      </c>
      <c r="R19" s="58" t="s">
        <v>92</v>
      </c>
      <c r="S19" s="46" t="s">
        <v>67</v>
      </c>
      <c r="T19" s="49" t="s">
        <v>93</v>
      </c>
      <c r="U19" s="46" t="s">
        <v>68</v>
      </c>
      <c r="V19" s="46" t="s">
        <v>69</v>
      </c>
      <c r="W19" s="48">
        <f>VLOOKUP(V19,'[2]Datos Validacion'!$K$6:$L$8,2,0)</f>
        <v>0.25</v>
      </c>
      <c r="X19" s="49" t="s">
        <v>70</v>
      </c>
      <c r="Y19" s="48">
        <f>VLOOKUP(X19,'[2]Datos Validacion'!$M$6:$N$7,2,0)</f>
        <v>0.15</v>
      </c>
      <c r="Z19" s="46" t="s">
        <v>71</v>
      </c>
      <c r="AA19" s="353" t="s">
        <v>94</v>
      </c>
      <c r="AB19" s="46" t="s">
        <v>73</v>
      </c>
      <c r="AC19" s="59" t="s">
        <v>95</v>
      </c>
      <c r="AD19" s="51">
        <f t="shared" si="0"/>
        <v>0.4</v>
      </c>
      <c r="AE19" s="52" t="str">
        <f t="shared" si="1"/>
        <v>BAJA</v>
      </c>
      <c r="AF19" s="52">
        <f t="shared" si="2"/>
        <v>0.36</v>
      </c>
      <c r="AG19" s="234" t="str">
        <f t="shared" si="3"/>
        <v>MAYOR</v>
      </c>
      <c r="AH19" s="234">
        <f t="shared" si="4"/>
        <v>0.8</v>
      </c>
      <c r="AI19" s="231" t="s">
        <v>75</v>
      </c>
      <c r="AJ19" s="237" t="s">
        <v>76</v>
      </c>
      <c r="AK19" s="214" t="s">
        <v>96</v>
      </c>
      <c r="AL19" s="339"/>
      <c r="AM19" s="256">
        <v>44926</v>
      </c>
      <c r="AN19" s="198" t="s">
        <v>532</v>
      </c>
      <c r="AO19" s="198" t="s">
        <v>523</v>
      </c>
      <c r="AP19" s="198" t="s">
        <v>524</v>
      </c>
      <c r="AQ19" s="258"/>
      <c r="AR19" s="258" t="s">
        <v>4</v>
      </c>
      <c r="AS19" s="258"/>
    </row>
    <row r="20" spans="1:45" ht="108.75" customHeight="1" thickTop="1" thickBot="1">
      <c r="A20" s="242"/>
      <c r="B20" s="245"/>
      <c r="C20" s="345"/>
      <c r="D20" s="348"/>
      <c r="E20" s="348"/>
      <c r="F20" s="53" t="s">
        <v>56</v>
      </c>
      <c r="G20" s="60" t="s">
        <v>447</v>
      </c>
      <c r="H20" s="208"/>
      <c r="I20" s="239"/>
      <c r="J20" s="208"/>
      <c r="K20" s="208"/>
      <c r="L20" s="208"/>
      <c r="M20" s="331"/>
      <c r="N20" s="223"/>
      <c r="O20" s="226"/>
      <c r="P20" s="229"/>
      <c r="Q20" s="232"/>
      <c r="R20" s="61" t="s">
        <v>97</v>
      </c>
      <c r="S20" s="62" t="s">
        <v>67</v>
      </c>
      <c r="T20" s="63" t="s">
        <v>98</v>
      </c>
      <c r="U20" s="62" t="s">
        <v>68</v>
      </c>
      <c r="V20" s="62" t="s">
        <v>69</v>
      </c>
      <c r="W20" s="64">
        <f>VLOOKUP(V20,'[2]Datos Validacion'!$K$6:$L$8,2,0)</f>
        <v>0.25</v>
      </c>
      <c r="X20" s="63" t="s">
        <v>70</v>
      </c>
      <c r="Y20" s="64">
        <f>VLOOKUP(X20,'[2]Datos Validacion'!$M$6:$N$7,2,0)</f>
        <v>0.15</v>
      </c>
      <c r="Z20" s="62" t="s">
        <v>71</v>
      </c>
      <c r="AA20" s="354"/>
      <c r="AB20" s="62" t="s">
        <v>73</v>
      </c>
      <c r="AC20" s="65" t="s">
        <v>95</v>
      </c>
      <c r="AD20" s="66">
        <f t="shared" si="0"/>
        <v>0.4</v>
      </c>
      <c r="AE20" s="67" t="str">
        <f t="shared" si="1"/>
        <v>BAJA</v>
      </c>
      <c r="AF20" s="67">
        <f>+AF19-(AF19*AD20)</f>
        <v>0.216</v>
      </c>
      <c r="AG20" s="235"/>
      <c r="AH20" s="235"/>
      <c r="AI20" s="232"/>
      <c r="AJ20" s="208"/>
      <c r="AK20" s="215"/>
      <c r="AL20" s="340"/>
      <c r="AM20" s="256"/>
      <c r="AN20" s="198" t="s">
        <v>525</v>
      </c>
      <c r="AO20" s="198" t="s">
        <v>523</v>
      </c>
      <c r="AP20" s="198" t="s">
        <v>524</v>
      </c>
      <c r="AQ20" s="258"/>
      <c r="AR20" s="258"/>
      <c r="AS20" s="258"/>
    </row>
    <row r="21" spans="1:45" ht="169.5" customHeight="1" thickTop="1" thickBot="1">
      <c r="A21" s="243"/>
      <c r="B21" s="246"/>
      <c r="C21" s="346"/>
      <c r="D21" s="349"/>
      <c r="E21" s="349"/>
      <c r="F21" s="55" t="s">
        <v>56</v>
      </c>
      <c r="G21" s="68" t="s">
        <v>99</v>
      </c>
      <c r="H21" s="209"/>
      <c r="I21" s="240"/>
      <c r="J21" s="209"/>
      <c r="K21" s="209"/>
      <c r="L21" s="209"/>
      <c r="M21" s="332"/>
      <c r="N21" s="224"/>
      <c r="O21" s="227"/>
      <c r="P21" s="230"/>
      <c r="Q21" s="233"/>
      <c r="R21" s="69" t="s">
        <v>100</v>
      </c>
      <c r="S21" s="70" t="s">
        <v>67</v>
      </c>
      <c r="T21" s="71" t="s">
        <v>98</v>
      </c>
      <c r="U21" s="70" t="s">
        <v>68</v>
      </c>
      <c r="V21" s="70" t="s">
        <v>69</v>
      </c>
      <c r="W21" s="72">
        <f>VLOOKUP(V21,'[2]Datos Validacion'!$K$6:$L$8,2,0)</f>
        <v>0.25</v>
      </c>
      <c r="X21" s="71" t="s">
        <v>70</v>
      </c>
      <c r="Y21" s="72">
        <f>VLOOKUP(X21,'[2]Datos Validacion'!$M$6:$N$7,2,0)</f>
        <v>0.15</v>
      </c>
      <c r="Z21" s="70" t="s">
        <v>71</v>
      </c>
      <c r="AA21" s="73" t="s">
        <v>101</v>
      </c>
      <c r="AB21" s="70" t="s">
        <v>73</v>
      </c>
      <c r="AC21" s="74" t="s">
        <v>102</v>
      </c>
      <c r="AD21" s="75">
        <f t="shared" si="0"/>
        <v>0.4</v>
      </c>
      <c r="AE21" s="76" t="str">
        <f t="shared" si="1"/>
        <v>MUY BAJA</v>
      </c>
      <c r="AF21" s="77">
        <f>+AF20-(AF20*AD21)</f>
        <v>0.12959999999999999</v>
      </c>
      <c r="AG21" s="236"/>
      <c r="AH21" s="236"/>
      <c r="AI21" s="233"/>
      <c r="AJ21" s="209"/>
      <c r="AK21" s="216"/>
      <c r="AL21" s="341"/>
      <c r="AM21" s="256"/>
      <c r="AN21" s="202" t="s">
        <v>526</v>
      </c>
      <c r="AO21" s="198" t="s">
        <v>523</v>
      </c>
      <c r="AP21" s="198" t="s">
        <v>527</v>
      </c>
      <c r="AQ21" s="258"/>
      <c r="AR21" s="258"/>
      <c r="AS21" s="258"/>
    </row>
    <row r="22" spans="1:45" ht="52.5" customHeight="1" thickTop="1" thickBot="1">
      <c r="A22" s="241" t="s">
        <v>4</v>
      </c>
      <c r="B22" s="244"/>
      <c r="C22" s="344" t="s">
        <v>84</v>
      </c>
      <c r="D22" s="237" t="s">
        <v>103</v>
      </c>
      <c r="E22" s="237" t="s">
        <v>459</v>
      </c>
      <c r="F22" s="43" t="s">
        <v>56</v>
      </c>
      <c r="G22" s="78" t="s">
        <v>104</v>
      </c>
      <c r="H22" s="237" t="s">
        <v>105</v>
      </c>
      <c r="I22" s="237" t="s">
        <v>106</v>
      </c>
      <c r="J22" s="237" t="s">
        <v>107</v>
      </c>
      <c r="K22" s="237" t="s">
        <v>108</v>
      </c>
      <c r="L22" s="237" t="s">
        <v>109</v>
      </c>
      <c r="M22" s="330">
        <f>VLOOKUP(L22,'[2]Datos Validacion'!$C$6:$D$10,2,0)</f>
        <v>0.8</v>
      </c>
      <c r="N22" s="222" t="s">
        <v>110</v>
      </c>
      <c r="O22" s="225">
        <f>VLOOKUP(N22,'[2]Datos Validacion'!$E$6:$F$15,2,0)</f>
        <v>0.6</v>
      </c>
      <c r="P22" s="228" t="s">
        <v>111</v>
      </c>
      <c r="Q22" s="231" t="s">
        <v>75</v>
      </c>
      <c r="R22" s="50" t="s">
        <v>112</v>
      </c>
      <c r="S22" s="46" t="s">
        <v>67</v>
      </c>
      <c r="T22" s="49" t="s">
        <v>113</v>
      </c>
      <c r="U22" s="46" t="s">
        <v>68</v>
      </c>
      <c r="V22" s="46" t="s">
        <v>69</v>
      </c>
      <c r="W22" s="48">
        <f>VLOOKUP(V22,'[2]Datos Validacion'!$K$6:$L$8,2,0)</f>
        <v>0.25</v>
      </c>
      <c r="X22" s="49" t="s">
        <v>70</v>
      </c>
      <c r="Y22" s="48">
        <f>VLOOKUP(X22,'[2]Datos Validacion'!$M$6:$N$7,2,0)</f>
        <v>0.15</v>
      </c>
      <c r="Z22" s="46" t="s">
        <v>71</v>
      </c>
      <c r="AA22" s="79" t="s">
        <v>114</v>
      </c>
      <c r="AB22" s="46" t="s">
        <v>73</v>
      </c>
      <c r="AC22" s="49" t="s">
        <v>115</v>
      </c>
      <c r="AD22" s="51">
        <f t="shared" si="0"/>
        <v>0.4</v>
      </c>
      <c r="AE22" s="52" t="str">
        <f t="shared" si="1"/>
        <v>MEDIA</v>
      </c>
      <c r="AF22" s="52">
        <f t="shared" si="2"/>
        <v>0.48</v>
      </c>
      <c r="AG22" s="234" t="str">
        <f t="shared" si="3"/>
        <v>MODERADO</v>
      </c>
      <c r="AH22" s="234">
        <f t="shared" si="4"/>
        <v>0.6</v>
      </c>
      <c r="AI22" s="231" t="s">
        <v>116</v>
      </c>
      <c r="AJ22" s="237" t="s">
        <v>76</v>
      </c>
      <c r="AK22" s="355"/>
      <c r="AL22" s="339"/>
      <c r="AM22" s="217">
        <v>44922</v>
      </c>
      <c r="AN22" s="262" t="s">
        <v>528</v>
      </c>
      <c r="AO22" s="262" t="s">
        <v>529</v>
      </c>
      <c r="AP22" s="263" t="s">
        <v>530</v>
      </c>
      <c r="AQ22" s="219"/>
      <c r="AR22" s="219" t="s">
        <v>4</v>
      </c>
      <c r="AS22" s="218" t="s">
        <v>531</v>
      </c>
    </row>
    <row r="23" spans="1:45" ht="51.75" customHeight="1" thickTop="1" thickBot="1">
      <c r="A23" s="242"/>
      <c r="B23" s="245"/>
      <c r="C23" s="345"/>
      <c r="D23" s="208"/>
      <c r="E23" s="208"/>
      <c r="F23" s="53" t="s">
        <v>56</v>
      </c>
      <c r="G23" s="80" t="s">
        <v>117</v>
      </c>
      <c r="H23" s="208"/>
      <c r="I23" s="208"/>
      <c r="J23" s="208"/>
      <c r="K23" s="208"/>
      <c r="L23" s="208"/>
      <c r="M23" s="331"/>
      <c r="N23" s="223"/>
      <c r="O23" s="226"/>
      <c r="P23" s="229"/>
      <c r="Q23" s="232"/>
      <c r="R23" s="81" t="s">
        <v>118</v>
      </c>
      <c r="S23" s="62" t="s">
        <v>67</v>
      </c>
      <c r="T23" s="63" t="s">
        <v>113</v>
      </c>
      <c r="U23" s="62" t="s">
        <v>68</v>
      </c>
      <c r="V23" s="62" t="s">
        <v>119</v>
      </c>
      <c r="W23" s="64">
        <f>VLOOKUP(V23,'[2]Datos Validacion'!$K$6:$L$8,2,0)</f>
        <v>0.15</v>
      </c>
      <c r="X23" s="63" t="s">
        <v>70</v>
      </c>
      <c r="Y23" s="64">
        <f>VLOOKUP(X23,'[2]Datos Validacion'!$M$6:$N$7,2,0)</f>
        <v>0.15</v>
      </c>
      <c r="Z23" s="62" t="s">
        <v>71</v>
      </c>
      <c r="AA23" s="82" t="s">
        <v>114</v>
      </c>
      <c r="AB23" s="62" t="s">
        <v>73</v>
      </c>
      <c r="AC23" s="63" t="s">
        <v>120</v>
      </c>
      <c r="AD23" s="66">
        <f t="shared" si="0"/>
        <v>0.3</v>
      </c>
      <c r="AE23" s="67" t="str">
        <f t="shared" si="1"/>
        <v>BAJA</v>
      </c>
      <c r="AF23" s="67">
        <f>+AF22-(AF22*AD23)</f>
        <v>0.33599999999999997</v>
      </c>
      <c r="AG23" s="235"/>
      <c r="AH23" s="235"/>
      <c r="AI23" s="232"/>
      <c r="AJ23" s="208"/>
      <c r="AK23" s="356"/>
      <c r="AL23" s="340"/>
      <c r="AM23" s="217"/>
      <c r="AN23" s="262"/>
      <c r="AO23" s="262"/>
      <c r="AP23" s="263"/>
      <c r="AQ23" s="219"/>
      <c r="AR23" s="219"/>
      <c r="AS23" s="218"/>
    </row>
    <row r="24" spans="1:45" ht="54.75" customHeight="1" thickTop="1" thickBot="1">
      <c r="A24" s="243"/>
      <c r="B24" s="246"/>
      <c r="C24" s="346"/>
      <c r="D24" s="209"/>
      <c r="E24" s="209"/>
      <c r="F24" s="55" t="s">
        <v>121</v>
      </c>
      <c r="G24" s="68" t="s">
        <v>122</v>
      </c>
      <c r="H24" s="209"/>
      <c r="I24" s="209"/>
      <c r="J24" s="209"/>
      <c r="K24" s="209"/>
      <c r="L24" s="209"/>
      <c r="M24" s="332"/>
      <c r="N24" s="224"/>
      <c r="O24" s="227"/>
      <c r="P24" s="230"/>
      <c r="Q24" s="233"/>
      <c r="R24" s="83" t="s">
        <v>123</v>
      </c>
      <c r="S24" s="70" t="s">
        <v>67</v>
      </c>
      <c r="T24" s="71" t="s">
        <v>113</v>
      </c>
      <c r="U24" s="70" t="s">
        <v>68</v>
      </c>
      <c r="V24" s="70" t="s">
        <v>119</v>
      </c>
      <c r="W24" s="72">
        <f>VLOOKUP(V24,'[2]Datos Validacion'!$K$6:$L$8,2,0)</f>
        <v>0.15</v>
      </c>
      <c r="X24" s="71" t="s">
        <v>70</v>
      </c>
      <c r="Y24" s="72">
        <f>VLOOKUP(X24,'[2]Datos Validacion'!$M$6:$N$7,2,0)</f>
        <v>0.15</v>
      </c>
      <c r="Z24" s="70" t="s">
        <v>71</v>
      </c>
      <c r="AA24" s="73" t="s">
        <v>114</v>
      </c>
      <c r="AB24" s="70" t="s">
        <v>73</v>
      </c>
      <c r="AC24" s="71" t="s">
        <v>124</v>
      </c>
      <c r="AD24" s="75">
        <f t="shared" si="0"/>
        <v>0.3</v>
      </c>
      <c r="AE24" s="76" t="str">
        <f t="shared" si="1"/>
        <v>BAJA</v>
      </c>
      <c r="AF24" s="77">
        <f>+AF23-(AF23*AD24)</f>
        <v>0.23519999999999996</v>
      </c>
      <c r="AG24" s="236"/>
      <c r="AH24" s="236"/>
      <c r="AI24" s="233"/>
      <c r="AJ24" s="209"/>
      <c r="AK24" s="357"/>
      <c r="AL24" s="341"/>
      <c r="AM24" s="217"/>
      <c r="AN24" s="262"/>
      <c r="AO24" s="262"/>
      <c r="AP24" s="263"/>
      <c r="AQ24" s="219"/>
      <c r="AR24" s="219"/>
      <c r="AS24" s="218"/>
    </row>
    <row r="25" spans="1:45" ht="26.25" customHeight="1" thickTop="1" thickBot="1">
      <c r="A25" s="241" t="s">
        <v>4</v>
      </c>
      <c r="B25" s="244"/>
      <c r="C25" s="344" t="s">
        <v>125</v>
      </c>
      <c r="D25" s="237" t="s">
        <v>126</v>
      </c>
      <c r="E25" s="237" t="s">
        <v>127</v>
      </c>
      <c r="F25" s="237" t="s">
        <v>56</v>
      </c>
      <c r="G25" s="368" t="s">
        <v>128</v>
      </c>
      <c r="H25" s="237" t="s">
        <v>129</v>
      </c>
      <c r="I25" s="237" t="s">
        <v>130</v>
      </c>
      <c r="J25" s="237" t="s">
        <v>60</v>
      </c>
      <c r="K25" s="237" t="s">
        <v>131</v>
      </c>
      <c r="L25" s="237" t="s">
        <v>62</v>
      </c>
      <c r="M25" s="330">
        <f>VLOOKUP(L25,'[2]Datos Validacion'!$C$6:$D$10,2,0)</f>
        <v>0.4</v>
      </c>
      <c r="N25" s="222" t="s">
        <v>63</v>
      </c>
      <c r="O25" s="225">
        <f>VLOOKUP(N25,'[2]Datos Validacion'!$E$6:$F$15,2,0)</f>
        <v>0.8</v>
      </c>
      <c r="P25" s="228" t="s">
        <v>64</v>
      </c>
      <c r="Q25" s="231" t="s">
        <v>75</v>
      </c>
      <c r="R25" s="84" t="s">
        <v>132</v>
      </c>
      <c r="S25" s="46" t="s">
        <v>67</v>
      </c>
      <c r="T25" s="49" t="s">
        <v>133</v>
      </c>
      <c r="U25" s="46" t="s">
        <v>68</v>
      </c>
      <c r="V25" s="46" t="s">
        <v>69</v>
      </c>
      <c r="W25" s="48">
        <f>VLOOKUP(V25,'[2]Datos Validacion'!$K$6:$L$8,2,0)</f>
        <v>0.25</v>
      </c>
      <c r="X25" s="49" t="s">
        <v>70</v>
      </c>
      <c r="Y25" s="48">
        <f>VLOOKUP(X25,'[2]Datos Validacion'!$M$6:$N$7,2,0)</f>
        <v>0.15</v>
      </c>
      <c r="Z25" s="46" t="s">
        <v>71</v>
      </c>
      <c r="AA25" s="79" t="s">
        <v>134</v>
      </c>
      <c r="AB25" s="46" t="s">
        <v>73</v>
      </c>
      <c r="AC25" s="57" t="s">
        <v>135</v>
      </c>
      <c r="AD25" s="51">
        <f t="shared" si="0"/>
        <v>0.4</v>
      </c>
      <c r="AE25" s="52" t="str">
        <f t="shared" si="1"/>
        <v>BAJA</v>
      </c>
      <c r="AF25" s="52">
        <f t="shared" si="2"/>
        <v>0.24</v>
      </c>
      <c r="AG25" s="234" t="str">
        <f t="shared" si="3"/>
        <v>MAYOR</v>
      </c>
      <c r="AH25" s="234">
        <f t="shared" si="4"/>
        <v>0.8</v>
      </c>
      <c r="AI25" s="231" t="s">
        <v>75</v>
      </c>
      <c r="AJ25" s="237" t="s">
        <v>76</v>
      </c>
      <c r="AK25" s="238" t="s">
        <v>136</v>
      </c>
      <c r="AL25" s="339"/>
      <c r="AM25" s="217">
        <v>44915</v>
      </c>
      <c r="AN25" s="217" t="s">
        <v>487</v>
      </c>
      <c r="AO25" s="217" t="s">
        <v>488</v>
      </c>
      <c r="AP25" s="217" t="s">
        <v>489</v>
      </c>
      <c r="AQ25" s="217"/>
      <c r="AR25" s="217" t="s">
        <v>4</v>
      </c>
      <c r="AS25" s="217" t="s">
        <v>490</v>
      </c>
    </row>
    <row r="26" spans="1:45" ht="39.75" thickTop="1" thickBot="1">
      <c r="A26" s="242"/>
      <c r="B26" s="245"/>
      <c r="C26" s="345"/>
      <c r="D26" s="208"/>
      <c r="E26" s="208"/>
      <c r="F26" s="208"/>
      <c r="G26" s="364"/>
      <c r="H26" s="208"/>
      <c r="I26" s="208"/>
      <c r="J26" s="208"/>
      <c r="K26" s="208"/>
      <c r="L26" s="208"/>
      <c r="M26" s="331"/>
      <c r="N26" s="223"/>
      <c r="O26" s="226"/>
      <c r="P26" s="229"/>
      <c r="Q26" s="232"/>
      <c r="R26" s="85" t="s">
        <v>137</v>
      </c>
      <c r="S26" s="62" t="s">
        <v>67</v>
      </c>
      <c r="T26" s="63" t="s">
        <v>138</v>
      </c>
      <c r="U26" s="62" t="s">
        <v>68</v>
      </c>
      <c r="V26" s="62" t="s">
        <v>69</v>
      </c>
      <c r="W26" s="64">
        <f>VLOOKUP(V26,'[2]Datos Validacion'!$K$6:$L$8,2,0)</f>
        <v>0.25</v>
      </c>
      <c r="X26" s="63" t="s">
        <v>70</v>
      </c>
      <c r="Y26" s="64">
        <f>VLOOKUP(X26,'[2]Datos Validacion'!$M$6:$N$7,2,0)</f>
        <v>0.15</v>
      </c>
      <c r="Z26" s="62" t="s">
        <v>71</v>
      </c>
      <c r="AA26" s="82" t="s">
        <v>134</v>
      </c>
      <c r="AB26" s="62" t="s">
        <v>73</v>
      </c>
      <c r="AC26" s="86" t="s">
        <v>139</v>
      </c>
      <c r="AD26" s="66">
        <f t="shared" si="0"/>
        <v>0.4</v>
      </c>
      <c r="AE26" s="67" t="str">
        <f t="shared" si="1"/>
        <v>MUY BAJA</v>
      </c>
      <c r="AF26" s="67">
        <f>+AF25-(AF25*AD26)</f>
        <v>0.14399999999999999</v>
      </c>
      <c r="AG26" s="235"/>
      <c r="AH26" s="235"/>
      <c r="AI26" s="232"/>
      <c r="AJ26" s="208"/>
      <c r="AK26" s="366"/>
      <c r="AL26" s="340"/>
      <c r="AM26" s="217"/>
      <c r="AN26" s="217"/>
      <c r="AO26" s="217"/>
      <c r="AP26" s="217"/>
      <c r="AQ26" s="217"/>
      <c r="AR26" s="217"/>
      <c r="AS26" s="217"/>
    </row>
    <row r="27" spans="1:45" ht="27" thickTop="1" thickBot="1">
      <c r="A27" s="242"/>
      <c r="B27" s="245"/>
      <c r="C27" s="345"/>
      <c r="D27" s="208"/>
      <c r="E27" s="208"/>
      <c r="F27" s="208"/>
      <c r="G27" s="364"/>
      <c r="H27" s="208"/>
      <c r="I27" s="208"/>
      <c r="J27" s="208"/>
      <c r="K27" s="208"/>
      <c r="L27" s="208"/>
      <c r="M27" s="331"/>
      <c r="N27" s="223"/>
      <c r="O27" s="226"/>
      <c r="P27" s="229"/>
      <c r="Q27" s="232"/>
      <c r="R27" s="85" t="s">
        <v>140</v>
      </c>
      <c r="S27" s="62" t="s">
        <v>67</v>
      </c>
      <c r="T27" s="63" t="s">
        <v>141</v>
      </c>
      <c r="U27" s="62" t="s">
        <v>68</v>
      </c>
      <c r="V27" s="62" t="s">
        <v>69</v>
      </c>
      <c r="W27" s="64">
        <f>VLOOKUP(V27,'[2]Datos Validacion'!$K$6:$L$8,2,0)</f>
        <v>0.25</v>
      </c>
      <c r="X27" s="63" t="s">
        <v>70</v>
      </c>
      <c r="Y27" s="64">
        <f>VLOOKUP(X27,'[2]Datos Validacion'!$M$6:$N$7,2,0)</f>
        <v>0.15</v>
      </c>
      <c r="Z27" s="62" t="s">
        <v>71</v>
      </c>
      <c r="AA27" s="82" t="s">
        <v>142</v>
      </c>
      <c r="AB27" s="62" t="s">
        <v>73</v>
      </c>
      <c r="AC27" s="60" t="s">
        <v>143</v>
      </c>
      <c r="AD27" s="66">
        <f t="shared" si="0"/>
        <v>0.4</v>
      </c>
      <c r="AE27" s="67" t="str">
        <f t="shared" si="1"/>
        <v>MUY BAJA</v>
      </c>
      <c r="AF27" s="67">
        <f t="shared" ref="AF27:AF30" si="5">+AF26-(AF26*AD27)</f>
        <v>8.6399999999999991E-2</v>
      </c>
      <c r="AG27" s="235"/>
      <c r="AH27" s="235"/>
      <c r="AI27" s="232"/>
      <c r="AJ27" s="208"/>
      <c r="AK27" s="366"/>
      <c r="AL27" s="340"/>
      <c r="AM27" s="217"/>
      <c r="AN27" s="217"/>
      <c r="AO27" s="217"/>
      <c r="AP27" s="217"/>
      <c r="AQ27" s="217"/>
      <c r="AR27" s="217"/>
      <c r="AS27" s="217"/>
    </row>
    <row r="28" spans="1:45" ht="27" thickTop="1" thickBot="1">
      <c r="A28" s="242"/>
      <c r="B28" s="245"/>
      <c r="C28" s="345"/>
      <c r="D28" s="208"/>
      <c r="E28" s="208"/>
      <c r="F28" s="208" t="s">
        <v>56</v>
      </c>
      <c r="G28" s="364" t="s">
        <v>144</v>
      </c>
      <c r="H28" s="208"/>
      <c r="I28" s="208"/>
      <c r="J28" s="208"/>
      <c r="K28" s="208"/>
      <c r="L28" s="208"/>
      <c r="M28" s="331"/>
      <c r="N28" s="223"/>
      <c r="O28" s="226"/>
      <c r="P28" s="229"/>
      <c r="Q28" s="232"/>
      <c r="R28" s="85" t="s">
        <v>145</v>
      </c>
      <c r="S28" s="62" t="s">
        <v>67</v>
      </c>
      <c r="T28" s="63" t="s">
        <v>146</v>
      </c>
      <c r="U28" s="62" t="s">
        <v>68</v>
      </c>
      <c r="V28" s="62" t="s">
        <v>69</v>
      </c>
      <c r="W28" s="64">
        <f>VLOOKUP(V28,'[2]Datos Validacion'!$K$6:$L$8,2,0)</f>
        <v>0.25</v>
      </c>
      <c r="X28" s="63" t="s">
        <v>70</v>
      </c>
      <c r="Y28" s="64">
        <f>VLOOKUP(X28,'[2]Datos Validacion'!$M$6:$N$7,2,0)</f>
        <v>0.15</v>
      </c>
      <c r="Z28" s="62" t="s">
        <v>71</v>
      </c>
      <c r="AA28" s="82" t="s">
        <v>134</v>
      </c>
      <c r="AB28" s="62" t="s">
        <v>73</v>
      </c>
      <c r="AC28" s="86" t="s">
        <v>147</v>
      </c>
      <c r="AD28" s="66">
        <f t="shared" si="0"/>
        <v>0.4</v>
      </c>
      <c r="AE28" s="67" t="str">
        <f t="shared" si="1"/>
        <v>MUY BAJA</v>
      </c>
      <c r="AF28" s="67">
        <f t="shared" si="5"/>
        <v>5.183999999999999E-2</v>
      </c>
      <c r="AG28" s="235"/>
      <c r="AH28" s="235"/>
      <c r="AI28" s="232"/>
      <c r="AJ28" s="208"/>
      <c r="AK28" s="366"/>
      <c r="AL28" s="340"/>
      <c r="AM28" s="217"/>
      <c r="AN28" s="217"/>
      <c r="AO28" s="217"/>
      <c r="AP28" s="217"/>
      <c r="AQ28" s="217"/>
      <c r="AR28" s="217"/>
      <c r="AS28" s="217"/>
    </row>
    <row r="29" spans="1:45" ht="27" thickTop="1" thickBot="1">
      <c r="A29" s="242"/>
      <c r="B29" s="245"/>
      <c r="C29" s="345"/>
      <c r="D29" s="208"/>
      <c r="E29" s="208"/>
      <c r="F29" s="208"/>
      <c r="G29" s="364"/>
      <c r="H29" s="208"/>
      <c r="I29" s="208"/>
      <c r="J29" s="208"/>
      <c r="K29" s="208"/>
      <c r="L29" s="208"/>
      <c r="M29" s="331"/>
      <c r="N29" s="223"/>
      <c r="O29" s="226"/>
      <c r="P29" s="229"/>
      <c r="Q29" s="232"/>
      <c r="R29" s="85" t="s">
        <v>148</v>
      </c>
      <c r="S29" s="62" t="s">
        <v>67</v>
      </c>
      <c r="T29" s="63" t="s">
        <v>141</v>
      </c>
      <c r="U29" s="62" t="s">
        <v>68</v>
      </c>
      <c r="V29" s="62" t="s">
        <v>69</v>
      </c>
      <c r="W29" s="64">
        <f>VLOOKUP(V29,'[2]Datos Validacion'!$K$6:$L$8,2,0)</f>
        <v>0.25</v>
      </c>
      <c r="X29" s="63" t="s">
        <v>70</v>
      </c>
      <c r="Y29" s="64">
        <f>VLOOKUP(X29,'[2]Datos Validacion'!$M$6:$N$7,2,0)</f>
        <v>0.15</v>
      </c>
      <c r="Z29" s="62" t="s">
        <v>71</v>
      </c>
      <c r="AA29" s="82" t="s">
        <v>134</v>
      </c>
      <c r="AB29" s="62" t="s">
        <v>73</v>
      </c>
      <c r="AC29" s="86" t="s">
        <v>149</v>
      </c>
      <c r="AD29" s="66">
        <f t="shared" si="0"/>
        <v>0.4</v>
      </c>
      <c r="AE29" s="67" t="str">
        <f t="shared" si="1"/>
        <v>MUY BAJA</v>
      </c>
      <c r="AF29" s="67">
        <f t="shared" si="5"/>
        <v>3.1103999999999993E-2</v>
      </c>
      <c r="AG29" s="235"/>
      <c r="AH29" s="235"/>
      <c r="AI29" s="232"/>
      <c r="AJ29" s="208"/>
      <c r="AK29" s="366"/>
      <c r="AL29" s="340"/>
      <c r="AM29" s="217"/>
      <c r="AN29" s="217"/>
      <c r="AO29" s="217"/>
      <c r="AP29" s="217"/>
      <c r="AQ29" s="217"/>
      <c r="AR29" s="217"/>
      <c r="AS29" s="217"/>
    </row>
    <row r="30" spans="1:45" ht="27" thickTop="1" thickBot="1">
      <c r="A30" s="243"/>
      <c r="B30" s="246"/>
      <c r="C30" s="346"/>
      <c r="D30" s="209"/>
      <c r="E30" s="209"/>
      <c r="F30" s="209"/>
      <c r="G30" s="365"/>
      <c r="H30" s="209"/>
      <c r="I30" s="209"/>
      <c r="J30" s="209"/>
      <c r="K30" s="209"/>
      <c r="L30" s="209"/>
      <c r="M30" s="332"/>
      <c r="N30" s="224"/>
      <c r="O30" s="227"/>
      <c r="P30" s="230"/>
      <c r="Q30" s="233"/>
      <c r="R30" s="87" t="s">
        <v>150</v>
      </c>
      <c r="S30" s="70" t="s">
        <v>67</v>
      </c>
      <c r="T30" s="71" t="s">
        <v>141</v>
      </c>
      <c r="U30" s="70" t="s">
        <v>68</v>
      </c>
      <c r="V30" s="70" t="s">
        <v>69</v>
      </c>
      <c r="W30" s="72">
        <f>VLOOKUP(V30,'[2]Datos Validacion'!$K$6:$L$8,2,0)</f>
        <v>0.25</v>
      </c>
      <c r="X30" s="71" t="s">
        <v>70</v>
      </c>
      <c r="Y30" s="72">
        <f>VLOOKUP(X30,'[2]Datos Validacion'!$M$6:$N$7,2,0)</f>
        <v>0.15</v>
      </c>
      <c r="Z30" s="70" t="s">
        <v>71</v>
      </c>
      <c r="AA30" s="73" t="s">
        <v>134</v>
      </c>
      <c r="AB30" s="70" t="s">
        <v>73</v>
      </c>
      <c r="AC30" s="88" t="s">
        <v>149</v>
      </c>
      <c r="AD30" s="75">
        <f t="shared" si="0"/>
        <v>0.4</v>
      </c>
      <c r="AE30" s="76" t="str">
        <f t="shared" si="1"/>
        <v>MUY BAJA</v>
      </c>
      <c r="AF30" s="77">
        <f t="shared" si="5"/>
        <v>1.8662399999999996E-2</v>
      </c>
      <c r="AG30" s="236"/>
      <c r="AH30" s="236"/>
      <c r="AI30" s="233"/>
      <c r="AJ30" s="209"/>
      <c r="AK30" s="367"/>
      <c r="AL30" s="341"/>
      <c r="AM30" s="217"/>
      <c r="AN30" s="217"/>
      <c r="AO30" s="217"/>
      <c r="AP30" s="217"/>
      <c r="AQ30" s="217"/>
      <c r="AR30" s="217"/>
      <c r="AS30" s="217"/>
    </row>
    <row r="31" spans="1:45" ht="52.5" thickTop="1" thickBot="1">
      <c r="A31" s="241" t="s">
        <v>4</v>
      </c>
      <c r="B31" s="244"/>
      <c r="C31" s="344" t="s">
        <v>125</v>
      </c>
      <c r="D31" s="237" t="s">
        <v>126</v>
      </c>
      <c r="E31" s="237" t="s">
        <v>127</v>
      </c>
      <c r="F31" s="237" t="s">
        <v>56</v>
      </c>
      <c r="G31" s="347" t="s">
        <v>151</v>
      </c>
      <c r="H31" s="237" t="s">
        <v>152</v>
      </c>
      <c r="I31" s="237" t="s">
        <v>153</v>
      </c>
      <c r="J31" s="237" t="s">
        <v>60</v>
      </c>
      <c r="K31" s="237" t="s">
        <v>154</v>
      </c>
      <c r="L31" s="237" t="s">
        <v>155</v>
      </c>
      <c r="M31" s="330">
        <f>VLOOKUP(L31,'[2]Datos Validacion'!$C$6:$D$10,2,0)</f>
        <v>0.2</v>
      </c>
      <c r="N31" s="222" t="s">
        <v>63</v>
      </c>
      <c r="O31" s="225">
        <f>VLOOKUP(N31,'[2]Datos Validacion'!$E$6:$F$15,2,0)</f>
        <v>0.8</v>
      </c>
      <c r="P31" s="228" t="s">
        <v>64</v>
      </c>
      <c r="Q31" s="231" t="s">
        <v>75</v>
      </c>
      <c r="R31" s="84" t="s">
        <v>156</v>
      </c>
      <c r="S31" s="46" t="s">
        <v>67</v>
      </c>
      <c r="T31" s="46" t="s">
        <v>157</v>
      </c>
      <c r="U31" s="46" t="s">
        <v>68</v>
      </c>
      <c r="V31" s="46" t="s">
        <v>69</v>
      </c>
      <c r="W31" s="48">
        <f>VLOOKUP(V31,'[2]Datos Validacion'!$K$6:$L$8,2,0)</f>
        <v>0.25</v>
      </c>
      <c r="X31" s="49" t="s">
        <v>70</v>
      </c>
      <c r="Y31" s="48">
        <f>VLOOKUP(X31,'[2]Datos Validacion'!$M$6:$N$7,2,0)</f>
        <v>0.15</v>
      </c>
      <c r="Z31" s="46" t="s">
        <v>71</v>
      </c>
      <c r="AA31" s="79" t="s">
        <v>158</v>
      </c>
      <c r="AB31" s="46" t="s">
        <v>73</v>
      </c>
      <c r="AC31" s="57" t="s">
        <v>159</v>
      </c>
      <c r="AD31" s="51">
        <f t="shared" si="0"/>
        <v>0.4</v>
      </c>
      <c r="AE31" s="52" t="str">
        <f t="shared" si="1"/>
        <v>MUY BAJA</v>
      </c>
      <c r="AF31" s="52">
        <f t="shared" si="2"/>
        <v>0.12</v>
      </c>
      <c r="AG31" s="234" t="str">
        <f t="shared" si="3"/>
        <v>MAYOR</v>
      </c>
      <c r="AH31" s="234">
        <f t="shared" si="4"/>
        <v>0.8</v>
      </c>
      <c r="AI31" s="231" t="s">
        <v>75</v>
      </c>
      <c r="AJ31" s="237" t="s">
        <v>76</v>
      </c>
      <c r="AK31" s="361" t="s">
        <v>160</v>
      </c>
      <c r="AL31" s="339"/>
      <c r="AM31" s="217">
        <v>44915</v>
      </c>
      <c r="AN31" s="217" t="s">
        <v>491</v>
      </c>
      <c r="AO31" s="217" t="s">
        <v>492</v>
      </c>
      <c r="AP31" s="217" t="s">
        <v>489</v>
      </c>
      <c r="AQ31" s="217"/>
      <c r="AR31" s="217" t="s">
        <v>4</v>
      </c>
      <c r="AS31" s="217" t="s">
        <v>490</v>
      </c>
    </row>
    <row r="32" spans="1:45" ht="37.5" customHeight="1" thickTop="1" thickBot="1">
      <c r="A32" s="242"/>
      <c r="B32" s="245"/>
      <c r="C32" s="345"/>
      <c r="D32" s="208"/>
      <c r="E32" s="208"/>
      <c r="F32" s="208"/>
      <c r="G32" s="348"/>
      <c r="H32" s="208"/>
      <c r="I32" s="208"/>
      <c r="J32" s="208"/>
      <c r="K32" s="208"/>
      <c r="L32" s="208"/>
      <c r="M32" s="331"/>
      <c r="N32" s="223"/>
      <c r="O32" s="226"/>
      <c r="P32" s="229"/>
      <c r="Q32" s="232"/>
      <c r="R32" s="369" t="s">
        <v>161</v>
      </c>
      <c r="S32" s="245" t="s">
        <v>67</v>
      </c>
      <c r="T32" s="245" t="s">
        <v>157</v>
      </c>
      <c r="U32" s="245" t="s">
        <v>68</v>
      </c>
      <c r="V32" s="245" t="s">
        <v>69</v>
      </c>
      <c r="W32" s="331">
        <f>VLOOKUP(V32,'[2]Datos Validacion'!$K$6:$L$8,2,0)</f>
        <v>0.25</v>
      </c>
      <c r="X32" s="348" t="s">
        <v>70</v>
      </c>
      <c r="Y32" s="331">
        <f>VLOOKUP(X32,'[2]Datos Validacion'!$M$6:$N$7,2,0)</f>
        <v>0.15</v>
      </c>
      <c r="Z32" s="245" t="s">
        <v>71</v>
      </c>
      <c r="AA32" s="354" t="s">
        <v>162</v>
      </c>
      <c r="AB32" s="245" t="s">
        <v>73</v>
      </c>
      <c r="AC32" s="348" t="s">
        <v>159</v>
      </c>
      <c r="AD32" s="66">
        <f t="shared" si="0"/>
        <v>0.4</v>
      </c>
      <c r="AE32" s="67" t="str">
        <f t="shared" si="1"/>
        <v>MUY BAJA</v>
      </c>
      <c r="AF32" s="359">
        <f t="shared" ref="AF32" si="6">+AF31-(AF31*AD32)</f>
        <v>7.1999999999999995E-2</v>
      </c>
      <c r="AG32" s="235"/>
      <c r="AH32" s="235"/>
      <c r="AI32" s="232"/>
      <c r="AJ32" s="208"/>
      <c r="AK32" s="362"/>
      <c r="AL32" s="340"/>
      <c r="AM32" s="217"/>
      <c r="AN32" s="217"/>
      <c r="AO32" s="217"/>
      <c r="AP32" s="217"/>
      <c r="AQ32" s="217"/>
      <c r="AR32" s="217"/>
      <c r="AS32" s="217"/>
    </row>
    <row r="33" spans="1:45" ht="39" customHeight="1" thickTop="1" thickBot="1">
      <c r="A33" s="243"/>
      <c r="B33" s="246"/>
      <c r="C33" s="346"/>
      <c r="D33" s="209"/>
      <c r="E33" s="209"/>
      <c r="F33" s="209"/>
      <c r="G33" s="349"/>
      <c r="H33" s="209"/>
      <c r="I33" s="209"/>
      <c r="J33" s="209"/>
      <c r="K33" s="209"/>
      <c r="L33" s="209"/>
      <c r="M33" s="332"/>
      <c r="N33" s="224"/>
      <c r="O33" s="227"/>
      <c r="P33" s="230"/>
      <c r="Q33" s="233"/>
      <c r="R33" s="370"/>
      <c r="S33" s="246"/>
      <c r="T33" s="246"/>
      <c r="U33" s="246"/>
      <c r="V33" s="246"/>
      <c r="W33" s="332"/>
      <c r="X33" s="349"/>
      <c r="Y33" s="332"/>
      <c r="Z33" s="246"/>
      <c r="AA33" s="358"/>
      <c r="AB33" s="246"/>
      <c r="AC33" s="349"/>
      <c r="AD33" s="75">
        <f t="shared" si="0"/>
        <v>0</v>
      </c>
      <c r="AE33" s="76" t="str">
        <f t="shared" si="1"/>
        <v>MUY BAJA</v>
      </c>
      <c r="AF33" s="360"/>
      <c r="AG33" s="236"/>
      <c r="AH33" s="236"/>
      <c r="AI33" s="233"/>
      <c r="AJ33" s="209"/>
      <c r="AK33" s="363"/>
      <c r="AL33" s="341"/>
      <c r="AM33" s="217"/>
      <c r="AN33" s="217"/>
      <c r="AO33" s="217"/>
      <c r="AP33" s="217"/>
      <c r="AQ33" s="217"/>
      <c r="AR33" s="217"/>
      <c r="AS33" s="217"/>
    </row>
    <row r="34" spans="1:45" ht="98.25" customHeight="1" thickTop="1" thickBot="1">
      <c r="A34" s="241" t="s">
        <v>4</v>
      </c>
      <c r="B34" s="244"/>
      <c r="C34" s="344" t="s">
        <v>125</v>
      </c>
      <c r="D34" s="237" t="s">
        <v>163</v>
      </c>
      <c r="E34" s="237" t="s">
        <v>164</v>
      </c>
      <c r="F34" s="43" t="s">
        <v>56</v>
      </c>
      <c r="G34" s="57" t="s">
        <v>165</v>
      </c>
      <c r="H34" s="237" t="s">
        <v>166</v>
      </c>
      <c r="I34" s="237" t="s">
        <v>167</v>
      </c>
      <c r="J34" s="237" t="s">
        <v>60</v>
      </c>
      <c r="K34" s="237" t="s">
        <v>168</v>
      </c>
      <c r="L34" s="237" t="s">
        <v>62</v>
      </c>
      <c r="M34" s="330">
        <f>VLOOKUP(L34,'[2]Datos Validacion'!$C$6:$D$10,2,0)</f>
        <v>0.4</v>
      </c>
      <c r="N34" s="222" t="s">
        <v>63</v>
      </c>
      <c r="O34" s="225">
        <f>VLOOKUP(N34,'[2]Datos Validacion'!$E$6:$F$15,2,0)</f>
        <v>0.8</v>
      </c>
      <c r="P34" s="228" t="s">
        <v>169</v>
      </c>
      <c r="Q34" s="231" t="s">
        <v>75</v>
      </c>
      <c r="R34" s="91" t="s">
        <v>170</v>
      </c>
      <c r="S34" s="46" t="s">
        <v>67</v>
      </c>
      <c r="T34" s="49" t="s">
        <v>171</v>
      </c>
      <c r="U34" s="46" t="s">
        <v>68</v>
      </c>
      <c r="V34" s="46" t="s">
        <v>69</v>
      </c>
      <c r="W34" s="48">
        <f>VLOOKUP(V34,'[2]Datos Validacion'!$K$6:$L$8,2,0)</f>
        <v>0.25</v>
      </c>
      <c r="X34" s="49" t="s">
        <v>70</v>
      </c>
      <c r="Y34" s="48">
        <f>VLOOKUP(X34,'[2]Datos Validacion'!$M$6:$N$7,2,0)</f>
        <v>0.15</v>
      </c>
      <c r="Z34" s="46" t="s">
        <v>71</v>
      </c>
      <c r="AA34" s="79" t="s">
        <v>172</v>
      </c>
      <c r="AB34" s="46" t="s">
        <v>73</v>
      </c>
      <c r="AC34" s="49" t="s">
        <v>173</v>
      </c>
      <c r="AD34" s="51">
        <f t="shared" si="0"/>
        <v>0.4</v>
      </c>
      <c r="AE34" s="52" t="str">
        <f t="shared" si="1"/>
        <v>BAJA</v>
      </c>
      <c r="AF34" s="52">
        <f t="shared" ref="AF34:AF42" si="7">IF(OR(V34="prevenir",V34="detectar"),(M34-(M34*AD34)), M34)</f>
        <v>0.24</v>
      </c>
      <c r="AG34" s="234" t="str">
        <f t="shared" ref="AG34:AG42" si="8">IF(AH34&lt;=20%,"LEVE",IF(AH34&lt;=40%,"MENOR",IF(AH34&lt;=60%,"MODERADO",IF(AH34&lt;=80%,"MAYOR","CATASTROFICO"))))</f>
        <v>MAYOR</v>
      </c>
      <c r="AH34" s="234">
        <f t="shared" ref="AH34:AH42" si="9">IF(V34="corregir",(O34-(O34*AD34)), O34)</f>
        <v>0.8</v>
      </c>
      <c r="AI34" s="231" t="s">
        <v>75</v>
      </c>
      <c r="AJ34" s="237" t="s">
        <v>76</v>
      </c>
      <c r="AK34" s="238" t="s">
        <v>174</v>
      </c>
      <c r="AL34" s="339"/>
      <c r="AM34" s="217">
        <v>44926</v>
      </c>
      <c r="AN34" s="217" t="s">
        <v>497</v>
      </c>
      <c r="AO34" s="217" t="s">
        <v>374</v>
      </c>
      <c r="AP34" s="217" t="s">
        <v>498</v>
      </c>
      <c r="AQ34" s="217"/>
      <c r="AR34" s="217" t="s">
        <v>4</v>
      </c>
      <c r="AS34" s="217" t="s">
        <v>499</v>
      </c>
    </row>
    <row r="35" spans="1:45" ht="99" customHeight="1" thickTop="1" thickBot="1">
      <c r="A35" s="242"/>
      <c r="B35" s="245"/>
      <c r="C35" s="345"/>
      <c r="D35" s="208"/>
      <c r="E35" s="208"/>
      <c r="F35" s="53" t="s">
        <v>56</v>
      </c>
      <c r="G35" s="60" t="s">
        <v>175</v>
      </c>
      <c r="H35" s="208"/>
      <c r="I35" s="208"/>
      <c r="J35" s="208"/>
      <c r="K35" s="208"/>
      <c r="L35" s="208"/>
      <c r="M35" s="331"/>
      <c r="N35" s="223"/>
      <c r="O35" s="226"/>
      <c r="P35" s="229"/>
      <c r="Q35" s="232"/>
      <c r="R35" s="92" t="s">
        <v>176</v>
      </c>
      <c r="S35" s="62" t="s">
        <v>67</v>
      </c>
      <c r="T35" s="63" t="s">
        <v>177</v>
      </c>
      <c r="U35" s="62" t="s">
        <v>68</v>
      </c>
      <c r="V35" s="62" t="s">
        <v>69</v>
      </c>
      <c r="W35" s="64">
        <f>VLOOKUP(V35,'[2]Datos Validacion'!$K$6:$L$8,2,0)</f>
        <v>0.25</v>
      </c>
      <c r="X35" s="63" t="s">
        <v>70</v>
      </c>
      <c r="Y35" s="64">
        <f>VLOOKUP(X35,'[2]Datos Validacion'!$M$6:$N$7,2,0)</f>
        <v>0.15</v>
      </c>
      <c r="Z35" s="62" t="s">
        <v>71</v>
      </c>
      <c r="AA35" s="82" t="s">
        <v>178</v>
      </c>
      <c r="AB35" s="62" t="s">
        <v>73</v>
      </c>
      <c r="AC35" s="63" t="s">
        <v>179</v>
      </c>
      <c r="AD35" s="66">
        <f t="shared" si="0"/>
        <v>0.4</v>
      </c>
      <c r="AE35" s="67" t="str">
        <f t="shared" si="1"/>
        <v>MUY BAJA</v>
      </c>
      <c r="AF35" s="67">
        <f>+AF34-(AF34*AD35)</f>
        <v>0.14399999999999999</v>
      </c>
      <c r="AG35" s="235"/>
      <c r="AH35" s="235"/>
      <c r="AI35" s="232"/>
      <c r="AJ35" s="208"/>
      <c r="AK35" s="366"/>
      <c r="AL35" s="340"/>
      <c r="AM35" s="217"/>
      <c r="AN35" s="217" t="s">
        <v>497</v>
      </c>
      <c r="AO35" s="217" t="s">
        <v>374</v>
      </c>
      <c r="AP35" s="217" t="s">
        <v>498</v>
      </c>
      <c r="AQ35" s="217"/>
      <c r="AR35" s="217" t="s">
        <v>477</v>
      </c>
      <c r="AS35" s="217" t="s">
        <v>499</v>
      </c>
    </row>
    <row r="36" spans="1:45" ht="60.75" customHeight="1" thickTop="1" thickBot="1">
      <c r="A36" s="242"/>
      <c r="B36" s="245"/>
      <c r="C36" s="345"/>
      <c r="D36" s="208"/>
      <c r="E36" s="208"/>
      <c r="F36" s="208" t="s">
        <v>56</v>
      </c>
      <c r="G36" s="364" t="s">
        <v>180</v>
      </c>
      <c r="H36" s="208"/>
      <c r="I36" s="208"/>
      <c r="J36" s="208"/>
      <c r="K36" s="208"/>
      <c r="L36" s="208"/>
      <c r="M36" s="331"/>
      <c r="N36" s="223"/>
      <c r="O36" s="226"/>
      <c r="P36" s="229"/>
      <c r="Q36" s="232"/>
      <c r="R36" s="92" t="s">
        <v>181</v>
      </c>
      <c r="S36" s="62" t="s">
        <v>67</v>
      </c>
      <c r="T36" s="63" t="s">
        <v>177</v>
      </c>
      <c r="U36" s="62" t="s">
        <v>68</v>
      </c>
      <c r="V36" s="62" t="s">
        <v>69</v>
      </c>
      <c r="W36" s="64">
        <f>VLOOKUP(V36,'[2]Datos Validacion'!$K$6:$L$8,2,0)</f>
        <v>0.25</v>
      </c>
      <c r="X36" s="63" t="s">
        <v>70</v>
      </c>
      <c r="Y36" s="64">
        <f>VLOOKUP(X36,'[2]Datos Validacion'!$M$6:$N$7,2,0)</f>
        <v>0.15</v>
      </c>
      <c r="Z36" s="62" t="s">
        <v>71</v>
      </c>
      <c r="AA36" s="82" t="s">
        <v>182</v>
      </c>
      <c r="AB36" s="62" t="s">
        <v>73</v>
      </c>
      <c r="AC36" s="63" t="s">
        <v>183</v>
      </c>
      <c r="AD36" s="66">
        <f t="shared" si="0"/>
        <v>0.4</v>
      </c>
      <c r="AE36" s="67" t="str">
        <f t="shared" si="1"/>
        <v>MUY BAJA</v>
      </c>
      <c r="AF36" s="67">
        <f t="shared" ref="AF36:AF38" si="10">+AF35-(AF35*AD36)</f>
        <v>8.6399999999999991E-2</v>
      </c>
      <c r="AG36" s="235"/>
      <c r="AH36" s="235"/>
      <c r="AI36" s="232"/>
      <c r="AJ36" s="208"/>
      <c r="AK36" s="366"/>
      <c r="AL36" s="340"/>
      <c r="AM36" s="217"/>
      <c r="AN36" s="217" t="s">
        <v>497</v>
      </c>
      <c r="AO36" s="217" t="s">
        <v>374</v>
      </c>
      <c r="AP36" s="217" t="s">
        <v>498</v>
      </c>
      <c r="AQ36" s="217"/>
      <c r="AR36" s="217" t="s">
        <v>477</v>
      </c>
      <c r="AS36" s="217" t="s">
        <v>499</v>
      </c>
    </row>
    <row r="37" spans="1:45" ht="42" customHeight="1" thickTop="1" thickBot="1">
      <c r="A37" s="242"/>
      <c r="B37" s="245"/>
      <c r="C37" s="345"/>
      <c r="D37" s="208"/>
      <c r="E37" s="208"/>
      <c r="F37" s="208"/>
      <c r="G37" s="364"/>
      <c r="H37" s="208"/>
      <c r="I37" s="208"/>
      <c r="J37" s="208"/>
      <c r="K37" s="208"/>
      <c r="L37" s="208"/>
      <c r="M37" s="331"/>
      <c r="N37" s="223"/>
      <c r="O37" s="226"/>
      <c r="P37" s="229"/>
      <c r="Q37" s="232"/>
      <c r="R37" s="92" t="s">
        <v>184</v>
      </c>
      <c r="S37" s="62" t="s">
        <v>67</v>
      </c>
      <c r="T37" s="63" t="s">
        <v>185</v>
      </c>
      <c r="U37" s="62" t="s">
        <v>68</v>
      </c>
      <c r="V37" s="62" t="s">
        <v>69</v>
      </c>
      <c r="W37" s="64">
        <f>VLOOKUP(V37,'[2]Datos Validacion'!$K$6:$L$8,2,0)</f>
        <v>0.25</v>
      </c>
      <c r="X37" s="63" t="s">
        <v>70</v>
      </c>
      <c r="Y37" s="64">
        <f>VLOOKUP(X37,'[2]Datos Validacion'!$M$6:$N$7,2,0)</f>
        <v>0.15</v>
      </c>
      <c r="Z37" s="62" t="s">
        <v>71</v>
      </c>
      <c r="AA37" s="82" t="s">
        <v>186</v>
      </c>
      <c r="AB37" s="62" t="s">
        <v>73</v>
      </c>
      <c r="AC37" s="63" t="s">
        <v>187</v>
      </c>
      <c r="AD37" s="66">
        <f t="shared" si="0"/>
        <v>0.4</v>
      </c>
      <c r="AE37" s="67" t="str">
        <f t="shared" si="1"/>
        <v>MUY BAJA</v>
      </c>
      <c r="AF37" s="67">
        <f t="shared" si="10"/>
        <v>5.183999999999999E-2</v>
      </c>
      <c r="AG37" s="235"/>
      <c r="AH37" s="235"/>
      <c r="AI37" s="232"/>
      <c r="AJ37" s="208"/>
      <c r="AK37" s="366"/>
      <c r="AL37" s="340"/>
      <c r="AM37" s="217"/>
      <c r="AN37" s="217" t="s">
        <v>497</v>
      </c>
      <c r="AO37" s="217" t="s">
        <v>374</v>
      </c>
      <c r="AP37" s="217" t="s">
        <v>498</v>
      </c>
      <c r="AQ37" s="217"/>
      <c r="AR37" s="217" t="s">
        <v>477</v>
      </c>
      <c r="AS37" s="217" t="s">
        <v>499</v>
      </c>
    </row>
    <row r="38" spans="1:45" ht="34.5" customHeight="1" thickTop="1" thickBot="1">
      <c r="A38" s="243"/>
      <c r="B38" s="246"/>
      <c r="C38" s="346"/>
      <c r="D38" s="209"/>
      <c r="E38" s="209"/>
      <c r="F38" s="209"/>
      <c r="G38" s="365"/>
      <c r="H38" s="209"/>
      <c r="I38" s="209"/>
      <c r="J38" s="209"/>
      <c r="K38" s="209"/>
      <c r="L38" s="209"/>
      <c r="M38" s="332"/>
      <c r="N38" s="224"/>
      <c r="O38" s="227"/>
      <c r="P38" s="230"/>
      <c r="Q38" s="233"/>
      <c r="R38" s="93" t="s">
        <v>188</v>
      </c>
      <c r="S38" s="70" t="s">
        <v>67</v>
      </c>
      <c r="T38" s="71" t="s">
        <v>189</v>
      </c>
      <c r="U38" s="70" t="s">
        <v>68</v>
      </c>
      <c r="V38" s="70" t="s">
        <v>69</v>
      </c>
      <c r="W38" s="72">
        <f>VLOOKUP(V38,'[2]Datos Validacion'!$K$6:$L$8,2,0)</f>
        <v>0.25</v>
      </c>
      <c r="X38" s="71" t="s">
        <v>70</v>
      </c>
      <c r="Y38" s="72">
        <f>VLOOKUP(X38,'[2]Datos Validacion'!$M$6:$N$7,2,0)</f>
        <v>0.15</v>
      </c>
      <c r="Z38" s="70" t="s">
        <v>71</v>
      </c>
      <c r="AA38" s="73" t="s">
        <v>190</v>
      </c>
      <c r="AB38" s="70" t="s">
        <v>73</v>
      </c>
      <c r="AC38" s="71" t="s">
        <v>191</v>
      </c>
      <c r="AD38" s="75">
        <f t="shared" si="0"/>
        <v>0.4</v>
      </c>
      <c r="AE38" s="76" t="str">
        <f t="shared" si="1"/>
        <v>MUY BAJA</v>
      </c>
      <c r="AF38" s="77">
        <f t="shared" si="10"/>
        <v>3.1103999999999993E-2</v>
      </c>
      <c r="AG38" s="236"/>
      <c r="AH38" s="236"/>
      <c r="AI38" s="233"/>
      <c r="AJ38" s="209"/>
      <c r="AK38" s="367"/>
      <c r="AL38" s="341"/>
      <c r="AM38" s="217"/>
      <c r="AN38" s="217" t="s">
        <v>497</v>
      </c>
      <c r="AO38" s="217" t="s">
        <v>374</v>
      </c>
      <c r="AP38" s="217" t="s">
        <v>498</v>
      </c>
      <c r="AQ38" s="217"/>
      <c r="AR38" s="217" t="s">
        <v>477</v>
      </c>
      <c r="AS38" s="217" t="s">
        <v>499</v>
      </c>
    </row>
    <row r="39" spans="1:45" ht="48" customHeight="1" thickTop="1" thickBot="1">
      <c r="A39" s="241" t="s">
        <v>4</v>
      </c>
      <c r="B39" s="244"/>
      <c r="C39" s="344" t="s">
        <v>125</v>
      </c>
      <c r="D39" s="237" t="s">
        <v>192</v>
      </c>
      <c r="E39" s="237" t="s">
        <v>193</v>
      </c>
      <c r="F39" s="43" t="s">
        <v>56</v>
      </c>
      <c r="G39" s="57" t="s">
        <v>194</v>
      </c>
      <c r="H39" s="237" t="s">
        <v>195</v>
      </c>
      <c r="I39" s="237" t="s">
        <v>196</v>
      </c>
      <c r="J39" s="237" t="s">
        <v>60</v>
      </c>
      <c r="K39" s="237" t="s">
        <v>197</v>
      </c>
      <c r="L39" s="237" t="s">
        <v>155</v>
      </c>
      <c r="M39" s="330">
        <f>VLOOKUP(L39,'[2]Datos Validacion'!$C$6:$D$10,2,0)</f>
        <v>0.2</v>
      </c>
      <c r="N39" s="222" t="s">
        <v>110</v>
      </c>
      <c r="O39" s="225">
        <f>VLOOKUP(N39,'[2]Datos Validacion'!$E$6:$F$15,2,0)</f>
        <v>0.6</v>
      </c>
      <c r="P39" s="228" t="s">
        <v>111</v>
      </c>
      <c r="Q39" s="231" t="s">
        <v>116</v>
      </c>
      <c r="R39" s="371" t="s">
        <v>198</v>
      </c>
      <c r="S39" s="244" t="s">
        <v>67</v>
      </c>
      <c r="T39" s="347" t="s">
        <v>199</v>
      </c>
      <c r="U39" s="244" t="s">
        <v>68</v>
      </c>
      <c r="V39" s="244" t="s">
        <v>69</v>
      </c>
      <c r="W39" s="330">
        <f>VLOOKUP(V39,'[2]Datos Validacion'!$K$6:$L$8,2,0)</f>
        <v>0.25</v>
      </c>
      <c r="X39" s="347" t="s">
        <v>70</v>
      </c>
      <c r="Y39" s="330">
        <f>VLOOKUP(X39,'[2]Datos Validacion'!$M$6:$N$7,2,0)</f>
        <v>0.15</v>
      </c>
      <c r="Z39" s="244" t="s">
        <v>71</v>
      </c>
      <c r="AA39" s="353" t="s">
        <v>200</v>
      </c>
      <c r="AB39" s="244" t="s">
        <v>73</v>
      </c>
      <c r="AC39" s="347" t="s">
        <v>201</v>
      </c>
      <c r="AD39" s="376">
        <f t="shared" si="0"/>
        <v>0.4</v>
      </c>
      <c r="AE39" s="234" t="str">
        <f t="shared" si="1"/>
        <v>MUY BAJA</v>
      </c>
      <c r="AF39" s="234">
        <f t="shared" si="7"/>
        <v>0.12</v>
      </c>
      <c r="AG39" s="234" t="str">
        <f t="shared" si="8"/>
        <v>MODERADO</v>
      </c>
      <c r="AH39" s="234">
        <f t="shared" si="9"/>
        <v>0.6</v>
      </c>
      <c r="AI39" s="231" t="s">
        <v>116</v>
      </c>
      <c r="AJ39" s="237" t="s">
        <v>76</v>
      </c>
      <c r="AK39" s="373"/>
      <c r="AL39" s="377"/>
      <c r="AM39" s="256">
        <v>44926</v>
      </c>
      <c r="AN39" s="258" t="s">
        <v>479</v>
      </c>
      <c r="AO39" s="258" t="s">
        <v>480</v>
      </c>
      <c r="AP39" s="259" t="s">
        <v>481</v>
      </c>
      <c r="AQ39" s="260"/>
      <c r="AR39" s="260" t="s">
        <v>4</v>
      </c>
      <c r="AS39" s="258" t="s">
        <v>482</v>
      </c>
    </row>
    <row r="40" spans="1:45" ht="33.75" customHeight="1" thickTop="1" thickBot="1">
      <c r="A40" s="242"/>
      <c r="B40" s="245"/>
      <c r="C40" s="345"/>
      <c r="D40" s="208"/>
      <c r="E40" s="208"/>
      <c r="F40" s="53" t="s">
        <v>56</v>
      </c>
      <c r="G40" s="60" t="s">
        <v>202</v>
      </c>
      <c r="H40" s="208"/>
      <c r="I40" s="208"/>
      <c r="J40" s="208"/>
      <c r="K40" s="208"/>
      <c r="L40" s="208"/>
      <c r="M40" s="331"/>
      <c r="N40" s="223"/>
      <c r="O40" s="226"/>
      <c r="P40" s="229"/>
      <c r="Q40" s="232"/>
      <c r="R40" s="372"/>
      <c r="S40" s="245"/>
      <c r="T40" s="348"/>
      <c r="U40" s="245"/>
      <c r="V40" s="245"/>
      <c r="W40" s="331"/>
      <c r="X40" s="348"/>
      <c r="Y40" s="331"/>
      <c r="Z40" s="245"/>
      <c r="AA40" s="354"/>
      <c r="AB40" s="245"/>
      <c r="AC40" s="348"/>
      <c r="AD40" s="337"/>
      <c r="AE40" s="235"/>
      <c r="AF40" s="235"/>
      <c r="AG40" s="235"/>
      <c r="AH40" s="235"/>
      <c r="AI40" s="232"/>
      <c r="AJ40" s="208"/>
      <c r="AK40" s="374"/>
      <c r="AL40" s="378"/>
      <c r="AM40" s="256"/>
      <c r="AN40" s="258"/>
      <c r="AO40" s="258"/>
      <c r="AP40" s="259"/>
      <c r="AQ40" s="258"/>
      <c r="AR40" s="260"/>
      <c r="AS40" s="258"/>
    </row>
    <row r="41" spans="1:45" ht="47.25" customHeight="1" thickTop="1" thickBot="1">
      <c r="A41" s="243"/>
      <c r="B41" s="246"/>
      <c r="C41" s="346"/>
      <c r="D41" s="209"/>
      <c r="E41" s="209"/>
      <c r="F41" s="55" t="s">
        <v>56</v>
      </c>
      <c r="G41" s="94" t="s">
        <v>203</v>
      </c>
      <c r="H41" s="209"/>
      <c r="I41" s="209"/>
      <c r="J41" s="209"/>
      <c r="K41" s="209"/>
      <c r="L41" s="209"/>
      <c r="M41" s="332"/>
      <c r="N41" s="224"/>
      <c r="O41" s="227"/>
      <c r="P41" s="230"/>
      <c r="Q41" s="233"/>
      <c r="R41" s="94" t="s">
        <v>204</v>
      </c>
      <c r="S41" s="70" t="s">
        <v>67</v>
      </c>
      <c r="T41" s="71" t="s">
        <v>205</v>
      </c>
      <c r="U41" s="70" t="s">
        <v>68</v>
      </c>
      <c r="V41" s="70" t="s">
        <v>69</v>
      </c>
      <c r="W41" s="72">
        <f>VLOOKUP(V41,'[2]Datos Validacion'!$K$6:$L$8,2,0)</f>
        <v>0.25</v>
      </c>
      <c r="X41" s="71" t="s">
        <v>70</v>
      </c>
      <c r="Y41" s="72">
        <f>VLOOKUP(X41,'[2]Datos Validacion'!$M$6:$N$7,2,0)</f>
        <v>0.15</v>
      </c>
      <c r="Z41" s="70" t="s">
        <v>71</v>
      </c>
      <c r="AA41" s="73" t="s">
        <v>206</v>
      </c>
      <c r="AB41" s="70" t="s">
        <v>73</v>
      </c>
      <c r="AC41" s="71" t="s">
        <v>207</v>
      </c>
      <c r="AD41" s="75">
        <f t="shared" si="0"/>
        <v>0.4</v>
      </c>
      <c r="AE41" s="76" t="str">
        <f t="shared" si="1"/>
        <v>MUY BAJA</v>
      </c>
      <c r="AF41" s="77">
        <f>+AF39-(AF39*AD41)</f>
        <v>7.1999999999999995E-2</v>
      </c>
      <c r="AG41" s="236"/>
      <c r="AH41" s="236"/>
      <c r="AI41" s="233"/>
      <c r="AJ41" s="209"/>
      <c r="AK41" s="375"/>
      <c r="AL41" s="379"/>
      <c r="AM41" s="256"/>
      <c r="AN41" s="258"/>
      <c r="AO41" s="258"/>
      <c r="AP41" s="259"/>
      <c r="AQ41" s="258"/>
      <c r="AR41" s="260"/>
      <c r="AS41" s="258"/>
    </row>
    <row r="42" spans="1:45" ht="93.75" customHeight="1" thickTop="1" thickBot="1">
      <c r="A42" s="241" t="s">
        <v>4</v>
      </c>
      <c r="B42" s="244"/>
      <c r="C42" s="344" t="s">
        <v>208</v>
      </c>
      <c r="D42" s="237" t="s">
        <v>209</v>
      </c>
      <c r="E42" s="237" t="s">
        <v>210</v>
      </c>
      <c r="F42" s="237" t="s">
        <v>56</v>
      </c>
      <c r="G42" s="347" t="s">
        <v>211</v>
      </c>
      <c r="H42" s="237" t="s">
        <v>212</v>
      </c>
      <c r="I42" s="382" t="s">
        <v>213</v>
      </c>
      <c r="J42" s="237" t="s">
        <v>60</v>
      </c>
      <c r="K42" s="237" t="s">
        <v>214</v>
      </c>
      <c r="L42" s="237" t="s">
        <v>215</v>
      </c>
      <c r="M42" s="330">
        <f>VLOOKUP(L42,'[2]Datos Validacion'!$C$6:$D$10,2,0)</f>
        <v>1</v>
      </c>
      <c r="N42" s="222" t="s">
        <v>110</v>
      </c>
      <c r="O42" s="225">
        <f>VLOOKUP(N42,'[2]Datos Validacion'!$E$6:$F$15,2,0)</f>
        <v>0.6</v>
      </c>
      <c r="P42" s="228" t="s">
        <v>111</v>
      </c>
      <c r="Q42" s="231" t="s">
        <v>65</v>
      </c>
      <c r="R42" s="95" t="s">
        <v>216</v>
      </c>
      <c r="S42" s="46" t="s">
        <v>67</v>
      </c>
      <c r="T42" s="49" t="s">
        <v>210</v>
      </c>
      <c r="U42" s="46" t="s">
        <v>68</v>
      </c>
      <c r="V42" s="46" t="s">
        <v>69</v>
      </c>
      <c r="W42" s="48">
        <f>VLOOKUP(V42,'[2]Datos Validacion'!$K$6:$L$8,2,0)</f>
        <v>0.25</v>
      </c>
      <c r="X42" s="49" t="s">
        <v>70</v>
      </c>
      <c r="Y42" s="48">
        <f>VLOOKUP(X42,'[2]Datos Validacion'!$M$6:$N$7,2,0)</f>
        <v>0.15</v>
      </c>
      <c r="Z42" s="46" t="s">
        <v>71</v>
      </c>
      <c r="AA42" s="79" t="s">
        <v>217</v>
      </c>
      <c r="AB42" s="46" t="s">
        <v>73</v>
      </c>
      <c r="AC42" s="57" t="s">
        <v>218</v>
      </c>
      <c r="AD42" s="51">
        <f t="shared" si="0"/>
        <v>0.4</v>
      </c>
      <c r="AE42" s="52" t="str">
        <f t="shared" si="1"/>
        <v>MEDIA</v>
      </c>
      <c r="AF42" s="52">
        <f t="shared" si="7"/>
        <v>0.6</v>
      </c>
      <c r="AG42" s="234" t="str">
        <f t="shared" si="8"/>
        <v>MODERADO</v>
      </c>
      <c r="AH42" s="234">
        <f t="shared" si="9"/>
        <v>0.6</v>
      </c>
      <c r="AI42" s="231" t="s">
        <v>116</v>
      </c>
      <c r="AJ42" s="237" t="s">
        <v>76</v>
      </c>
      <c r="AK42" s="373"/>
      <c r="AL42" s="378"/>
      <c r="AM42" s="217">
        <v>44911</v>
      </c>
      <c r="AN42" s="219" t="s">
        <v>483</v>
      </c>
      <c r="AO42" s="219" t="s">
        <v>484</v>
      </c>
      <c r="AP42" s="258" t="s">
        <v>485</v>
      </c>
      <c r="AQ42" s="219"/>
      <c r="AR42" s="219" t="s">
        <v>4</v>
      </c>
      <c r="AS42" s="217" t="s">
        <v>486</v>
      </c>
    </row>
    <row r="43" spans="1:45" ht="39.75" thickTop="1" thickBot="1">
      <c r="A43" s="242"/>
      <c r="B43" s="245"/>
      <c r="C43" s="345"/>
      <c r="D43" s="208"/>
      <c r="E43" s="208"/>
      <c r="F43" s="208"/>
      <c r="G43" s="348"/>
      <c r="H43" s="208"/>
      <c r="I43" s="383"/>
      <c r="J43" s="208"/>
      <c r="K43" s="208"/>
      <c r="L43" s="208"/>
      <c r="M43" s="331"/>
      <c r="N43" s="223"/>
      <c r="O43" s="226"/>
      <c r="P43" s="229"/>
      <c r="Q43" s="232"/>
      <c r="R43" s="61" t="s">
        <v>219</v>
      </c>
      <c r="S43" s="62" t="s">
        <v>67</v>
      </c>
      <c r="T43" s="63" t="s">
        <v>210</v>
      </c>
      <c r="U43" s="62" t="s">
        <v>68</v>
      </c>
      <c r="V43" s="62" t="s">
        <v>69</v>
      </c>
      <c r="W43" s="64">
        <f>VLOOKUP(V43,'[2]Datos Validacion'!$K$6:$L$8,2,0)</f>
        <v>0.25</v>
      </c>
      <c r="X43" s="63" t="s">
        <v>70</v>
      </c>
      <c r="Y43" s="64">
        <f>VLOOKUP(X43,'[2]Datos Validacion'!$M$6:$N$7,2,0)</f>
        <v>0.15</v>
      </c>
      <c r="Z43" s="62" t="s">
        <v>71</v>
      </c>
      <c r="AA43" s="82" t="s">
        <v>220</v>
      </c>
      <c r="AB43" s="62" t="s">
        <v>73</v>
      </c>
      <c r="AC43" s="60" t="s">
        <v>221</v>
      </c>
      <c r="AD43" s="66">
        <f t="shared" si="0"/>
        <v>0.4</v>
      </c>
      <c r="AE43" s="67" t="str">
        <f t="shared" si="1"/>
        <v>BAJA</v>
      </c>
      <c r="AF43" s="67">
        <f>+AF42-(AF42*AD43)</f>
        <v>0.36</v>
      </c>
      <c r="AG43" s="235"/>
      <c r="AH43" s="235"/>
      <c r="AI43" s="232"/>
      <c r="AJ43" s="208"/>
      <c r="AK43" s="374"/>
      <c r="AL43" s="378"/>
      <c r="AM43" s="217"/>
      <c r="AN43" s="219"/>
      <c r="AO43" s="219"/>
      <c r="AP43" s="258"/>
      <c r="AQ43" s="219"/>
      <c r="AR43" s="219"/>
      <c r="AS43" s="217"/>
    </row>
    <row r="44" spans="1:45" ht="39.75" thickTop="1" thickBot="1">
      <c r="A44" s="242"/>
      <c r="B44" s="245"/>
      <c r="C44" s="345"/>
      <c r="D44" s="208"/>
      <c r="E44" s="208"/>
      <c r="F44" s="208" t="s">
        <v>56</v>
      </c>
      <c r="G44" s="348" t="s">
        <v>222</v>
      </c>
      <c r="H44" s="208"/>
      <c r="I44" s="383"/>
      <c r="J44" s="208"/>
      <c r="K44" s="208"/>
      <c r="L44" s="208"/>
      <c r="M44" s="331"/>
      <c r="N44" s="223"/>
      <c r="O44" s="226"/>
      <c r="P44" s="229"/>
      <c r="Q44" s="232"/>
      <c r="R44" s="61" t="s">
        <v>223</v>
      </c>
      <c r="S44" s="62" t="s">
        <v>67</v>
      </c>
      <c r="T44" s="63" t="s">
        <v>210</v>
      </c>
      <c r="U44" s="62" t="s">
        <v>68</v>
      </c>
      <c r="V44" s="62" t="s">
        <v>69</v>
      </c>
      <c r="W44" s="64">
        <f>VLOOKUP(V44,'[2]Datos Validacion'!$K$6:$L$8,2,0)</f>
        <v>0.25</v>
      </c>
      <c r="X44" s="63" t="s">
        <v>70</v>
      </c>
      <c r="Y44" s="64">
        <f>VLOOKUP(X44,'[2]Datos Validacion'!$M$6:$N$7,2,0)</f>
        <v>0.15</v>
      </c>
      <c r="Z44" s="62" t="s">
        <v>71</v>
      </c>
      <c r="AA44" s="82" t="s">
        <v>224</v>
      </c>
      <c r="AB44" s="62" t="s">
        <v>73</v>
      </c>
      <c r="AC44" s="60" t="s">
        <v>225</v>
      </c>
      <c r="AD44" s="66">
        <f t="shared" si="0"/>
        <v>0.4</v>
      </c>
      <c r="AE44" s="67" t="str">
        <f t="shared" si="1"/>
        <v>BAJA</v>
      </c>
      <c r="AF44" s="67">
        <f t="shared" ref="AF44:AF45" si="11">+AF43-(AF43*AD44)</f>
        <v>0.216</v>
      </c>
      <c r="AG44" s="235"/>
      <c r="AH44" s="235"/>
      <c r="AI44" s="232"/>
      <c r="AJ44" s="208"/>
      <c r="AK44" s="374"/>
      <c r="AL44" s="378"/>
      <c r="AM44" s="217"/>
      <c r="AN44" s="219"/>
      <c r="AO44" s="219"/>
      <c r="AP44" s="258"/>
      <c r="AQ44" s="219"/>
      <c r="AR44" s="219"/>
      <c r="AS44" s="217"/>
    </row>
    <row r="45" spans="1:45" ht="39.75" thickTop="1" thickBot="1">
      <c r="A45" s="243"/>
      <c r="B45" s="246"/>
      <c r="C45" s="346"/>
      <c r="D45" s="209"/>
      <c r="E45" s="209"/>
      <c r="F45" s="209"/>
      <c r="G45" s="349"/>
      <c r="H45" s="209"/>
      <c r="I45" s="384"/>
      <c r="J45" s="209"/>
      <c r="K45" s="209"/>
      <c r="L45" s="209"/>
      <c r="M45" s="332"/>
      <c r="N45" s="224"/>
      <c r="O45" s="227"/>
      <c r="P45" s="230"/>
      <c r="Q45" s="233"/>
      <c r="R45" s="69" t="s">
        <v>226</v>
      </c>
      <c r="S45" s="70" t="s">
        <v>67</v>
      </c>
      <c r="T45" s="71" t="s">
        <v>210</v>
      </c>
      <c r="U45" s="70" t="s">
        <v>68</v>
      </c>
      <c r="V45" s="70" t="s">
        <v>69</v>
      </c>
      <c r="W45" s="72">
        <f>VLOOKUP(V45,'[2]Datos Validacion'!$K$6:$L$8,2,0)</f>
        <v>0.25</v>
      </c>
      <c r="X45" s="71" t="s">
        <v>70</v>
      </c>
      <c r="Y45" s="72">
        <f>VLOOKUP(X45,'[2]Datos Validacion'!$M$6:$N$7,2,0)</f>
        <v>0.15</v>
      </c>
      <c r="Z45" s="70" t="s">
        <v>71</v>
      </c>
      <c r="AA45" s="73" t="s">
        <v>227</v>
      </c>
      <c r="AB45" s="70" t="s">
        <v>73</v>
      </c>
      <c r="AC45" s="94" t="s">
        <v>228</v>
      </c>
      <c r="AD45" s="75">
        <f t="shared" si="0"/>
        <v>0.4</v>
      </c>
      <c r="AE45" s="76" t="str">
        <f t="shared" si="1"/>
        <v>MUY BAJA</v>
      </c>
      <c r="AF45" s="77">
        <f t="shared" si="11"/>
        <v>0.12959999999999999</v>
      </c>
      <c r="AG45" s="236"/>
      <c r="AH45" s="236"/>
      <c r="AI45" s="233"/>
      <c r="AJ45" s="209"/>
      <c r="AK45" s="375"/>
      <c r="AL45" s="379"/>
      <c r="AM45" s="217"/>
      <c r="AN45" s="219"/>
      <c r="AO45" s="219"/>
      <c r="AP45" s="258"/>
      <c r="AQ45" s="219"/>
      <c r="AR45" s="219"/>
      <c r="AS45" s="217"/>
    </row>
    <row r="46" spans="1:45" ht="131.25" customHeight="1" thickTop="1" thickBot="1">
      <c r="A46" s="241" t="s">
        <v>4</v>
      </c>
      <c r="B46" s="244"/>
      <c r="C46" s="350" t="s">
        <v>229</v>
      </c>
      <c r="D46" s="237" t="s">
        <v>230</v>
      </c>
      <c r="E46" s="237" t="s">
        <v>231</v>
      </c>
      <c r="F46" s="237" t="s">
        <v>56</v>
      </c>
      <c r="G46" s="380" t="s">
        <v>232</v>
      </c>
      <c r="H46" s="237" t="s">
        <v>233</v>
      </c>
      <c r="I46" s="380" t="s">
        <v>234</v>
      </c>
      <c r="J46" s="237" t="s">
        <v>60</v>
      </c>
      <c r="K46" s="380" t="s">
        <v>235</v>
      </c>
      <c r="L46" s="237" t="s">
        <v>62</v>
      </c>
      <c r="M46" s="330">
        <f>VLOOKUP(L46,'[2]Datos Validacion'!$C$6:$D$10,2,0)</f>
        <v>0.4</v>
      </c>
      <c r="N46" s="222" t="s">
        <v>110</v>
      </c>
      <c r="O46" s="225">
        <f>VLOOKUP(N46,'[2]Datos Validacion'!$E$6:$F$15,2,0)</f>
        <v>0.6</v>
      </c>
      <c r="P46" s="228" t="s">
        <v>111</v>
      </c>
      <c r="Q46" s="231" t="s">
        <v>116</v>
      </c>
      <c r="R46" s="96" t="s">
        <v>236</v>
      </c>
      <c r="S46" s="46" t="s">
        <v>67</v>
      </c>
      <c r="T46" s="49" t="s">
        <v>237</v>
      </c>
      <c r="U46" s="46" t="s">
        <v>68</v>
      </c>
      <c r="V46" s="46" t="s">
        <v>69</v>
      </c>
      <c r="W46" s="48">
        <f>VLOOKUP(V46,'[2]Datos Validacion'!$K$6:$L$8,2,0)</f>
        <v>0.25</v>
      </c>
      <c r="X46" s="49" t="s">
        <v>70</v>
      </c>
      <c r="Y46" s="48">
        <f>VLOOKUP(X46,'[2]Datos Validacion'!$M$6:$N$7,2,0)</f>
        <v>0.15</v>
      </c>
      <c r="Z46" s="46" t="s">
        <v>71</v>
      </c>
      <c r="AA46" s="79" t="s">
        <v>238</v>
      </c>
      <c r="AB46" s="46" t="s">
        <v>73</v>
      </c>
      <c r="AC46" s="79" t="s">
        <v>239</v>
      </c>
      <c r="AD46" s="51">
        <f t="shared" si="0"/>
        <v>0.4</v>
      </c>
      <c r="AE46" s="52" t="str">
        <f t="shared" si="1"/>
        <v>BAJA</v>
      </c>
      <c r="AF46" s="52">
        <f t="shared" si="2"/>
        <v>0.24</v>
      </c>
      <c r="AG46" s="234" t="str">
        <f t="shared" si="3"/>
        <v>MODERADO</v>
      </c>
      <c r="AH46" s="234">
        <f t="shared" si="4"/>
        <v>0.6</v>
      </c>
      <c r="AI46" s="231" t="s">
        <v>116</v>
      </c>
      <c r="AJ46" s="237" t="s">
        <v>76</v>
      </c>
      <c r="AK46" s="355"/>
      <c r="AL46" s="388" t="s">
        <v>509</v>
      </c>
      <c r="AM46" s="217">
        <v>44926</v>
      </c>
      <c r="AN46" s="219" t="s">
        <v>510</v>
      </c>
      <c r="AO46" s="219" t="s">
        <v>511</v>
      </c>
      <c r="AP46" s="257" t="s">
        <v>512</v>
      </c>
      <c r="AQ46" s="219"/>
      <c r="AR46" s="219" t="s">
        <v>4</v>
      </c>
      <c r="AS46" s="219" t="s">
        <v>513</v>
      </c>
    </row>
    <row r="47" spans="1:45" ht="129.75" customHeight="1" thickTop="1" thickBot="1">
      <c r="A47" s="243"/>
      <c r="B47" s="246"/>
      <c r="C47" s="352"/>
      <c r="D47" s="209"/>
      <c r="E47" s="209"/>
      <c r="F47" s="209"/>
      <c r="G47" s="381"/>
      <c r="H47" s="209"/>
      <c r="I47" s="381"/>
      <c r="J47" s="209"/>
      <c r="K47" s="381"/>
      <c r="L47" s="209"/>
      <c r="M47" s="332"/>
      <c r="N47" s="224"/>
      <c r="O47" s="227"/>
      <c r="P47" s="230"/>
      <c r="Q47" s="233"/>
      <c r="R47" s="90" t="s">
        <v>240</v>
      </c>
      <c r="S47" s="97" t="s">
        <v>67</v>
      </c>
      <c r="T47" s="98" t="s">
        <v>241</v>
      </c>
      <c r="U47" s="97" t="s">
        <v>68</v>
      </c>
      <c r="V47" s="97" t="s">
        <v>119</v>
      </c>
      <c r="W47" s="99">
        <f>VLOOKUP(V47,'[3]Datos Validacion'!$K$6:$L$8,2,0)</f>
        <v>0.15</v>
      </c>
      <c r="X47" s="98" t="s">
        <v>70</v>
      </c>
      <c r="Y47" s="99">
        <f>VLOOKUP(X47,'[3]Datos Validacion'!$M$6:$N$7,2,0)</f>
        <v>0.15</v>
      </c>
      <c r="Z47" s="97" t="s">
        <v>71</v>
      </c>
      <c r="AA47" s="100" t="s">
        <v>242</v>
      </c>
      <c r="AB47" s="97" t="s">
        <v>73</v>
      </c>
      <c r="AC47" s="98" t="s">
        <v>243</v>
      </c>
      <c r="AD47" s="101">
        <f t="shared" si="0"/>
        <v>0.3</v>
      </c>
      <c r="AE47" s="76" t="str">
        <f t="shared" si="1"/>
        <v>MUY BAJA</v>
      </c>
      <c r="AF47" s="102">
        <f>+AF46-(AF46*AD47)</f>
        <v>0.16799999999999998</v>
      </c>
      <c r="AG47" s="236"/>
      <c r="AH47" s="236"/>
      <c r="AI47" s="233"/>
      <c r="AJ47" s="209"/>
      <c r="AK47" s="357"/>
      <c r="AL47" s="389"/>
      <c r="AM47" s="217"/>
      <c r="AN47" s="219"/>
      <c r="AO47" s="219"/>
      <c r="AP47" s="257"/>
      <c r="AQ47" s="219"/>
      <c r="AR47" s="219"/>
      <c r="AS47" s="219"/>
    </row>
    <row r="48" spans="1:45" ht="91.5" customHeight="1" thickTop="1" thickBot="1">
      <c r="A48" s="241" t="s">
        <v>4</v>
      </c>
      <c r="B48" s="244"/>
      <c r="C48" s="350" t="s">
        <v>229</v>
      </c>
      <c r="D48" s="237" t="s">
        <v>244</v>
      </c>
      <c r="E48" s="237" t="s">
        <v>245</v>
      </c>
      <c r="F48" s="43" t="s">
        <v>78</v>
      </c>
      <c r="G48" s="89" t="s">
        <v>246</v>
      </c>
      <c r="H48" s="237" t="s">
        <v>247</v>
      </c>
      <c r="I48" s="390" t="s">
        <v>248</v>
      </c>
      <c r="J48" s="237" t="s">
        <v>60</v>
      </c>
      <c r="K48" s="350" t="s">
        <v>249</v>
      </c>
      <c r="L48" s="237" t="s">
        <v>91</v>
      </c>
      <c r="M48" s="330">
        <f>VLOOKUP(L48,'[2]Datos Validacion'!$C$6:$D$10,2,0)</f>
        <v>0.6</v>
      </c>
      <c r="N48" s="222" t="s">
        <v>110</v>
      </c>
      <c r="O48" s="225">
        <f>VLOOKUP(N48,'[2]Datos Validacion'!$E$6:$F$15,2,0)</f>
        <v>0.6</v>
      </c>
      <c r="P48" s="228" t="s">
        <v>250</v>
      </c>
      <c r="Q48" s="231" t="s">
        <v>116</v>
      </c>
      <c r="R48" s="58" t="s">
        <v>251</v>
      </c>
      <c r="S48" s="46" t="s">
        <v>67</v>
      </c>
      <c r="T48" s="49" t="s">
        <v>252</v>
      </c>
      <c r="U48" s="46" t="s">
        <v>68</v>
      </c>
      <c r="V48" s="46" t="s">
        <v>69</v>
      </c>
      <c r="W48" s="48">
        <f>VLOOKUP(V48,'[2]Datos Validacion'!$K$6:$L$8,2,0)</f>
        <v>0.25</v>
      </c>
      <c r="X48" s="49" t="s">
        <v>253</v>
      </c>
      <c r="Y48" s="48">
        <f>VLOOKUP(X48,'[2]Datos Validacion'!$M$6:$N$7,2,0)</f>
        <v>0.25</v>
      </c>
      <c r="Z48" s="46" t="s">
        <v>71</v>
      </c>
      <c r="AA48" s="79" t="s">
        <v>254</v>
      </c>
      <c r="AB48" s="46" t="s">
        <v>73</v>
      </c>
      <c r="AC48" s="79" t="s">
        <v>255</v>
      </c>
      <c r="AD48" s="51">
        <f t="shared" si="0"/>
        <v>0.5</v>
      </c>
      <c r="AE48" s="52" t="str">
        <f t="shared" si="1"/>
        <v>BAJA</v>
      </c>
      <c r="AF48" s="52">
        <f t="shared" si="2"/>
        <v>0.3</v>
      </c>
      <c r="AG48" s="234" t="str">
        <f t="shared" si="3"/>
        <v>MODERADO</v>
      </c>
      <c r="AH48" s="234">
        <f t="shared" si="4"/>
        <v>0.6</v>
      </c>
      <c r="AI48" s="231" t="s">
        <v>116</v>
      </c>
      <c r="AJ48" s="237" t="s">
        <v>76</v>
      </c>
      <c r="AK48" s="355"/>
      <c r="AL48" s="339"/>
      <c r="AM48" s="217">
        <v>44926</v>
      </c>
      <c r="AN48" s="217" t="s">
        <v>558</v>
      </c>
      <c r="AO48" s="217" t="s">
        <v>559</v>
      </c>
      <c r="AP48" s="217" t="s">
        <v>560</v>
      </c>
      <c r="AQ48" s="217"/>
      <c r="AR48" s="217" t="s">
        <v>4</v>
      </c>
      <c r="AS48" s="217" t="s">
        <v>561</v>
      </c>
    </row>
    <row r="49" spans="1:46" ht="78.75" customHeight="1" thickTop="1" thickBot="1">
      <c r="A49" s="243"/>
      <c r="B49" s="246"/>
      <c r="C49" s="352"/>
      <c r="D49" s="209"/>
      <c r="E49" s="209"/>
      <c r="F49" s="55" t="s">
        <v>78</v>
      </c>
      <c r="G49" s="73" t="s">
        <v>256</v>
      </c>
      <c r="H49" s="209"/>
      <c r="I49" s="391"/>
      <c r="J49" s="209"/>
      <c r="K49" s="352"/>
      <c r="L49" s="209"/>
      <c r="M49" s="332"/>
      <c r="N49" s="224"/>
      <c r="O49" s="227"/>
      <c r="P49" s="230"/>
      <c r="Q49" s="233"/>
      <c r="R49" s="69" t="s">
        <v>257</v>
      </c>
      <c r="S49" s="70" t="s">
        <v>67</v>
      </c>
      <c r="T49" s="183" t="s">
        <v>258</v>
      </c>
      <c r="U49" s="70" t="s">
        <v>68</v>
      </c>
      <c r="V49" s="70" t="s">
        <v>69</v>
      </c>
      <c r="W49" s="72">
        <f>VLOOKUP(V49,'[2]Datos Validacion'!$K$6:$L$8,2,0)</f>
        <v>0.25</v>
      </c>
      <c r="X49" s="71" t="s">
        <v>70</v>
      </c>
      <c r="Y49" s="72">
        <f>VLOOKUP(X49,'[2]Datos Validacion'!$M$6:$N$7,2,0)</f>
        <v>0.15</v>
      </c>
      <c r="Z49" s="70" t="s">
        <v>71</v>
      </c>
      <c r="AA49" s="73" t="s">
        <v>254</v>
      </c>
      <c r="AB49" s="70" t="s">
        <v>73</v>
      </c>
      <c r="AC49" s="73" t="s">
        <v>259</v>
      </c>
      <c r="AD49" s="75">
        <f t="shared" si="0"/>
        <v>0.4</v>
      </c>
      <c r="AE49" s="76" t="str">
        <f t="shared" si="1"/>
        <v>MUY BAJA</v>
      </c>
      <c r="AF49" s="102">
        <f>+AF48-(AF48*AD49)</f>
        <v>0.18</v>
      </c>
      <c r="AG49" s="236"/>
      <c r="AH49" s="236"/>
      <c r="AI49" s="233"/>
      <c r="AJ49" s="209"/>
      <c r="AK49" s="357"/>
      <c r="AL49" s="341"/>
      <c r="AM49" s="217"/>
      <c r="AN49" s="217"/>
      <c r="AO49" s="217"/>
      <c r="AP49" s="217"/>
      <c r="AQ49" s="217"/>
      <c r="AR49" s="217"/>
      <c r="AS49" s="217"/>
    </row>
    <row r="50" spans="1:46" ht="33" customHeight="1" thickTop="1" thickBot="1">
      <c r="A50" s="241" t="s">
        <v>4</v>
      </c>
      <c r="B50" s="244"/>
      <c r="C50" s="344" t="s">
        <v>260</v>
      </c>
      <c r="D50" s="237" t="s">
        <v>261</v>
      </c>
      <c r="E50" s="237" t="s">
        <v>262</v>
      </c>
      <c r="F50" s="43" t="s">
        <v>56</v>
      </c>
      <c r="G50" s="57" t="s">
        <v>263</v>
      </c>
      <c r="H50" s="237" t="s">
        <v>264</v>
      </c>
      <c r="I50" s="382" t="s">
        <v>265</v>
      </c>
      <c r="J50" s="237" t="s">
        <v>60</v>
      </c>
      <c r="K50" s="228" t="s">
        <v>266</v>
      </c>
      <c r="L50" s="237" t="s">
        <v>215</v>
      </c>
      <c r="M50" s="330">
        <f>VLOOKUP(L50,'[2]Datos Validacion'!$C$6:$D$10,2,0)</f>
        <v>1</v>
      </c>
      <c r="N50" s="222" t="s">
        <v>63</v>
      </c>
      <c r="O50" s="225">
        <f>VLOOKUP(N50,'[2]Datos Validacion'!$E$6:$F$15,2,0)</f>
        <v>0.8</v>
      </c>
      <c r="P50" s="228" t="s">
        <v>64</v>
      </c>
      <c r="Q50" s="231" t="s">
        <v>75</v>
      </c>
      <c r="R50" s="178" t="s">
        <v>429</v>
      </c>
      <c r="S50" s="46" t="s">
        <v>67</v>
      </c>
      <c r="T50" s="49" t="s">
        <v>433</v>
      </c>
      <c r="U50" s="46" t="s">
        <v>68</v>
      </c>
      <c r="V50" s="46" t="s">
        <v>119</v>
      </c>
      <c r="W50" s="181">
        <f>VLOOKUP(V50,'[2]Datos Validacion'!$K$6:$L$8,2,0)</f>
        <v>0.15</v>
      </c>
      <c r="X50" s="49" t="s">
        <v>253</v>
      </c>
      <c r="Y50" s="181">
        <f>VLOOKUP(X50,'[2]Datos Validacion'!$M$6:$N$7,2,0)</f>
        <v>0.25</v>
      </c>
      <c r="Z50" s="46" t="s">
        <v>71</v>
      </c>
      <c r="AA50" s="180" t="s">
        <v>435</v>
      </c>
      <c r="AB50" s="46" t="s">
        <v>73</v>
      </c>
      <c r="AC50" s="180" t="s">
        <v>438</v>
      </c>
      <c r="AD50" s="175">
        <f t="shared" si="0"/>
        <v>0.4</v>
      </c>
      <c r="AE50" s="52" t="str">
        <f t="shared" si="1"/>
        <v>MEDIA</v>
      </c>
      <c r="AF50" s="52">
        <f t="shared" si="2"/>
        <v>0.6</v>
      </c>
      <c r="AG50" s="234" t="str">
        <f t="shared" si="3"/>
        <v>MAYOR</v>
      </c>
      <c r="AH50" s="234">
        <f t="shared" si="4"/>
        <v>0.8</v>
      </c>
      <c r="AI50" s="231" t="s">
        <v>75</v>
      </c>
      <c r="AJ50" s="237" t="s">
        <v>76</v>
      </c>
      <c r="AK50" s="214" t="s">
        <v>267</v>
      </c>
      <c r="AL50" s="339"/>
      <c r="AM50" s="217">
        <v>44921</v>
      </c>
      <c r="AN50" s="203" t="s">
        <v>500</v>
      </c>
      <c r="AO50" s="219" t="s">
        <v>504</v>
      </c>
      <c r="AP50" s="446" t="s">
        <v>505</v>
      </c>
      <c r="AQ50" s="219"/>
      <c r="AR50" s="219" t="s">
        <v>477</v>
      </c>
      <c r="AS50" s="262" t="s">
        <v>506</v>
      </c>
      <c r="AT50" s="185"/>
    </row>
    <row r="51" spans="1:46" ht="52.5" thickTop="1" thickBot="1">
      <c r="A51" s="242"/>
      <c r="B51" s="245"/>
      <c r="C51" s="345"/>
      <c r="D51" s="208"/>
      <c r="E51" s="208"/>
      <c r="F51" s="53" t="s">
        <v>56</v>
      </c>
      <c r="G51" s="60" t="s">
        <v>268</v>
      </c>
      <c r="H51" s="208"/>
      <c r="I51" s="383"/>
      <c r="J51" s="208"/>
      <c r="K51" s="229"/>
      <c r="L51" s="208"/>
      <c r="M51" s="331"/>
      <c r="N51" s="223"/>
      <c r="O51" s="226"/>
      <c r="P51" s="229"/>
      <c r="Q51" s="232"/>
      <c r="R51" s="177" t="s">
        <v>430</v>
      </c>
      <c r="S51" s="62" t="s">
        <v>67</v>
      </c>
      <c r="T51" s="177" t="s">
        <v>433</v>
      </c>
      <c r="U51" s="62" t="s">
        <v>68</v>
      </c>
      <c r="V51" s="62" t="s">
        <v>119</v>
      </c>
      <c r="W51" s="182">
        <v>0.15</v>
      </c>
      <c r="X51" s="63" t="s">
        <v>253</v>
      </c>
      <c r="Y51" s="182">
        <v>0.25</v>
      </c>
      <c r="Z51" s="62" t="s">
        <v>71</v>
      </c>
      <c r="AA51" s="177" t="s">
        <v>435</v>
      </c>
      <c r="AB51" s="62" t="s">
        <v>73</v>
      </c>
      <c r="AC51" s="177" t="s">
        <v>438</v>
      </c>
      <c r="AD51" s="66">
        <f t="shared" si="0"/>
        <v>0.4</v>
      </c>
      <c r="AE51" s="52" t="str">
        <f t="shared" si="1"/>
        <v>BAJA</v>
      </c>
      <c r="AF51" s="67">
        <f>+AF50-(AF50*AD51)</f>
        <v>0.36</v>
      </c>
      <c r="AG51" s="235"/>
      <c r="AH51" s="235"/>
      <c r="AI51" s="232"/>
      <c r="AJ51" s="208"/>
      <c r="AK51" s="215"/>
      <c r="AL51" s="340"/>
      <c r="AM51" s="217"/>
      <c r="AN51" s="203" t="s">
        <v>501</v>
      </c>
      <c r="AO51" s="219"/>
      <c r="AP51" s="446"/>
      <c r="AQ51" s="219"/>
      <c r="AR51" s="219"/>
      <c r="AS51" s="262"/>
      <c r="AT51" s="185"/>
    </row>
    <row r="52" spans="1:46" ht="27" thickTop="1" thickBot="1">
      <c r="A52" s="242"/>
      <c r="B52" s="245"/>
      <c r="C52" s="345"/>
      <c r="D52" s="208"/>
      <c r="E52" s="208"/>
      <c r="F52" s="53" t="s">
        <v>56</v>
      </c>
      <c r="G52" s="60" t="s">
        <v>269</v>
      </c>
      <c r="H52" s="208"/>
      <c r="I52" s="383"/>
      <c r="J52" s="208"/>
      <c r="K52" s="229"/>
      <c r="L52" s="208"/>
      <c r="M52" s="331"/>
      <c r="N52" s="223"/>
      <c r="O52" s="226"/>
      <c r="P52" s="229"/>
      <c r="Q52" s="232"/>
      <c r="R52" s="385" t="s">
        <v>431</v>
      </c>
      <c r="S52" s="245" t="s">
        <v>67</v>
      </c>
      <c r="T52" s="406" t="s">
        <v>434</v>
      </c>
      <c r="U52" s="245" t="s">
        <v>68</v>
      </c>
      <c r="V52" s="245" t="s">
        <v>69</v>
      </c>
      <c r="W52" s="331">
        <f>VLOOKUP(V52,'[2]Datos Validacion'!$K$6:$L$8,2,0)</f>
        <v>0.25</v>
      </c>
      <c r="X52" s="348" t="s">
        <v>253</v>
      </c>
      <c r="Y52" s="331">
        <f>VLOOKUP(X52,'[2]Datos Validacion'!$M$6:$N$7,2,0)</f>
        <v>0.25</v>
      </c>
      <c r="Z52" s="245" t="s">
        <v>71</v>
      </c>
      <c r="AA52" s="385" t="s">
        <v>436</v>
      </c>
      <c r="AB52" s="245" t="s">
        <v>73</v>
      </c>
      <c r="AC52" s="385" t="s">
        <v>439</v>
      </c>
      <c r="AD52" s="337">
        <f t="shared" ref="AD52:AD77" si="12">+W52+Y52</f>
        <v>0.5</v>
      </c>
      <c r="AE52" s="235" t="str">
        <f t="shared" ref="AE52:AE77" si="13">IF(AF52&lt;=20%,"MUY BAJA",IF(AF52&lt;=40%,"BAJA",IF(AF52&lt;=60%,"MEDIA",IF(AF52&lt;=80%,"ALTA","MUY ALTA"))))</f>
        <v>MUY BAJA</v>
      </c>
      <c r="AF52" s="235">
        <f>+AF51-(AF51*AD52)</f>
        <v>0.18</v>
      </c>
      <c r="AG52" s="235"/>
      <c r="AH52" s="235"/>
      <c r="AI52" s="232"/>
      <c r="AJ52" s="208"/>
      <c r="AK52" s="215"/>
      <c r="AL52" s="340"/>
      <c r="AM52" s="217"/>
      <c r="AN52" s="203" t="s">
        <v>502</v>
      </c>
      <c r="AO52" s="219"/>
      <c r="AP52" s="446"/>
      <c r="AQ52" s="219"/>
      <c r="AR52" s="219"/>
      <c r="AS52" s="262"/>
      <c r="AT52" s="185"/>
    </row>
    <row r="53" spans="1:46" ht="48" customHeight="1" thickTop="1" thickBot="1">
      <c r="A53" s="242"/>
      <c r="B53" s="245"/>
      <c r="C53" s="345"/>
      <c r="D53" s="208"/>
      <c r="E53" s="208"/>
      <c r="F53" s="53" t="s">
        <v>56</v>
      </c>
      <c r="G53" s="60" t="s">
        <v>270</v>
      </c>
      <c r="H53" s="208"/>
      <c r="I53" s="383"/>
      <c r="J53" s="208"/>
      <c r="K53" s="229"/>
      <c r="L53" s="208"/>
      <c r="M53" s="331"/>
      <c r="N53" s="223"/>
      <c r="O53" s="226"/>
      <c r="P53" s="229"/>
      <c r="Q53" s="232"/>
      <c r="R53" s="386"/>
      <c r="S53" s="245"/>
      <c r="T53" s="407"/>
      <c r="U53" s="245"/>
      <c r="V53" s="245"/>
      <c r="W53" s="331"/>
      <c r="X53" s="348"/>
      <c r="Y53" s="331"/>
      <c r="Z53" s="245"/>
      <c r="AA53" s="386"/>
      <c r="AB53" s="245"/>
      <c r="AC53" s="386"/>
      <c r="AD53" s="337"/>
      <c r="AE53" s="235"/>
      <c r="AF53" s="235"/>
      <c r="AG53" s="235"/>
      <c r="AH53" s="235"/>
      <c r="AI53" s="232"/>
      <c r="AJ53" s="208"/>
      <c r="AK53" s="215"/>
      <c r="AL53" s="340"/>
      <c r="AM53" s="217"/>
      <c r="AN53" s="203" t="s">
        <v>503</v>
      </c>
      <c r="AO53" s="219"/>
      <c r="AP53" s="446"/>
      <c r="AQ53" s="219"/>
      <c r="AR53" s="219"/>
      <c r="AS53" s="262"/>
      <c r="AT53" s="185"/>
    </row>
    <row r="54" spans="1:46" ht="27" thickTop="1" thickBot="1">
      <c r="A54" s="242"/>
      <c r="B54" s="245"/>
      <c r="C54" s="345"/>
      <c r="D54" s="208"/>
      <c r="E54" s="208"/>
      <c r="F54" s="53" t="s">
        <v>56</v>
      </c>
      <c r="G54" s="60" t="s">
        <v>271</v>
      </c>
      <c r="H54" s="208"/>
      <c r="I54" s="383"/>
      <c r="J54" s="208"/>
      <c r="K54" s="229"/>
      <c r="L54" s="208"/>
      <c r="M54" s="331"/>
      <c r="N54" s="223"/>
      <c r="O54" s="226"/>
      <c r="P54" s="229"/>
      <c r="Q54" s="232"/>
      <c r="R54" s="387"/>
      <c r="S54" s="245"/>
      <c r="T54" s="408"/>
      <c r="U54" s="245"/>
      <c r="V54" s="245"/>
      <c r="W54" s="331"/>
      <c r="X54" s="348"/>
      <c r="Y54" s="331"/>
      <c r="Z54" s="245"/>
      <c r="AA54" s="387"/>
      <c r="AB54" s="245"/>
      <c r="AC54" s="387"/>
      <c r="AD54" s="337"/>
      <c r="AE54" s="235"/>
      <c r="AF54" s="235"/>
      <c r="AG54" s="235"/>
      <c r="AH54" s="235"/>
      <c r="AI54" s="232"/>
      <c r="AJ54" s="208"/>
      <c r="AK54" s="215"/>
      <c r="AL54" s="340"/>
      <c r="AM54" s="217"/>
      <c r="AN54" s="203" t="s">
        <v>508</v>
      </c>
      <c r="AO54" s="219"/>
      <c r="AP54" s="446"/>
      <c r="AQ54" s="219"/>
      <c r="AR54" s="219"/>
      <c r="AS54" s="262"/>
      <c r="AT54" s="185"/>
    </row>
    <row r="55" spans="1:46" ht="52.5" thickTop="1" thickBot="1">
      <c r="A55" s="243"/>
      <c r="B55" s="246"/>
      <c r="C55" s="346"/>
      <c r="D55" s="209"/>
      <c r="E55" s="209"/>
      <c r="F55" s="55" t="s">
        <v>56</v>
      </c>
      <c r="G55" s="94" t="s">
        <v>272</v>
      </c>
      <c r="H55" s="209"/>
      <c r="I55" s="384"/>
      <c r="J55" s="209"/>
      <c r="K55" s="230"/>
      <c r="L55" s="209"/>
      <c r="M55" s="332"/>
      <c r="N55" s="224"/>
      <c r="O55" s="227"/>
      <c r="P55" s="230"/>
      <c r="Q55" s="233"/>
      <c r="R55" s="68" t="s">
        <v>432</v>
      </c>
      <c r="S55" s="70" t="s">
        <v>67</v>
      </c>
      <c r="T55" s="176" t="s">
        <v>434</v>
      </c>
      <c r="U55" s="70" t="s">
        <v>68</v>
      </c>
      <c r="V55" s="70" t="s">
        <v>69</v>
      </c>
      <c r="W55" s="72">
        <f>VLOOKUP(V55,'[2]Datos Validacion'!$K$6:$L$8,2,0)</f>
        <v>0.25</v>
      </c>
      <c r="X55" s="71" t="s">
        <v>253</v>
      </c>
      <c r="Y55" s="72">
        <f>VLOOKUP(X55,'[2]Datos Validacion'!$M$6:$N$7,2,0)</f>
        <v>0.25</v>
      </c>
      <c r="Z55" s="70" t="s">
        <v>71</v>
      </c>
      <c r="AA55" s="83" t="s">
        <v>437</v>
      </c>
      <c r="AB55" s="70" t="s">
        <v>73</v>
      </c>
      <c r="AC55" s="179" t="s">
        <v>440</v>
      </c>
      <c r="AD55" s="75">
        <f t="shared" si="12"/>
        <v>0.5</v>
      </c>
      <c r="AE55" s="76" t="str">
        <f t="shared" si="13"/>
        <v>MUY BAJA</v>
      </c>
      <c r="AF55" s="102">
        <f>AF52-(AF52*AD55)</f>
        <v>0.09</v>
      </c>
      <c r="AG55" s="236"/>
      <c r="AH55" s="236"/>
      <c r="AI55" s="233"/>
      <c r="AJ55" s="209"/>
      <c r="AK55" s="216"/>
      <c r="AL55" s="341"/>
      <c r="AM55" s="217"/>
      <c r="AN55" s="204" t="s">
        <v>507</v>
      </c>
      <c r="AO55" s="219"/>
      <c r="AP55" s="446"/>
      <c r="AQ55" s="219"/>
      <c r="AR55" s="219"/>
      <c r="AS55" s="262"/>
      <c r="AT55" s="185"/>
    </row>
    <row r="56" spans="1:46" ht="77.25" customHeight="1" thickTop="1" thickBot="1">
      <c r="A56" s="413" t="s">
        <v>4</v>
      </c>
      <c r="B56" s="415"/>
      <c r="C56" s="417" t="s">
        <v>273</v>
      </c>
      <c r="D56" s="394" t="s">
        <v>274</v>
      </c>
      <c r="E56" s="394" t="s">
        <v>275</v>
      </c>
      <c r="F56" s="361" t="s">
        <v>56</v>
      </c>
      <c r="G56" s="392" t="s">
        <v>276</v>
      </c>
      <c r="H56" s="394" t="s">
        <v>277</v>
      </c>
      <c r="I56" s="361" t="s">
        <v>278</v>
      </c>
      <c r="J56" s="361" t="s">
        <v>60</v>
      </c>
      <c r="K56" s="394" t="s">
        <v>279</v>
      </c>
      <c r="L56" s="361" t="s">
        <v>91</v>
      </c>
      <c r="M56" s="396">
        <f>VLOOKUP(L56,'[2]Datos Validacion'!$C$6:$D$10,2,0)</f>
        <v>0.6</v>
      </c>
      <c r="N56" s="398" t="s">
        <v>280</v>
      </c>
      <c r="O56" s="400">
        <f>VLOOKUP(N56,'[2]Datos Validacion'!$E$6:$F$15,2,0)</f>
        <v>1</v>
      </c>
      <c r="P56" s="402" t="s">
        <v>281</v>
      </c>
      <c r="Q56" s="404" t="s">
        <v>282</v>
      </c>
      <c r="R56" s="361" t="s">
        <v>283</v>
      </c>
      <c r="S56" s="361" t="s">
        <v>67</v>
      </c>
      <c r="T56" s="361" t="s">
        <v>284</v>
      </c>
      <c r="U56" s="361" t="s">
        <v>68</v>
      </c>
      <c r="V56" s="361" t="s">
        <v>69</v>
      </c>
      <c r="W56" s="361">
        <f>VLOOKUP(V56,'[2]Datos Validacion'!$K$6:$L$8,2,0)</f>
        <v>0.25</v>
      </c>
      <c r="X56" s="361" t="s">
        <v>70</v>
      </c>
      <c r="Y56" s="361">
        <f>VLOOKUP(X56,'[2]Datos Validacion'!$M$6:$N$7,2,0)</f>
        <v>0.15</v>
      </c>
      <c r="Z56" s="361" t="s">
        <v>71</v>
      </c>
      <c r="AA56" s="361" t="s">
        <v>285</v>
      </c>
      <c r="AB56" s="361" t="s">
        <v>73</v>
      </c>
      <c r="AC56" s="361" t="s">
        <v>286</v>
      </c>
      <c r="AD56" s="411">
        <f t="shared" si="12"/>
        <v>0.4</v>
      </c>
      <c r="AE56" s="409" t="str">
        <f t="shared" si="13"/>
        <v>BAJA</v>
      </c>
      <c r="AF56" s="409">
        <f t="shared" ref="AF56:AF60" si="14">IF(OR(V56="prevenir",V56="detectar"),(M56-(M56*AD56)), M56)</f>
        <v>0.36</v>
      </c>
      <c r="AG56" s="409" t="str">
        <f t="shared" ref="AG56:AG60" si="15">IF(AH56&lt;=20%,"LEVE",IF(AH56&lt;=40%,"MENOR",IF(AH56&lt;=60%,"MODERADO",IF(AH56&lt;=80%,"MAYOR","CATASTROFICO"))))</f>
        <v>CATASTROFICO</v>
      </c>
      <c r="AH56" s="409">
        <f t="shared" ref="AH56:AH60" si="16">IF(V56="corregir",(O56-(O56*AD56)), O56)</f>
        <v>1</v>
      </c>
      <c r="AI56" s="404" t="s">
        <v>282</v>
      </c>
      <c r="AJ56" s="361" t="s">
        <v>76</v>
      </c>
      <c r="AK56" s="214" t="s">
        <v>287</v>
      </c>
      <c r="AL56" s="442"/>
      <c r="AM56" s="256">
        <v>44926</v>
      </c>
      <c r="AN56" s="256" t="s">
        <v>514</v>
      </c>
      <c r="AO56" s="256" t="s">
        <v>515</v>
      </c>
      <c r="AP56" s="256" t="s">
        <v>516</v>
      </c>
      <c r="AQ56" s="256"/>
      <c r="AR56" s="256" t="s">
        <v>4</v>
      </c>
      <c r="AS56" s="256" t="s">
        <v>517</v>
      </c>
    </row>
    <row r="57" spans="1:46" ht="48.75" customHeight="1" thickTop="1" thickBot="1">
      <c r="A57" s="414"/>
      <c r="B57" s="416"/>
      <c r="C57" s="418"/>
      <c r="D57" s="395"/>
      <c r="E57" s="395"/>
      <c r="F57" s="363"/>
      <c r="G57" s="393"/>
      <c r="H57" s="395"/>
      <c r="I57" s="363"/>
      <c r="J57" s="363"/>
      <c r="K57" s="395"/>
      <c r="L57" s="363"/>
      <c r="M57" s="397"/>
      <c r="N57" s="399"/>
      <c r="O57" s="401"/>
      <c r="P57" s="403"/>
      <c r="Q57" s="405"/>
      <c r="R57" s="363"/>
      <c r="S57" s="363"/>
      <c r="T57" s="363"/>
      <c r="U57" s="363"/>
      <c r="V57" s="363"/>
      <c r="W57" s="363"/>
      <c r="X57" s="363"/>
      <c r="Y57" s="363"/>
      <c r="Z57" s="363"/>
      <c r="AA57" s="363"/>
      <c r="AB57" s="363"/>
      <c r="AC57" s="363"/>
      <c r="AD57" s="412"/>
      <c r="AE57" s="410"/>
      <c r="AF57" s="410"/>
      <c r="AG57" s="410"/>
      <c r="AH57" s="410"/>
      <c r="AI57" s="405"/>
      <c r="AJ57" s="363"/>
      <c r="AK57" s="216"/>
      <c r="AL57" s="443"/>
      <c r="AM57" s="256"/>
      <c r="AN57" s="256" t="s">
        <v>514</v>
      </c>
      <c r="AO57" s="256" t="s">
        <v>515</v>
      </c>
      <c r="AP57" s="256" t="s">
        <v>516</v>
      </c>
      <c r="AQ57" s="256"/>
      <c r="AR57" s="256" t="s">
        <v>4</v>
      </c>
      <c r="AS57" s="256" t="s">
        <v>517</v>
      </c>
    </row>
    <row r="58" spans="1:46" ht="115.5" customHeight="1" thickTop="1" thickBot="1">
      <c r="A58" s="413" t="s">
        <v>4</v>
      </c>
      <c r="B58" s="415"/>
      <c r="C58" s="417" t="s">
        <v>273</v>
      </c>
      <c r="D58" s="394" t="s">
        <v>274</v>
      </c>
      <c r="E58" s="394" t="s">
        <v>275</v>
      </c>
      <c r="F58" s="361" t="s">
        <v>78</v>
      </c>
      <c r="G58" s="392" t="s">
        <v>288</v>
      </c>
      <c r="H58" s="394" t="s">
        <v>289</v>
      </c>
      <c r="I58" s="361" t="s">
        <v>290</v>
      </c>
      <c r="J58" s="361" t="s">
        <v>60</v>
      </c>
      <c r="K58" s="394" t="s">
        <v>291</v>
      </c>
      <c r="L58" s="361" t="s">
        <v>91</v>
      </c>
      <c r="M58" s="396">
        <f>VLOOKUP(L58,'[2]Datos Validacion'!$C$6:$D$10,2,0)</f>
        <v>0.6</v>
      </c>
      <c r="N58" s="398" t="s">
        <v>280</v>
      </c>
      <c r="O58" s="400">
        <f>VLOOKUP(N58,'[2]Datos Validacion'!$E$6:$F$15,2,0)</f>
        <v>1</v>
      </c>
      <c r="P58" s="421" t="s">
        <v>292</v>
      </c>
      <c r="Q58" s="404" t="s">
        <v>282</v>
      </c>
      <c r="R58" s="361" t="s">
        <v>293</v>
      </c>
      <c r="S58" s="361" t="s">
        <v>67</v>
      </c>
      <c r="T58" s="361" t="s">
        <v>294</v>
      </c>
      <c r="U58" s="361" t="s">
        <v>68</v>
      </c>
      <c r="V58" s="361" t="s">
        <v>69</v>
      </c>
      <c r="W58" s="361">
        <f>VLOOKUP(V58,'[2]Datos Validacion'!$K$6:$L$8,2,0)</f>
        <v>0.25</v>
      </c>
      <c r="X58" s="361" t="s">
        <v>70</v>
      </c>
      <c r="Y58" s="361">
        <f>VLOOKUP(X58,'[2]Datos Validacion'!$M$6:$N$7,2,0)</f>
        <v>0.15</v>
      </c>
      <c r="Z58" s="361" t="s">
        <v>71</v>
      </c>
      <c r="AA58" s="361" t="s">
        <v>295</v>
      </c>
      <c r="AB58" s="361" t="s">
        <v>73</v>
      </c>
      <c r="AC58" s="361" t="s">
        <v>296</v>
      </c>
      <c r="AD58" s="361">
        <f t="shared" si="12"/>
        <v>0.4</v>
      </c>
      <c r="AE58" s="409" t="str">
        <f t="shared" si="13"/>
        <v>BAJA</v>
      </c>
      <c r="AF58" s="409">
        <f t="shared" si="14"/>
        <v>0.36</v>
      </c>
      <c r="AG58" s="409" t="str">
        <f t="shared" si="15"/>
        <v>CATASTROFICO</v>
      </c>
      <c r="AH58" s="409">
        <f t="shared" si="16"/>
        <v>1</v>
      </c>
      <c r="AI58" s="404" t="s">
        <v>282</v>
      </c>
      <c r="AJ58" s="419" t="s">
        <v>76</v>
      </c>
      <c r="AK58" s="214" t="s">
        <v>287</v>
      </c>
      <c r="AL58" s="419"/>
      <c r="AM58" s="256">
        <v>44926</v>
      </c>
      <c r="AN58" s="256" t="s">
        <v>518</v>
      </c>
      <c r="AO58" s="256" t="s">
        <v>519</v>
      </c>
      <c r="AP58" s="256" t="s">
        <v>520</v>
      </c>
      <c r="AQ58" s="256"/>
      <c r="AR58" s="256" t="s">
        <v>4</v>
      </c>
      <c r="AS58" s="256" t="s">
        <v>517</v>
      </c>
    </row>
    <row r="59" spans="1:46" ht="42" customHeight="1" thickTop="1" thickBot="1">
      <c r="A59" s="414"/>
      <c r="B59" s="416"/>
      <c r="C59" s="418"/>
      <c r="D59" s="395"/>
      <c r="E59" s="395"/>
      <c r="F59" s="363"/>
      <c r="G59" s="393"/>
      <c r="H59" s="395"/>
      <c r="I59" s="363"/>
      <c r="J59" s="363"/>
      <c r="K59" s="395"/>
      <c r="L59" s="363"/>
      <c r="M59" s="397"/>
      <c r="N59" s="399"/>
      <c r="O59" s="401"/>
      <c r="P59" s="422"/>
      <c r="Q59" s="405"/>
      <c r="R59" s="363"/>
      <c r="S59" s="363"/>
      <c r="T59" s="363"/>
      <c r="U59" s="363"/>
      <c r="V59" s="363"/>
      <c r="W59" s="363"/>
      <c r="X59" s="363"/>
      <c r="Y59" s="363"/>
      <c r="Z59" s="363"/>
      <c r="AA59" s="363"/>
      <c r="AB59" s="363"/>
      <c r="AC59" s="363"/>
      <c r="AD59" s="363"/>
      <c r="AE59" s="410"/>
      <c r="AF59" s="410"/>
      <c r="AG59" s="410"/>
      <c r="AH59" s="410"/>
      <c r="AI59" s="405"/>
      <c r="AJ59" s="420"/>
      <c r="AK59" s="214"/>
      <c r="AL59" s="420"/>
      <c r="AM59" s="256"/>
      <c r="AN59" s="256" t="s">
        <v>518</v>
      </c>
      <c r="AO59" s="256" t="s">
        <v>519</v>
      </c>
      <c r="AP59" s="256" t="s">
        <v>520</v>
      </c>
      <c r="AQ59" s="256"/>
      <c r="AR59" s="256" t="s">
        <v>4</v>
      </c>
      <c r="AS59" s="256" t="s">
        <v>517</v>
      </c>
    </row>
    <row r="60" spans="1:46" ht="121.5" customHeight="1" thickTop="1" thickBot="1">
      <c r="A60" s="413" t="s">
        <v>4</v>
      </c>
      <c r="B60" s="415"/>
      <c r="C60" s="427" t="s">
        <v>273</v>
      </c>
      <c r="D60" s="361" t="s">
        <v>274</v>
      </c>
      <c r="E60" s="361" t="s">
        <v>275</v>
      </c>
      <c r="F60" s="361" t="s">
        <v>78</v>
      </c>
      <c r="G60" s="402" t="s">
        <v>297</v>
      </c>
      <c r="H60" s="361" t="s">
        <v>298</v>
      </c>
      <c r="I60" s="361" t="s">
        <v>299</v>
      </c>
      <c r="J60" s="361" t="s">
        <v>60</v>
      </c>
      <c r="K60" s="361" t="s">
        <v>300</v>
      </c>
      <c r="L60" s="361" t="s">
        <v>62</v>
      </c>
      <c r="M60" s="396">
        <f>VLOOKUP(L60,'[2]Datos Validacion'!$C$6:$D$10,2,0)</f>
        <v>0.4</v>
      </c>
      <c r="N60" s="398" t="s">
        <v>280</v>
      </c>
      <c r="O60" s="400">
        <f>VLOOKUP(N60,'[2]Datos Validacion'!$E$6:$F$15,2,0)</f>
        <v>1</v>
      </c>
      <c r="P60" s="421" t="s">
        <v>281</v>
      </c>
      <c r="Q60" s="404" t="s">
        <v>282</v>
      </c>
      <c r="R60" s="361" t="s">
        <v>301</v>
      </c>
      <c r="S60" s="423" t="s">
        <v>67</v>
      </c>
      <c r="T60" s="392" t="s">
        <v>302</v>
      </c>
      <c r="U60" s="423" t="s">
        <v>68</v>
      </c>
      <c r="V60" s="423" t="s">
        <v>69</v>
      </c>
      <c r="W60" s="396">
        <f>VLOOKUP(V60,'[2]Datos Validacion'!$K$6:$L$8,2,0)</f>
        <v>0.25</v>
      </c>
      <c r="X60" s="392" t="s">
        <v>70</v>
      </c>
      <c r="Y60" s="396">
        <f>VLOOKUP(X60,'[2]Datos Validacion'!$M$6:$N$7,2,0)</f>
        <v>0.15</v>
      </c>
      <c r="Z60" s="423" t="s">
        <v>71</v>
      </c>
      <c r="AA60" s="425" t="s">
        <v>303</v>
      </c>
      <c r="AB60" s="423" t="s">
        <v>73</v>
      </c>
      <c r="AC60" s="392" t="s">
        <v>304</v>
      </c>
      <c r="AD60" s="411">
        <f t="shared" si="12"/>
        <v>0.4</v>
      </c>
      <c r="AE60" s="409" t="str">
        <f t="shared" si="13"/>
        <v>BAJA</v>
      </c>
      <c r="AF60" s="409">
        <f t="shared" si="14"/>
        <v>0.24</v>
      </c>
      <c r="AG60" s="409" t="str">
        <f t="shared" si="15"/>
        <v>CATASTROFICO</v>
      </c>
      <c r="AH60" s="409">
        <f t="shared" si="16"/>
        <v>1</v>
      </c>
      <c r="AI60" s="404" t="s">
        <v>282</v>
      </c>
      <c r="AJ60" s="361" t="s">
        <v>76</v>
      </c>
      <c r="AK60" s="214" t="s">
        <v>287</v>
      </c>
      <c r="AL60" s="442"/>
      <c r="AM60" s="256">
        <v>44926</v>
      </c>
      <c r="AN60" s="256" t="s">
        <v>521</v>
      </c>
      <c r="AO60" s="256" t="s">
        <v>515</v>
      </c>
      <c r="AP60" s="256" t="s">
        <v>522</v>
      </c>
      <c r="AQ60" s="256"/>
      <c r="AR60" s="256" t="s">
        <v>4</v>
      </c>
      <c r="AS60" s="256" t="s">
        <v>517</v>
      </c>
    </row>
    <row r="61" spans="1:46" ht="48.75" customHeight="1" thickTop="1" thickBot="1">
      <c r="A61" s="414"/>
      <c r="B61" s="416"/>
      <c r="C61" s="428"/>
      <c r="D61" s="363"/>
      <c r="E61" s="363"/>
      <c r="F61" s="363"/>
      <c r="G61" s="403"/>
      <c r="H61" s="363"/>
      <c r="I61" s="363"/>
      <c r="J61" s="363"/>
      <c r="K61" s="363"/>
      <c r="L61" s="363"/>
      <c r="M61" s="397"/>
      <c r="N61" s="399"/>
      <c r="O61" s="401"/>
      <c r="P61" s="422"/>
      <c r="Q61" s="405"/>
      <c r="R61" s="363"/>
      <c r="S61" s="424"/>
      <c r="T61" s="393"/>
      <c r="U61" s="424"/>
      <c r="V61" s="424"/>
      <c r="W61" s="397"/>
      <c r="X61" s="393"/>
      <c r="Y61" s="397"/>
      <c r="Z61" s="424"/>
      <c r="AA61" s="426"/>
      <c r="AB61" s="424"/>
      <c r="AC61" s="393"/>
      <c r="AD61" s="412"/>
      <c r="AE61" s="410"/>
      <c r="AF61" s="410"/>
      <c r="AG61" s="410"/>
      <c r="AH61" s="410"/>
      <c r="AI61" s="405"/>
      <c r="AJ61" s="363"/>
      <c r="AK61" s="216"/>
      <c r="AL61" s="443"/>
      <c r="AM61" s="256"/>
      <c r="AN61" s="256" t="s">
        <v>521</v>
      </c>
      <c r="AO61" s="256" t="s">
        <v>515</v>
      </c>
      <c r="AP61" s="256" t="s">
        <v>522</v>
      </c>
      <c r="AQ61" s="256"/>
      <c r="AR61" s="256" t="s">
        <v>4</v>
      </c>
      <c r="AS61" s="256" t="s">
        <v>517</v>
      </c>
    </row>
    <row r="62" spans="1:46" ht="135.75" customHeight="1" thickTop="1" thickBot="1">
      <c r="A62" s="241" t="s">
        <v>4</v>
      </c>
      <c r="B62" s="244"/>
      <c r="C62" s="344" t="s">
        <v>305</v>
      </c>
      <c r="D62" s="237" t="s">
        <v>306</v>
      </c>
      <c r="E62" s="237" t="s">
        <v>307</v>
      </c>
      <c r="F62" s="43" t="s">
        <v>121</v>
      </c>
      <c r="G62" s="57" t="s">
        <v>308</v>
      </c>
      <c r="H62" s="237" t="s">
        <v>309</v>
      </c>
      <c r="I62" s="237" t="s">
        <v>310</v>
      </c>
      <c r="J62" s="237" t="s">
        <v>107</v>
      </c>
      <c r="K62" s="237" t="s">
        <v>311</v>
      </c>
      <c r="L62" s="237" t="s">
        <v>91</v>
      </c>
      <c r="M62" s="330">
        <f>VLOOKUP(L62,'[2]Datos Validacion'!$C$6:$D$10,2,0)</f>
        <v>0.6</v>
      </c>
      <c r="N62" s="222" t="s">
        <v>110</v>
      </c>
      <c r="O62" s="225">
        <f>VLOOKUP(N62,'[2]Datos Validacion'!$E$6:$F$15,2,0)</f>
        <v>0.6</v>
      </c>
      <c r="P62" s="228" t="s">
        <v>111</v>
      </c>
      <c r="Q62" s="231" t="s">
        <v>116</v>
      </c>
      <c r="R62" s="84" t="s">
        <v>312</v>
      </c>
      <c r="S62" s="46" t="s">
        <v>67</v>
      </c>
      <c r="T62" s="49" t="s">
        <v>313</v>
      </c>
      <c r="U62" s="46" t="s">
        <v>68</v>
      </c>
      <c r="V62" s="46" t="s">
        <v>119</v>
      </c>
      <c r="W62" s="48">
        <f>VLOOKUP(V62,'[2]Datos Validacion'!$K$6:$L$8,2,0)</f>
        <v>0.15</v>
      </c>
      <c r="X62" s="49" t="s">
        <v>70</v>
      </c>
      <c r="Y62" s="48">
        <f>VLOOKUP(X62,'[2]Datos Validacion'!$M$6:$N$7,2,0)</f>
        <v>0.15</v>
      </c>
      <c r="Z62" s="46" t="s">
        <v>71</v>
      </c>
      <c r="AA62" s="79" t="s">
        <v>314</v>
      </c>
      <c r="AB62" s="46" t="s">
        <v>73</v>
      </c>
      <c r="AC62" s="57" t="s">
        <v>315</v>
      </c>
      <c r="AD62" s="51">
        <f t="shared" si="12"/>
        <v>0.3</v>
      </c>
      <c r="AE62" s="52" t="str">
        <f t="shared" si="13"/>
        <v>MEDIA</v>
      </c>
      <c r="AF62" s="52">
        <f t="shared" ref="AF62:AF74" si="17">IF(OR(V62="prevenir",V62="detectar"),(M62-(M62*AD62)), M62)</f>
        <v>0.42</v>
      </c>
      <c r="AG62" s="234" t="str">
        <f t="shared" ref="AG62:AG74" si="18">IF(AH62&lt;=20%,"LEVE",IF(AH62&lt;=40%,"MENOR",IF(AH62&lt;=60%,"MODERADO",IF(AH62&lt;=80%,"MAYOR","CATASTROFICO"))))</f>
        <v>MODERADO</v>
      </c>
      <c r="AH62" s="234">
        <f t="shared" ref="AH62:AH74" si="19">IF(V62="corregir",(O62-(O62*AD62)), O62)</f>
        <v>0.6</v>
      </c>
      <c r="AI62" s="231" t="s">
        <v>116</v>
      </c>
      <c r="AJ62" s="237" t="s">
        <v>76</v>
      </c>
      <c r="AK62" s="355"/>
      <c r="AL62" s="429"/>
      <c r="AM62" s="261">
        <v>44926</v>
      </c>
      <c r="AN62" s="254" t="s">
        <v>563</v>
      </c>
      <c r="AO62" s="248" t="s">
        <v>564</v>
      </c>
      <c r="AP62" s="251" t="s">
        <v>565</v>
      </c>
      <c r="AQ62" s="254"/>
      <c r="AR62" s="254" t="s">
        <v>4</v>
      </c>
      <c r="AS62" s="254" t="s">
        <v>566</v>
      </c>
    </row>
    <row r="63" spans="1:46" ht="135.75" customHeight="1" thickTop="1" thickBot="1">
      <c r="A63" s="242"/>
      <c r="B63" s="245"/>
      <c r="C63" s="345"/>
      <c r="D63" s="208"/>
      <c r="E63" s="208"/>
      <c r="F63" s="53" t="s">
        <v>56</v>
      </c>
      <c r="G63" s="60" t="s">
        <v>316</v>
      </c>
      <c r="H63" s="208"/>
      <c r="I63" s="208"/>
      <c r="J63" s="208"/>
      <c r="K63" s="208"/>
      <c r="L63" s="208"/>
      <c r="M63" s="331"/>
      <c r="N63" s="223"/>
      <c r="O63" s="226"/>
      <c r="P63" s="229"/>
      <c r="Q63" s="232"/>
      <c r="R63" s="85" t="s">
        <v>317</v>
      </c>
      <c r="S63" s="62" t="s">
        <v>67</v>
      </c>
      <c r="T63" s="63" t="s">
        <v>313</v>
      </c>
      <c r="U63" s="62" t="s">
        <v>68</v>
      </c>
      <c r="V63" s="62" t="s">
        <v>69</v>
      </c>
      <c r="W63" s="64">
        <f>VLOOKUP(V63,'[2]Datos Validacion'!$K$6:$L$8,2,0)</f>
        <v>0.25</v>
      </c>
      <c r="X63" s="63" t="s">
        <v>70</v>
      </c>
      <c r="Y63" s="64">
        <f>VLOOKUP(X63,'[2]Datos Validacion'!$M$6:$N$7,2,0)</f>
        <v>0.15</v>
      </c>
      <c r="Z63" s="62" t="s">
        <v>71</v>
      </c>
      <c r="AA63" s="82" t="s">
        <v>318</v>
      </c>
      <c r="AB63" s="62" t="s">
        <v>73</v>
      </c>
      <c r="AC63" s="60" t="s">
        <v>319</v>
      </c>
      <c r="AD63" s="66">
        <f t="shared" si="12"/>
        <v>0.4</v>
      </c>
      <c r="AE63" s="67" t="str">
        <f t="shared" si="13"/>
        <v>BAJA</v>
      </c>
      <c r="AF63" s="67">
        <f>+AF62-(AF62*AD63)</f>
        <v>0.252</v>
      </c>
      <c r="AG63" s="235"/>
      <c r="AH63" s="235"/>
      <c r="AI63" s="232"/>
      <c r="AJ63" s="208"/>
      <c r="AK63" s="356"/>
      <c r="AL63" s="430"/>
      <c r="AM63" s="261"/>
      <c r="AN63" s="254"/>
      <c r="AO63" s="249"/>
      <c r="AP63" s="252"/>
      <c r="AQ63" s="255"/>
      <c r="AR63" s="254"/>
      <c r="AS63" s="254"/>
    </row>
    <row r="64" spans="1:46" ht="135.75" customHeight="1" thickTop="1" thickBot="1">
      <c r="A64" s="243"/>
      <c r="B64" s="246"/>
      <c r="C64" s="346"/>
      <c r="D64" s="209"/>
      <c r="E64" s="209"/>
      <c r="F64" s="55" t="s">
        <v>56</v>
      </c>
      <c r="G64" s="94" t="s">
        <v>320</v>
      </c>
      <c r="H64" s="209"/>
      <c r="I64" s="209"/>
      <c r="J64" s="209"/>
      <c r="K64" s="209"/>
      <c r="L64" s="209"/>
      <c r="M64" s="332"/>
      <c r="N64" s="224"/>
      <c r="O64" s="227"/>
      <c r="P64" s="230"/>
      <c r="Q64" s="233"/>
      <c r="R64" s="88" t="s">
        <v>321</v>
      </c>
      <c r="S64" s="70" t="s">
        <v>67</v>
      </c>
      <c r="T64" s="71" t="s">
        <v>313</v>
      </c>
      <c r="U64" s="70" t="s">
        <v>68</v>
      </c>
      <c r="V64" s="70" t="s">
        <v>69</v>
      </c>
      <c r="W64" s="72">
        <f>VLOOKUP(V64,'[2]Datos Validacion'!$K$6:$L$8,2,0)</f>
        <v>0.25</v>
      </c>
      <c r="X64" s="71" t="s">
        <v>70</v>
      </c>
      <c r="Y64" s="72">
        <f>VLOOKUP(X64,'[2]Datos Validacion'!$M$6:$N$7,2,0)</f>
        <v>0.15</v>
      </c>
      <c r="Z64" s="70" t="s">
        <v>71</v>
      </c>
      <c r="AA64" s="73" t="s">
        <v>322</v>
      </c>
      <c r="AB64" s="70" t="s">
        <v>73</v>
      </c>
      <c r="AC64" s="94" t="s">
        <v>323</v>
      </c>
      <c r="AD64" s="75">
        <f t="shared" si="12"/>
        <v>0.4</v>
      </c>
      <c r="AE64" s="76" t="str">
        <f t="shared" si="13"/>
        <v>MUY BAJA</v>
      </c>
      <c r="AF64" s="77">
        <f>+AF63-(AF63*AD64)</f>
        <v>0.1512</v>
      </c>
      <c r="AG64" s="236"/>
      <c r="AH64" s="236"/>
      <c r="AI64" s="233"/>
      <c r="AJ64" s="209"/>
      <c r="AK64" s="357"/>
      <c r="AL64" s="431"/>
      <c r="AM64" s="261"/>
      <c r="AN64" s="254"/>
      <c r="AO64" s="250"/>
      <c r="AP64" s="253"/>
      <c r="AQ64" s="255"/>
      <c r="AR64" s="254"/>
      <c r="AS64" s="254"/>
    </row>
    <row r="65" spans="1:59" ht="94.5" customHeight="1" thickTop="1" thickBot="1">
      <c r="A65" s="241" t="s">
        <v>4</v>
      </c>
      <c r="B65" s="244"/>
      <c r="C65" s="344" t="s">
        <v>53</v>
      </c>
      <c r="D65" s="237" t="s">
        <v>441</v>
      </c>
      <c r="E65" s="237" t="s">
        <v>442</v>
      </c>
      <c r="F65" s="43" t="s">
        <v>121</v>
      </c>
      <c r="G65" s="57" t="s">
        <v>325</v>
      </c>
      <c r="H65" s="237" t="s">
        <v>326</v>
      </c>
      <c r="I65" s="382" t="s">
        <v>327</v>
      </c>
      <c r="J65" s="237" t="s">
        <v>60</v>
      </c>
      <c r="K65" s="237" t="s">
        <v>328</v>
      </c>
      <c r="L65" s="237" t="s">
        <v>91</v>
      </c>
      <c r="M65" s="330">
        <f>VLOOKUP(L65,'[2]Datos Validacion'!$C$6:$D$10,2,0)</f>
        <v>0.6</v>
      </c>
      <c r="N65" s="222" t="s">
        <v>110</v>
      </c>
      <c r="O65" s="225">
        <f>VLOOKUP(N65,'[2]Datos Validacion'!$E$6:$F$15,2,0)</f>
        <v>0.6</v>
      </c>
      <c r="P65" s="228" t="s">
        <v>111</v>
      </c>
      <c r="Q65" s="231" t="s">
        <v>116</v>
      </c>
      <c r="R65" s="78" t="s">
        <v>329</v>
      </c>
      <c r="S65" s="46" t="s">
        <v>67</v>
      </c>
      <c r="T65" s="49" t="s">
        <v>443</v>
      </c>
      <c r="U65" s="46" t="s">
        <v>68</v>
      </c>
      <c r="V65" s="46" t="s">
        <v>69</v>
      </c>
      <c r="W65" s="48">
        <f>VLOOKUP(V65,'[2]Datos Validacion'!$K$6:$L$8,2,0)</f>
        <v>0.25</v>
      </c>
      <c r="X65" s="49" t="s">
        <v>70</v>
      </c>
      <c r="Y65" s="48">
        <f>VLOOKUP(X65,'[2]Datos Validacion'!$M$6:$N$7,2,0)</f>
        <v>0.15</v>
      </c>
      <c r="Z65" s="46" t="s">
        <v>71</v>
      </c>
      <c r="AA65" s="79" t="s">
        <v>330</v>
      </c>
      <c r="AB65" s="46" t="s">
        <v>73</v>
      </c>
      <c r="AC65" s="57" t="s">
        <v>331</v>
      </c>
      <c r="AD65" s="51">
        <f t="shared" si="12"/>
        <v>0.4</v>
      </c>
      <c r="AE65" s="52" t="str">
        <f t="shared" si="13"/>
        <v>BAJA</v>
      </c>
      <c r="AF65" s="52">
        <f t="shared" si="17"/>
        <v>0.36</v>
      </c>
      <c r="AG65" s="234" t="str">
        <f t="shared" si="18"/>
        <v>MODERADO</v>
      </c>
      <c r="AH65" s="234">
        <f t="shared" si="19"/>
        <v>0.6</v>
      </c>
      <c r="AI65" s="231" t="s">
        <v>116</v>
      </c>
      <c r="AJ65" s="237" t="s">
        <v>76</v>
      </c>
      <c r="AK65" s="377"/>
      <c r="AL65" s="444"/>
      <c r="AM65" s="217">
        <v>44926</v>
      </c>
      <c r="AN65" s="219" t="s">
        <v>474</v>
      </c>
      <c r="AO65" s="219" t="s">
        <v>475</v>
      </c>
      <c r="AP65" s="257" t="s">
        <v>476</v>
      </c>
      <c r="AQ65" s="219"/>
      <c r="AR65" s="219" t="s">
        <v>4</v>
      </c>
      <c r="AS65" s="219" t="s">
        <v>478</v>
      </c>
    </row>
    <row r="66" spans="1:59" ht="87" customHeight="1" thickTop="1" thickBot="1">
      <c r="A66" s="243"/>
      <c r="B66" s="246"/>
      <c r="C66" s="346"/>
      <c r="D66" s="209"/>
      <c r="E66" s="209"/>
      <c r="F66" s="55" t="s">
        <v>56</v>
      </c>
      <c r="G66" s="94" t="s">
        <v>332</v>
      </c>
      <c r="H66" s="209"/>
      <c r="I66" s="384"/>
      <c r="J66" s="209"/>
      <c r="K66" s="209"/>
      <c r="L66" s="209"/>
      <c r="M66" s="332"/>
      <c r="N66" s="224"/>
      <c r="O66" s="227"/>
      <c r="P66" s="230"/>
      <c r="Q66" s="233"/>
      <c r="R66" s="68" t="s">
        <v>333</v>
      </c>
      <c r="S66" s="70" t="s">
        <v>67</v>
      </c>
      <c r="T66" s="71" t="s">
        <v>444</v>
      </c>
      <c r="U66" s="70" t="s">
        <v>68</v>
      </c>
      <c r="V66" s="70" t="s">
        <v>69</v>
      </c>
      <c r="W66" s="72">
        <f>VLOOKUP(V66,'[2]Datos Validacion'!$K$6:$L$8,2,0)</f>
        <v>0.25</v>
      </c>
      <c r="X66" s="71" t="s">
        <v>70</v>
      </c>
      <c r="Y66" s="72">
        <f>VLOOKUP(X66,'[2]Datos Validacion'!$M$6:$N$7,2,0)</f>
        <v>0.15</v>
      </c>
      <c r="Z66" s="70" t="s">
        <v>71</v>
      </c>
      <c r="AA66" s="73" t="s">
        <v>334</v>
      </c>
      <c r="AB66" s="70" t="s">
        <v>73</v>
      </c>
      <c r="AC66" s="94" t="s">
        <v>335</v>
      </c>
      <c r="AD66" s="75">
        <f t="shared" si="12"/>
        <v>0.4</v>
      </c>
      <c r="AE66" s="76" t="str">
        <f t="shared" si="13"/>
        <v>BAJA</v>
      </c>
      <c r="AF66" s="102">
        <f>+AF65-(AF65*AD66)</f>
        <v>0.216</v>
      </c>
      <c r="AG66" s="236"/>
      <c r="AH66" s="236"/>
      <c r="AI66" s="233"/>
      <c r="AJ66" s="209"/>
      <c r="AK66" s="379"/>
      <c r="AL66" s="445"/>
      <c r="AM66" s="217"/>
      <c r="AN66" s="219"/>
      <c r="AO66" s="219"/>
      <c r="AP66" s="257"/>
      <c r="AQ66" s="219"/>
      <c r="AR66" s="219"/>
      <c r="AS66" s="219"/>
    </row>
    <row r="67" spans="1:59" ht="348.75" customHeight="1" thickTop="1" thickBot="1">
      <c r="A67" s="103" t="s">
        <v>4</v>
      </c>
      <c r="B67" s="104"/>
      <c r="C67" s="187" t="s">
        <v>125</v>
      </c>
      <c r="D67" s="105" t="s">
        <v>126</v>
      </c>
      <c r="E67" s="105" t="s">
        <v>336</v>
      </c>
      <c r="F67" s="106" t="s">
        <v>56</v>
      </c>
      <c r="G67" s="107" t="s">
        <v>337</v>
      </c>
      <c r="H67" s="106" t="s">
        <v>338</v>
      </c>
      <c r="I67" s="106" t="s">
        <v>339</v>
      </c>
      <c r="J67" s="106" t="s">
        <v>60</v>
      </c>
      <c r="K67" s="106" t="s">
        <v>340</v>
      </c>
      <c r="L67" s="106" t="s">
        <v>91</v>
      </c>
      <c r="M67" s="108">
        <f>VLOOKUP(L67,'[2]Datos Validacion'!$C$6:$D$10,2,0)</f>
        <v>0.6</v>
      </c>
      <c r="N67" s="109" t="s">
        <v>63</v>
      </c>
      <c r="O67" s="110">
        <f>VLOOKUP(N67,'[2]Datos Validacion'!$E$6:$F$15,2,0)</f>
        <v>0.8</v>
      </c>
      <c r="P67" s="111" t="s">
        <v>64</v>
      </c>
      <c r="Q67" s="112" t="s">
        <v>75</v>
      </c>
      <c r="R67" s="113" t="s">
        <v>341</v>
      </c>
      <c r="S67" s="114" t="s">
        <v>67</v>
      </c>
      <c r="T67" s="115" t="s">
        <v>342</v>
      </c>
      <c r="U67" s="114" t="s">
        <v>68</v>
      </c>
      <c r="V67" s="114" t="s">
        <v>69</v>
      </c>
      <c r="W67" s="108">
        <f>VLOOKUP(V67,'[2]Datos Validacion'!$K$6:$L$8,2,0)</f>
        <v>0.25</v>
      </c>
      <c r="X67" s="116" t="s">
        <v>70</v>
      </c>
      <c r="Y67" s="108">
        <f>VLOOKUP(X67,'[2]Datos Validacion'!$M$6:$N$7,2,0)</f>
        <v>0.15</v>
      </c>
      <c r="Z67" s="114" t="s">
        <v>71</v>
      </c>
      <c r="AA67" s="117" t="s">
        <v>343</v>
      </c>
      <c r="AB67" s="114" t="s">
        <v>73</v>
      </c>
      <c r="AC67" s="104" t="s">
        <v>344</v>
      </c>
      <c r="AD67" s="118">
        <f t="shared" si="12"/>
        <v>0.4</v>
      </c>
      <c r="AE67" s="119" t="str">
        <f t="shared" si="13"/>
        <v>BAJA</v>
      </c>
      <c r="AF67" s="119">
        <f t="shared" ref="AF67:AF68" si="20">IF(OR(V67="prevenir",V67="detectar"),(M67-(M67*AD67)), M67)</f>
        <v>0.36</v>
      </c>
      <c r="AG67" s="119" t="str">
        <f t="shared" ref="AG67:AG68" si="21">IF(AH67&lt;=20%,"LEVE",IF(AH67&lt;=40%,"MENOR",IF(AH67&lt;=60%,"MODERADO",IF(AH67&lt;=80%,"MAYOR","CATASTROFICO"))))</f>
        <v>MAYOR</v>
      </c>
      <c r="AH67" s="119">
        <f t="shared" ref="AH67:AH68" si="22">IF(V67="corregir",(O67-(O67*AD67)), O67)</f>
        <v>0.8</v>
      </c>
      <c r="AI67" s="112" t="s">
        <v>75</v>
      </c>
      <c r="AJ67" s="106" t="s">
        <v>76</v>
      </c>
      <c r="AK67" s="120" t="s">
        <v>345</v>
      </c>
      <c r="AL67" s="121"/>
      <c r="AM67" s="199">
        <v>44915</v>
      </c>
      <c r="AN67" s="200" t="s">
        <v>493</v>
      </c>
      <c r="AO67" s="200" t="s">
        <v>494</v>
      </c>
      <c r="AP67" s="201" t="s">
        <v>495</v>
      </c>
      <c r="AQ67" s="200"/>
      <c r="AR67" s="200" t="s">
        <v>4</v>
      </c>
      <c r="AS67" s="200" t="s">
        <v>496</v>
      </c>
    </row>
    <row r="68" spans="1:59" ht="159" customHeight="1" thickTop="1" thickBot="1">
      <c r="A68" s="241" t="s">
        <v>4</v>
      </c>
      <c r="B68" s="244"/>
      <c r="C68" s="344" t="s">
        <v>324</v>
      </c>
      <c r="D68" s="237" t="s">
        <v>346</v>
      </c>
      <c r="E68" s="237" t="s">
        <v>347</v>
      </c>
      <c r="F68" s="43" t="s">
        <v>56</v>
      </c>
      <c r="G68" s="123" t="s">
        <v>348</v>
      </c>
      <c r="H68" s="237" t="s">
        <v>349</v>
      </c>
      <c r="I68" s="237" t="s">
        <v>445</v>
      </c>
      <c r="J68" s="237" t="s">
        <v>60</v>
      </c>
      <c r="K68" s="347" t="s">
        <v>350</v>
      </c>
      <c r="L68" s="237" t="s">
        <v>62</v>
      </c>
      <c r="M68" s="330">
        <f>VLOOKUP(L68,'[2]Datos Validacion'!$C$6:$D$10,2,0)</f>
        <v>0.4</v>
      </c>
      <c r="N68" s="222" t="s">
        <v>110</v>
      </c>
      <c r="O68" s="225">
        <f>VLOOKUP(N68,'[2]Datos Validacion'!$E$6:$F$15,2,0)</f>
        <v>0.6</v>
      </c>
      <c r="P68" s="228" t="s">
        <v>111</v>
      </c>
      <c r="Q68" s="231" t="s">
        <v>351</v>
      </c>
      <c r="R68" s="432" t="s">
        <v>352</v>
      </c>
      <c r="S68" s="244" t="s">
        <v>67</v>
      </c>
      <c r="T68" s="347" t="s">
        <v>353</v>
      </c>
      <c r="U68" s="244" t="s">
        <v>68</v>
      </c>
      <c r="V68" s="244" t="s">
        <v>119</v>
      </c>
      <c r="W68" s="330">
        <f>VLOOKUP(V68,'[2]Datos Validacion'!$K$6:$L$8,2,0)</f>
        <v>0.15</v>
      </c>
      <c r="X68" s="347" t="s">
        <v>70</v>
      </c>
      <c r="Y68" s="330">
        <f>VLOOKUP(X68,'[2]Datos Validacion'!$M$6:$N$7,2,0)</f>
        <v>0.15</v>
      </c>
      <c r="Z68" s="244" t="s">
        <v>71</v>
      </c>
      <c r="AA68" s="353" t="s">
        <v>354</v>
      </c>
      <c r="AB68" s="244" t="s">
        <v>73</v>
      </c>
      <c r="AC68" s="347" t="s">
        <v>355</v>
      </c>
      <c r="AD68" s="376">
        <f t="shared" si="12"/>
        <v>0.3</v>
      </c>
      <c r="AE68" s="234" t="str">
        <f t="shared" si="13"/>
        <v>BAJA</v>
      </c>
      <c r="AF68" s="234">
        <f t="shared" si="20"/>
        <v>0.28000000000000003</v>
      </c>
      <c r="AG68" s="234" t="str">
        <f t="shared" si="21"/>
        <v>MODERADO</v>
      </c>
      <c r="AH68" s="234">
        <f t="shared" si="22"/>
        <v>0.6</v>
      </c>
      <c r="AI68" s="231" t="s">
        <v>116</v>
      </c>
      <c r="AJ68" s="237" t="s">
        <v>76</v>
      </c>
      <c r="AK68" s="355"/>
      <c r="AL68" s="339"/>
      <c r="AM68" s="188">
        <v>44926</v>
      </c>
      <c r="AN68" s="192" t="s">
        <v>538</v>
      </c>
      <c r="AO68" s="189" t="s">
        <v>539</v>
      </c>
      <c r="AP68" s="189" t="s">
        <v>540</v>
      </c>
      <c r="AQ68" s="190"/>
      <c r="AR68" s="190" t="s">
        <v>4</v>
      </c>
      <c r="AS68" s="189" t="s">
        <v>541</v>
      </c>
    </row>
    <row r="69" spans="1:59" ht="90" customHeight="1" thickTop="1" thickBot="1">
      <c r="A69" s="242"/>
      <c r="B69" s="245"/>
      <c r="C69" s="345"/>
      <c r="D69" s="208"/>
      <c r="E69" s="208"/>
      <c r="F69" s="53" t="s">
        <v>78</v>
      </c>
      <c r="G69" s="124" t="s">
        <v>356</v>
      </c>
      <c r="H69" s="208"/>
      <c r="I69" s="208"/>
      <c r="J69" s="208"/>
      <c r="K69" s="348"/>
      <c r="L69" s="208"/>
      <c r="M69" s="331"/>
      <c r="N69" s="223"/>
      <c r="O69" s="226"/>
      <c r="P69" s="229"/>
      <c r="Q69" s="232"/>
      <c r="R69" s="433"/>
      <c r="S69" s="245"/>
      <c r="T69" s="348"/>
      <c r="U69" s="245"/>
      <c r="V69" s="245"/>
      <c r="W69" s="331"/>
      <c r="X69" s="348"/>
      <c r="Y69" s="331"/>
      <c r="Z69" s="245"/>
      <c r="AA69" s="354"/>
      <c r="AB69" s="245"/>
      <c r="AC69" s="348"/>
      <c r="AD69" s="337"/>
      <c r="AE69" s="235"/>
      <c r="AF69" s="235"/>
      <c r="AG69" s="235"/>
      <c r="AH69" s="235"/>
      <c r="AI69" s="232"/>
      <c r="AJ69" s="208"/>
      <c r="AK69" s="356"/>
      <c r="AL69" s="340"/>
      <c r="AM69" s="188">
        <v>44926</v>
      </c>
      <c r="AN69" s="192" t="s">
        <v>542</v>
      </c>
      <c r="AO69" s="189" t="s">
        <v>543</v>
      </c>
      <c r="AP69" s="189" t="s">
        <v>544</v>
      </c>
      <c r="AQ69" s="189"/>
      <c r="AR69" s="189" t="s">
        <v>4</v>
      </c>
      <c r="AS69" s="189" t="s">
        <v>545</v>
      </c>
    </row>
    <row r="70" spans="1:59" ht="99" customHeight="1" thickTop="1" thickBot="1">
      <c r="A70" s="243"/>
      <c r="B70" s="246"/>
      <c r="C70" s="346"/>
      <c r="D70" s="209"/>
      <c r="E70" s="209"/>
      <c r="F70" s="55" t="s">
        <v>56</v>
      </c>
      <c r="G70" s="125" t="s">
        <v>357</v>
      </c>
      <c r="H70" s="209"/>
      <c r="I70" s="209"/>
      <c r="J70" s="209"/>
      <c r="K70" s="349"/>
      <c r="L70" s="209"/>
      <c r="M70" s="332"/>
      <c r="N70" s="224"/>
      <c r="O70" s="227"/>
      <c r="P70" s="230"/>
      <c r="Q70" s="233"/>
      <c r="R70" s="126" t="s">
        <v>358</v>
      </c>
      <c r="S70" s="70" t="s">
        <v>67</v>
      </c>
      <c r="T70" s="71" t="s">
        <v>359</v>
      </c>
      <c r="U70" s="70" t="s">
        <v>68</v>
      </c>
      <c r="V70" s="70" t="s">
        <v>69</v>
      </c>
      <c r="W70" s="72">
        <f>VLOOKUP(V70,'[2]Datos Validacion'!$K$6:$L$8,2,0)</f>
        <v>0.25</v>
      </c>
      <c r="X70" s="71" t="s">
        <v>70</v>
      </c>
      <c r="Y70" s="72">
        <f>VLOOKUP(X70,'[2]Datos Validacion'!$M$6:$N$7,2,0)</f>
        <v>0.15</v>
      </c>
      <c r="Z70" s="70" t="s">
        <v>71</v>
      </c>
      <c r="AA70" s="73" t="s">
        <v>360</v>
      </c>
      <c r="AB70" s="70" t="s">
        <v>73</v>
      </c>
      <c r="AC70" s="98" t="s">
        <v>361</v>
      </c>
      <c r="AD70" s="75">
        <f t="shared" si="12"/>
        <v>0.4</v>
      </c>
      <c r="AE70" s="76" t="str">
        <f t="shared" si="13"/>
        <v>MUY BAJA</v>
      </c>
      <c r="AF70" s="102">
        <f>+AF68-(AF68*AD70)</f>
        <v>0.16800000000000001</v>
      </c>
      <c r="AG70" s="236"/>
      <c r="AH70" s="236"/>
      <c r="AI70" s="233"/>
      <c r="AJ70" s="209"/>
      <c r="AK70" s="357"/>
      <c r="AL70" s="341"/>
      <c r="AM70" s="188">
        <v>44926</v>
      </c>
      <c r="AN70" s="192" t="s">
        <v>542</v>
      </c>
      <c r="AO70" s="189" t="s">
        <v>543</v>
      </c>
      <c r="AP70" s="189" t="s">
        <v>544</v>
      </c>
      <c r="AQ70" s="189"/>
      <c r="AR70" s="189" t="s">
        <v>4</v>
      </c>
      <c r="AS70" s="191" t="s">
        <v>546</v>
      </c>
    </row>
    <row r="71" spans="1:59" ht="81" customHeight="1" thickTop="1" thickBot="1">
      <c r="A71" s="241" t="s">
        <v>4</v>
      </c>
      <c r="B71" s="244"/>
      <c r="C71" s="344" t="s">
        <v>324</v>
      </c>
      <c r="D71" s="237" t="s">
        <v>346</v>
      </c>
      <c r="E71" s="237" t="s">
        <v>347</v>
      </c>
      <c r="F71" s="43" t="s">
        <v>56</v>
      </c>
      <c r="G71" s="123" t="s">
        <v>362</v>
      </c>
      <c r="H71" s="237" t="s">
        <v>363</v>
      </c>
      <c r="I71" s="237" t="s">
        <v>364</v>
      </c>
      <c r="J71" s="237" t="s">
        <v>107</v>
      </c>
      <c r="K71" s="347" t="s">
        <v>365</v>
      </c>
      <c r="L71" s="237" t="s">
        <v>62</v>
      </c>
      <c r="M71" s="330">
        <f>VLOOKUP(L71,'[2]Datos Validacion'!$C$6:$D$10,2,0)</f>
        <v>0.4</v>
      </c>
      <c r="N71" s="222" t="s">
        <v>110</v>
      </c>
      <c r="O71" s="225">
        <f>VLOOKUP(N71,'[2]Datos Validacion'!$E$6:$F$15,2,0)</f>
        <v>0.6</v>
      </c>
      <c r="P71" s="228" t="s">
        <v>111</v>
      </c>
      <c r="Q71" s="231" t="s">
        <v>116</v>
      </c>
      <c r="R71" s="127" t="s">
        <v>366</v>
      </c>
      <c r="S71" s="46" t="s">
        <v>67</v>
      </c>
      <c r="T71" s="49" t="s">
        <v>367</v>
      </c>
      <c r="U71" s="46" t="s">
        <v>68</v>
      </c>
      <c r="V71" s="46" t="s">
        <v>69</v>
      </c>
      <c r="W71" s="48">
        <f>VLOOKUP(V71,'[2]Datos Validacion'!$K$6:$L$8,2,0)</f>
        <v>0.25</v>
      </c>
      <c r="X71" s="49" t="s">
        <v>70</v>
      </c>
      <c r="Y71" s="48">
        <f>VLOOKUP(X71,'[2]Datos Validacion'!$M$6:$N$7,2,0)</f>
        <v>0.15</v>
      </c>
      <c r="Z71" s="46" t="s">
        <v>71</v>
      </c>
      <c r="AA71" s="79" t="s">
        <v>368</v>
      </c>
      <c r="AB71" s="46" t="s">
        <v>73</v>
      </c>
      <c r="AC71" s="49" t="s">
        <v>369</v>
      </c>
      <c r="AD71" s="51">
        <f t="shared" si="12"/>
        <v>0.4</v>
      </c>
      <c r="AE71" s="52" t="str">
        <f t="shared" si="13"/>
        <v>BAJA</v>
      </c>
      <c r="AF71" s="52">
        <f t="shared" si="17"/>
        <v>0.24</v>
      </c>
      <c r="AG71" s="234" t="str">
        <f t="shared" si="18"/>
        <v>MODERADO</v>
      </c>
      <c r="AH71" s="234">
        <f t="shared" si="19"/>
        <v>0.6</v>
      </c>
      <c r="AI71" s="231" t="s">
        <v>116</v>
      </c>
      <c r="AJ71" s="237" t="s">
        <v>76</v>
      </c>
      <c r="AK71" s="355"/>
      <c r="AL71" s="339"/>
      <c r="AM71" s="188">
        <v>44926</v>
      </c>
      <c r="AN71" s="192" t="s">
        <v>547</v>
      </c>
      <c r="AO71" s="189" t="s">
        <v>548</v>
      </c>
      <c r="AP71" s="189" t="s">
        <v>549</v>
      </c>
      <c r="AQ71" s="189"/>
      <c r="AR71" s="189" t="s">
        <v>4</v>
      </c>
      <c r="AS71" s="189" t="s">
        <v>550</v>
      </c>
    </row>
    <row r="72" spans="1:59" ht="83.25" customHeight="1" thickTop="1" thickBot="1">
      <c r="A72" s="243"/>
      <c r="B72" s="246"/>
      <c r="C72" s="346"/>
      <c r="D72" s="209"/>
      <c r="E72" s="209"/>
      <c r="F72" s="55" t="s">
        <v>78</v>
      </c>
      <c r="G72" s="125" t="s">
        <v>222</v>
      </c>
      <c r="H72" s="209"/>
      <c r="I72" s="209"/>
      <c r="J72" s="209"/>
      <c r="K72" s="349"/>
      <c r="L72" s="209"/>
      <c r="M72" s="332"/>
      <c r="N72" s="224"/>
      <c r="O72" s="227"/>
      <c r="P72" s="230"/>
      <c r="Q72" s="233"/>
      <c r="R72" s="126" t="s">
        <v>370</v>
      </c>
      <c r="S72" s="70" t="s">
        <v>67</v>
      </c>
      <c r="T72" s="71" t="s">
        <v>367</v>
      </c>
      <c r="U72" s="70" t="s">
        <v>68</v>
      </c>
      <c r="V72" s="70" t="s">
        <v>69</v>
      </c>
      <c r="W72" s="72">
        <f>VLOOKUP(V72,'[2]Datos Validacion'!$K$6:$L$8,2,0)</f>
        <v>0.25</v>
      </c>
      <c r="X72" s="71" t="s">
        <v>70</v>
      </c>
      <c r="Y72" s="72">
        <f>VLOOKUP(X72,'[2]Datos Validacion'!$M$6:$N$7,2,0)</f>
        <v>0.15</v>
      </c>
      <c r="Z72" s="70" t="s">
        <v>71</v>
      </c>
      <c r="AA72" s="128"/>
      <c r="AB72" s="70" t="s">
        <v>73</v>
      </c>
      <c r="AC72" s="98" t="s">
        <v>371</v>
      </c>
      <c r="AD72" s="75">
        <f t="shared" si="12"/>
        <v>0.4</v>
      </c>
      <c r="AE72" s="76" t="str">
        <f t="shared" si="13"/>
        <v>MUY BAJA</v>
      </c>
      <c r="AF72" s="102">
        <f>+AF70-(AF70*AD72)</f>
        <v>0.1008</v>
      </c>
      <c r="AG72" s="236"/>
      <c r="AH72" s="236"/>
      <c r="AI72" s="233"/>
      <c r="AJ72" s="209"/>
      <c r="AK72" s="357"/>
      <c r="AL72" s="341"/>
      <c r="AM72" s="188">
        <v>44926</v>
      </c>
      <c r="AN72" s="192" t="s">
        <v>551</v>
      </c>
      <c r="AO72" s="189" t="s">
        <v>548</v>
      </c>
      <c r="AP72" s="189" t="s">
        <v>552</v>
      </c>
      <c r="AQ72" s="189"/>
      <c r="AR72" s="189" t="s">
        <v>4</v>
      </c>
      <c r="AS72" s="189" t="s">
        <v>553</v>
      </c>
    </row>
    <row r="73" spans="1:59" ht="143.25" customHeight="1" thickTop="1" thickBot="1">
      <c r="A73" s="129"/>
      <c r="B73" s="130" t="s">
        <v>4</v>
      </c>
      <c r="C73" s="122" t="s">
        <v>372</v>
      </c>
      <c r="D73" s="122" t="s">
        <v>373</v>
      </c>
      <c r="E73" s="122" t="s">
        <v>374</v>
      </c>
      <c r="F73" s="106" t="s">
        <v>78</v>
      </c>
      <c r="G73" s="131" t="s">
        <v>375</v>
      </c>
      <c r="H73" s="106" t="s">
        <v>376</v>
      </c>
      <c r="I73" s="132" t="s">
        <v>377</v>
      </c>
      <c r="J73" s="106" t="s">
        <v>60</v>
      </c>
      <c r="K73" s="133" t="s">
        <v>378</v>
      </c>
      <c r="L73" s="106" t="s">
        <v>91</v>
      </c>
      <c r="M73" s="108">
        <f>VLOOKUP(L73,'[2]Datos Validacion'!$C$6:$D$10,2,0)</f>
        <v>0.6</v>
      </c>
      <c r="N73" s="109" t="s">
        <v>63</v>
      </c>
      <c r="O73" s="110">
        <f>VLOOKUP(N73,'[2]Datos Validacion'!$E$6:$F$15,2,0)</f>
        <v>0.8</v>
      </c>
      <c r="P73" s="111" t="s">
        <v>379</v>
      </c>
      <c r="Q73" s="112" t="s">
        <v>75</v>
      </c>
      <c r="R73" s="134" t="s">
        <v>380</v>
      </c>
      <c r="S73" s="114" t="s">
        <v>67</v>
      </c>
      <c r="T73" s="114" t="s">
        <v>381</v>
      </c>
      <c r="U73" s="114" t="s">
        <v>68</v>
      </c>
      <c r="V73" s="114" t="s">
        <v>69</v>
      </c>
      <c r="W73" s="108">
        <f>VLOOKUP(V73,'[2]Datos Validacion'!$K$6:$L$8,2,0)</f>
        <v>0.25</v>
      </c>
      <c r="X73" s="116" t="s">
        <v>70</v>
      </c>
      <c r="Y73" s="108">
        <f>VLOOKUP(X73,'[2]Datos Validacion'!$M$6:$N$7,2,0)</f>
        <v>0.15</v>
      </c>
      <c r="Z73" s="114" t="s">
        <v>71</v>
      </c>
      <c r="AA73" s="117"/>
      <c r="AB73" s="114" t="s">
        <v>73</v>
      </c>
      <c r="AC73" s="104" t="s">
        <v>382</v>
      </c>
      <c r="AD73" s="118">
        <f t="shared" si="12"/>
        <v>0.4</v>
      </c>
      <c r="AE73" s="119" t="str">
        <f t="shared" si="13"/>
        <v>BAJA</v>
      </c>
      <c r="AF73" s="119">
        <f t="shared" si="17"/>
        <v>0.36</v>
      </c>
      <c r="AG73" s="119" t="str">
        <f t="shared" si="18"/>
        <v>MAYOR</v>
      </c>
      <c r="AH73" s="119">
        <f t="shared" si="19"/>
        <v>0.8</v>
      </c>
      <c r="AI73" s="112" t="s">
        <v>75</v>
      </c>
      <c r="AJ73" s="106" t="s">
        <v>76</v>
      </c>
      <c r="AK73" s="106" t="s">
        <v>383</v>
      </c>
      <c r="AL73" s="121"/>
      <c r="AM73" s="199">
        <v>44926</v>
      </c>
      <c r="AN73" s="199" t="s">
        <v>497</v>
      </c>
      <c r="AO73" s="199" t="s">
        <v>374</v>
      </c>
      <c r="AP73" s="199" t="s">
        <v>498</v>
      </c>
      <c r="AQ73" s="186"/>
      <c r="AR73" s="186" t="s">
        <v>4</v>
      </c>
      <c r="AS73" s="199" t="s">
        <v>499</v>
      </c>
    </row>
    <row r="74" spans="1:59" ht="77.25" customHeight="1" thickTop="1" thickBot="1">
      <c r="A74" s="241" t="s">
        <v>4</v>
      </c>
      <c r="B74" s="244"/>
      <c r="C74" s="228" t="s">
        <v>461</v>
      </c>
      <c r="D74" s="237" t="s">
        <v>461</v>
      </c>
      <c r="E74" s="237" t="s">
        <v>462</v>
      </c>
      <c r="F74" s="237" t="s">
        <v>463</v>
      </c>
      <c r="G74" s="247" t="s">
        <v>464</v>
      </c>
      <c r="H74" s="237" t="s">
        <v>465</v>
      </c>
      <c r="I74" s="228" t="s">
        <v>466</v>
      </c>
      <c r="J74" s="237" t="s">
        <v>60</v>
      </c>
      <c r="K74" s="228" t="s">
        <v>61</v>
      </c>
      <c r="L74" s="237" t="s">
        <v>417</v>
      </c>
      <c r="M74" s="330">
        <f>VLOOKUP(L74,'[2]Datos Validacion'!$C$6:$D$10,2,0)</f>
        <v>0.6</v>
      </c>
      <c r="N74" s="222" t="s">
        <v>426</v>
      </c>
      <c r="O74" s="225">
        <f>VLOOKUP(N74,'[2]Datos Validacion'!$E$6:$F$15,2,0)</f>
        <v>1</v>
      </c>
      <c r="P74" s="228" t="s">
        <v>64</v>
      </c>
      <c r="Q74" s="231" t="s">
        <v>467</v>
      </c>
      <c r="R74" s="45" t="s">
        <v>468</v>
      </c>
      <c r="S74" s="46" t="s">
        <v>67</v>
      </c>
      <c r="T74" s="47" t="s">
        <v>462</v>
      </c>
      <c r="U74" s="46" t="s">
        <v>68</v>
      </c>
      <c r="V74" s="46" t="s">
        <v>69</v>
      </c>
      <c r="W74" s="48">
        <f>VLOOKUP(V74,'[2]Datos Validacion'!$K$6:$L$8,2,0)</f>
        <v>0.25</v>
      </c>
      <c r="X74" s="49" t="s">
        <v>70</v>
      </c>
      <c r="Y74" s="48">
        <f>VLOOKUP(X74,'[2]Datos Validacion'!$M$6:$N$7,2,0)</f>
        <v>0.15</v>
      </c>
      <c r="Z74" s="46" t="s">
        <v>71</v>
      </c>
      <c r="AA74" s="50" t="s">
        <v>469</v>
      </c>
      <c r="AB74" s="46" t="s">
        <v>73</v>
      </c>
      <c r="AC74" s="47" t="s">
        <v>74</v>
      </c>
      <c r="AD74" s="51">
        <f t="shared" si="12"/>
        <v>0.4</v>
      </c>
      <c r="AE74" s="52" t="str">
        <f t="shared" si="13"/>
        <v>BAJA</v>
      </c>
      <c r="AF74" s="52">
        <f t="shared" si="17"/>
        <v>0.36</v>
      </c>
      <c r="AG74" s="234" t="str">
        <f t="shared" si="18"/>
        <v>CATASTROFICO</v>
      </c>
      <c r="AH74" s="234">
        <f t="shared" si="19"/>
        <v>1</v>
      </c>
      <c r="AI74" s="231" t="s">
        <v>467</v>
      </c>
      <c r="AJ74" s="237" t="s">
        <v>76</v>
      </c>
      <c r="AK74" s="238"/>
      <c r="AL74" s="214" t="s">
        <v>533</v>
      </c>
      <c r="AM74" s="217">
        <v>44926</v>
      </c>
      <c r="AN74" s="218" t="s">
        <v>534</v>
      </c>
      <c r="AO74" s="219" t="s">
        <v>535</v>
      </c>
      <c r="AP74" s="220" t="s">
        <v>536</v>
      </c>
      <c r="AQ74" s="219"/>
      <c r="AR74" s="219" t="s">
        <v>477</v>
      </c>
      <c r="AS74" s="219" t="s">
        <v>537</v>
      </c>
      <c r="AT74" s="213"/>
      <c r="AU74" s="212"/>
      <c r="AV74" s="207"/>
      <c r="AW74" s="205"/>
      <c r="AX74" s="207"/>
      <c r="AY74" s="206"/>
      <c r="AZ74" s="207"/>
      <c r="BA74" s="213"/>
      <c r="BB74" s="212"/>
      <c r="BC74" s="207"/>
      <c r="BD74" s="205"/>
      <c r="BE74" s="206"/>
      <c r="BF74" s="206"/>
      <c r="BG74" s="207"/>
    </row>
    <row r="75" spans="1:59" ht="77.25" customHeight="1" thickTop="1" thickBot="1">
      <c r="A75" s="242"/>
      <c r="B75" s="245"/>
      <c r="C75" s="229"/>
      <c r="D75" s="208"/>
      <c r="E75" s="208"/>
      <c r="F75" s="208"/>
      <c r="G75" s="210"/>
      <c r="H75" s="208"/>
      <c r="I75" s="229"/>
      <c r="J75" s="208"/>
      <c r="K75" s="229"/>
      <c r="L75" s="208"/>
      <c r="M75" s="331"/>
      <c r="N75" s="223"/>
      <c r="O75" s="226"/>
      <c r="P75" s="229"/>
      <c r="Q75" s="232"/>
      <c r="R75" s="194" t="s">
        <v>470</v>
      </c>
      <c r="S75" s="62" t="s">
        <v>67</v>
      </c>
      <c r="T75" s="193" t="s">
        <v>462</v>
      </c>
      <c r="U75" s="62" t="s">
        <v>68</v>
      </c>
      <c r="V75" s="62" t="s">
        <v>69</v>
      </c>
      <c r="W75" s="64">
        <f>VLOOKUP(V75,'[2]Datos Validacion'!$K$6:$L$8,2,0)</f>
        <v>0.25</v>
      </c>
      <c r="X75" s="63" t="s">
        <v>70</v>
      </c>
      <c r="Y75" s="64">
        <f>VLOOKUP(X75,'[2]Datos Validacion'!$M$6:$N$7,2,0)</f>
        <v>0.15</v>
      </c>
      <c r="Z75" s="62" t="s">
        <v>71</v>
      </c>
      <c r="AA75" s="81" t="s">
        <v>471</v>
      </c>
      <c r="AB75" s="62" t="s">
        <v>73</v>
      </c>
      <c r="AC75" s="193" t="s">
        <v>82</v>
      </c>
      <c r="AD75" s="66">
        <f t="shared" si="12"/>
        <v>0.4</v>
      </c>
      <c r="AE75" s="67" t="str">
        <f t="shared" si="13"/>
        <v>BAJA</v>
      </c>
      <c r="AF75" s="67">
        <f>+AF74-(AF74*AD75)</f>
        <v>0.216</v>
      </c>
      <c r="AG75" s="235"/>
      <c r="AH75" s="235"/>
      <c r="AI75" s="232"/>
      <c r="AJ75" s="208"/>
      <c r="AK75" s="239"/>
      <c r="AL75" s="215"/>
      <c r="AM75" s="217"/>
      <c r="AN75" s="218"/>
      <c r="AO75" s="219"/>
      <c r="AP75" s="221"/>
      <c r="AQ75" s="219"/>
      <c r="AR75" s="219"/>
      <c r="AS75" s="219"/>
      <c r="AT75" s="213"/>
      <c r="AU75" s="212"/>
      <c r="AV75" s="207"/>
      <c r="AW75" s="205"/>
      <c r="AX75" s="207"/>
      <c r="AY75" s="206"/>
      <c r="AZ75" s="207"/>
      <c r="BA75" s="213"/>
      <c r="BB75" s="212"/>
      <c r="BC75" s="207"/>
      <c r="BD75" s="205"/>
      <c r="BE75" s="206"/>
      <c r="BF75" s="206"/>
      <c r="BG75" s="207"/>
    </row>
    <row r="76" spans="1:59" ht="77.25" customHeight="1" thickTop="1" thickBot="1">
      <c r="A76" s="242"/>
      <c r="B76" s="245"/>
      <c r="C76" s="229"/>
      <c r="D76" s="208"/>
      <c r="E76" s="208"/>
      <c r="F76" s="208" t="s">
        <v>463</v>
      </c>
      <c r="G76" s="210" t="s">
        <v>472</v>
      </c>
      <c r="H76" s="208"/>
      <c r="I76" s="229"/>
      <c r="J76" s="208"/>
      <c r="K76" s="229"/>
      <c r="L76" s="208"/>
      <c r="M76" s="331"/>
      <c r="N76" s="223"/>
      <c r="O76" s="226"/>
      <c r="P76" s="229"/>
      <c r="Q76" s="232"/>
      <c r="R76" s="196" t="s">
        <v>468</v>
      </c>
      <c r="S76" s="62" t="s">
        <v>67</v>
      </c>
      <c r="T76" s="193" t="s">
        <v>462</v>
      </c>
      <c r="U76" s="62" t="s">
        <v>68</v>
      </c>
      <c r="V76" s="62" t="s">
        <v>69</v>
      </c>
      <c r="W76" s="64">
        <f>VLOOKUP(V76,'[2]Datos Validacion'!$K$6:$L$8,2,0)</f>
        <v>0.25</v>
      </c>
      <c r="X76" s="63" t="s">
        <v>70</v>
      </c>
      <c r="Y76" s="64">
        <f>VLOOKUP(X76,'[2]Datos Validacion'!$M$6:$N$7,2,0)</f>
        <v>0.15</v>
      </c>
      <c r="Z76" s="62" t="s">
        <v>71</v>
      </c>
      <c r="AA76" s="81" t="s">
        <v>469</v>
      </c>
      <c r="AB76" s="62" t="s">
        <v>73</v>
      </c>
      <c r="AC76" s="193" t="s">
        <v>74</v>
      </c>
      <c r="AD76" s="66">
        <f t="shared" si="12"/>
        <v>0.4</v>
      </c>
      <c r="AE76" s="67" t="str">
        <f t="shared" si="13"/>
        <v>MUY BAJA</v>
      </c>
      <c r="AF76" s="67">
        <f>+AF75-(AF75*AD76)</f>
        <v>0.12959999999999999</v>
      </c>
      <c r="AG76" s="235"/>
      <c r="AH76" s="235"/>
      <c r="AI76" s="232"/>
      <c r="AJ76" s="208"/>
      <c r="AK76" s="239"/>
      <c r="AL76" s="215"/>
      <c r="AM76" s="217"/>
      <c r="AN76" s="218"/>
      <c r="AO76" s="219"/>
      <c r="AP76" s="221"/>
      <c r="AQ76" s="219"/>
      <c r="AR76" s="219"/>
      <c r="AS76" s="219"/>
      <c r="AT76" s="213"/>
      <c r="AU76" s="212"/>
      <c r="AV76" s="207"/>
      <c r="AW76" s="205"/>
      <c r="AX76" s="207"/>
      <c r="AY76" s="206"/>
      <c r="AZ76" s="207"/>
      <c r="BA76" s="213"/>
      <c r="BB76" s="212"/>
      <c r="BC76" s="207"/>
      <c r="BD76" s="205"/>
      <c r="BE76" s="206"/>
      <c r="BF76" s="206"/>
      <c r="BG76" s="207"/>
    </row>
    <row r="77" spans="1:59" ht="72" customHeight="1" thickTop="1" thickBot="1">
      <c r="A77" s="243"/>
      <c r="B77" s="246"/>
      <c r="C77" s="230"/>
      <c r="D77" s="209"/>
      <c r="E77" s="209"/>
      <c r="F77" s="209"/>
      <c r="G77" s="211"/>
      <c r="H77" s="209"/>
      <c r="I77" s="230"/>
      <c r="J77" s="209"/>
      <c r="K77" s="230"/>
      <c r="L77" s="209"/>
      <c r="M77" s="332"/>
      <c r="N77" s="224"/>
      <c r="O77" s="227"/>
      <c r="P77" s="230"/>
      <c r="Q77" s="233"/>
      <c r="R77" s="195" t="s">
        <v>470</v>
      </c>
      <c r="S77" s="70" t="s">
        <v>67</v>
      </c>
      <c r="T77" s="176" t="s">
        <v>462</v>
      </c>
      <c r="U77" s="70" t="s">
        <v>68</v>
      </c>
      <c r="V77" s="70" t="s">
        <v>69</v>
      </c>
      <c r="W77" s="72">
        <f>VLOOKUP(V77,'[2]Datos Validacion'!$K$6:$L$8,2,0)</f>
        <v>0.25</v>
      </c>
      <c r="X77" s="71" t="s">
        <v>70</v>
      </c>
      <c r="Y77" s="72">
        <f>VLOOKUP(X77,'[2]Datos Validacion'!$M$6:$N$7,2,0)</f>
        <v>0.15</v>
      </c>
      <c r="Z77" s="70" t="s">
        <v>71</v>
      </c>
      <c r="AA77" s="83" t="s">
        <v>471</v>
      </c>
      <c r="AB77" s="70" t="s">
        <v>73</v>
      </c>
      <c r="AC77" s="176" t="s">
        <v>82</v>
      </c>
      <c r="AD77" s="75">
        <f t="shared" si="12"/>
        <v>0.4</v>
      </c>
      <c r="AE77" s="76" t="str">
        <f t="shared" si="13"/>
        <v>MUY BAJA</v>
      </c>
      <c r="AF77" s="197">
        <f>+AF76-(AF76*AD77)</f>
        <v>7.7759999999999996E-2</v>
      </c>
      <c r="AG77" s="236"/>
      <c r="AH77" s="236"/>
      <c r="AI77" s="233"/>
      <c r="AJ77" s="209"/>
      <c r="AK77" s="240"/>
      <c r="AL77" s="216"/>
      <c r="AM77" s="217"/>
      <c r="AN77" s="218"/>
      <c r="AO77" s="219"/>
      <c r="AP77" s="221"/>
      <c r="AQ77" s="219"/>
      <c r="AR77" s="219"/>
      <c r="AS77" s="219"/>
      <c r="AT77" s="213"/>
      <c r="AU77" s="212"/>
      <c r="AV77" s="207"/>
      <c r="AW77" s="205"/>
      <c r="AX77" s="207"/>
      <c r="AY77" s="206"/>
      <c r="AZ77" s="207"/>
      <c r="BA77" s="213"/>
      <c r="BB77" s="212"/>
      <c r="BC77" s="207"/>
      <c r="BD77" s="205"/>
      <c r="BE77" s="206"/>
      <c r="BF77" s="206"/>
      <c r="BG77" s="207"/>
    </row>
    <row r="78" spans="1:59" ht="15" thickTop="1"/>
    <row r="79" spans="1:59">
      <c r="B79" s="434" t="s">
        <v>384</v>
      </c>
      <c r="C79" s="435"/>
      <c r="D79" s="435"/>
      <c r="E79" s="435"/>
      <c r="F79" s="435"/>
      <c r="G79" s="435"/>
      <c r="H79" s="435"/>
      <c r="I79" s="435"/>
      <c r="J79" s="435"/>
      <c r="K79" s="435"/>
      <c r="L79" s="436"/>
    </row>
    <row r="80" spans="1:59" s="5" customFormat="1" ht="25.5">
      <c r="B80" s="136" t="s">
        <v>385</v>
      </c>
      <c r="C80" s="136" t="s">
        <v>386</v>
      </c>
      <c r="D80" s="434" t="s">
        <v>387</v>
      </c>
      <c r="E80" s="435"/>
      <c r="F80" s="435"/>
      <c r="G80" s="435"/>
      <c r="H80" s="435"/>
      <c r="I80" s="435"/>
      <c r="J80" s="137" t="s">
        <v>388</v>
      </c>
      <c r="K80" s="137" t="s">
        <v>389</v>
      </c>
      <c r="L80" s="137" t="s">
        <v>390</v>
      </c>
      <c r="M80" s="7"/>
      <c r="N80" s="6"/>
      <c r="O80" s="8"/>
      <c r="Q80" s="6"/>
      <c r="W80" s="7"/>
      <c r="Y80" s="7"/>
      <c r="AB80" s="6"/>
      <c r="AE80" s="6"/>
      <c r="AK80" s="6"/>
      <c r="AM80" s="2"/>
      <c r="AN80" s="2"/>
      <c r="AO80" s="1"/>
      <c r="AP80" s="2"/>
      <c r="AQ80" s="4"/>
      <c r="AR80" s="4"/>
      <c r="AS80" s="2"/>
    </row>
    <row r="81" spans="1:29" ht="24">
      <c r="A81" s="4"/>
      <c r="B81" s="138">
        <v>0</v>
      </c>
      <c r="C81" s="139">
        <v>43861</v>
      </c>
      <c r="D81" s="437" t="s">
        <v>391</v>
      </c>
      <c r="E81" s="438"/>
      <c r="F81" s="438"/>
      <c r="G81" s="438"/>
      <c r="H81" s="438"/>
      <c r="I81" s="439"/>
      <c r="J81" s="140" t="s">
        <v>392</v>
      </c>
      <c r="K81" s="140" t="s">
        <v>393</v>
      </c>
      <c r="L81" s="140" t="s">
        <v>393</v>
      </c>
    </row>
    <row r="82" spans="1:29" ht="30" customHeight="1">
      <c r="B82" s="138">
        <v>1</v>
      </c>
      <c r="C82" s="139">
        <v>43916</v>
      </c>
      <c r="D82" s="437" t="s">
        <v>394</v>
      </c>
      <c r="E82" s="438"/>
      <c r="F82" s="438"/>
      <c r="G82" s="438"/>
      <c r="H82" s="438"/>
      <c r="I82" s="439"/>
      <c r="J82" s="140" t="s">
        <v>392</v>
      </c>
      <c r="K82" s="140" t="s">
        <v>393</v>
      </c>
      <c r="L82" s="140" t="s">
        <v>393</v>
      </c>
    </row>
    <row r="83" spans="1:29" ht="29.25" customHeight="1">
      <c r="B83" s="138">
        <v>1</v>
      </c>
      <c r="C83" s="139">
        <v>43951</v>
      </c>
      <c r="D83" s="437" t="s">
        <v>395</v>
      </c>
      <c r="E83" s="438"/>
      <c r="F83" s="438"/>
      <c r="G83" s="438"/>
      <c r="H83" s="438"/>
      <c r="I83" s="439"/>
      <c r="J83" s="140" t="s">
        <v>392</v>
      </c>
      <c r="K83" s="140" t="s">
        <v>393</v>
      </c>
      <c r="L83" s="140" t="s">
        <v>393</v>
      </c>
    </row>
    <row r="84" spans="1:29" ht="24">
      <c r="B84" s="138">
        <v>2</v>
      </c>
      <c r="C84" s="139">
        <v>43951</v>
      </c>
      <c r="D84" s="441" t="s">
        <v>396</v>
      </c>
      <c r="E84" s="441"/>
      <c r="F84" s="441"/>
      <c r="G84" s="441"/>
      <c r="H84" s="441"/>
      <c r="I84" s="441"/>
      <c r="J84" s="140" t="s">
        <v>392</v>
      </c>
      <c r="K84" s="140" t="s">
        <v>393</v>
      </c>
      <c r="L84" s="140" t="s">
        <v>393</v>
      </c>
    </row>
    <row r="85" spans="1:29" ht="24">
      <c r="B85" s="138">
        <v>3</v>
      </c>
      <c r="C85" s="139">
        <v>44073</v>
      </c>
      <c r="D85" s="441" t="s">
        <v>397</v>
      </c>
      <c r="E85" s="441"/>
      <c r="F85" s="441"/>
      <c r="G85" s="441"/>
      <c r="H85" s="441"/>
      <c r="I85" s="441"/>
      <c r="J85" s="140" t="s">
        <v>392</v>
      </c>
      <c r="K85" s="140" t="s">
        <v>393</v>
      </c>
      <c r="L85" s="140" t="s">
        <v>393</v>
      </c>
    </row>
    <row r="86" spans="1:29" ht="24">
      <c r="B86" s="138">
        <v>4</v>
      </c>
      <c r="C86" s="139">
        <v>44196</v>
      </c>
      <c r="D86" s="441" t="s">
        <v>398</v>
      </c>
      <c r="E86" s="441"/>
      <c r="F86" s="441"/>
      <c r="G86" s="441"/>
      <c r="H86" s="441"/>
      <c r="I86" s="441"/>
      <c r="J86" s="140" t="s">
        <v>392</v>
      </c>
      <c r="K86" s="140" t="s">
        <v>393</v>
      </c>
      <c r="L86" s="140" t="s">
        <v>393</v>
      </c>
    </row>
    <row r="87" spans="1:29" ht="24">
      <c r="B87" s="138">
        <v>5</v>
      </c>
      <c r="C87" s="139">
        <v>44316</v>
      </c>
      <c r="D87" s="437" t="s">
        <v>399</v>
      </c>
      <c r="E87" s="438"/>
      <c r="F87" s="438"/>
      <c r="G87" s="438"/>
      <c r="H87" s="438"/>
      <c r="I87" s="439"/>
      <c r="J87" s="140" t="s">
        <v>392</v>
      </c>
      <c r="K87" s="140" t="s">
        <v>393</v>
      </c>
      <c r="L87" s="140" t="s">
        <v>393</v>
      </c>
    </row>
    <row r="88" spans="1:29" ht="24">
      <c r="B88" s="138">
        <v>6</v>
      </c>
      <c r="C88" s="139">
        <v>44439</v>
      </c>
      <c r="D88" s="437" t="s">
        <v>400</v>
      </c>
      <c r="E88" s="438"/>
      <c r="F88" s="438"/>
      <c r="G88" s="438"/>
      <c r="H88" s="438"/>
      <c r="I88" s="439"/>
      <c r="J88" s="140" t="s">
        <v>392</v>
      </c>
      <c r="K88" s="140" t="s">
        <v>393</v>
      </c>
      <c r="L88" s="140" t="s">
        <v>393</v>
      </c>
    </row>
    <row r="89" spans="1:29" ht="163.5" customHeight="1">
      <c r="B89" s="141">
        <v>7</v>
      </c>
      <c r="C89" s="142">
        <v>44524</v>
      </c>
      <c r="D89" s="440" t="s">
        <v>401</v>
      </c>
      <c r="E89" s="440"/>
      <c r="F89" s="440"/>
      <c r="G89" s="440"/>
      <c r="H89" s="440"/>
      <c r="I89" s="440"/>
      <c r="J89" s="140" t="s">
        <v>392</v>
      </c>
      <c r="K89" s="140" t="s">
        <v>393</v>
      </c>
      <c r="L89" s="140" t="s">
        <v>393</v>
      </c>
      <c r="AC89" s="1"/>
    </row>
    <row r="90" spans="1:29" ht="24">
      <c r="B90" s="141">
        <v>8</v>
      </c>
      <c r="C90" s="142">
        <v>44554</v>
      </c>
      <c r="D90" s="440" t="s">
        <v>402</v>
      </c>
      <c r="E90" s="440"/>
      <c r="F90" s="440"/>
      <c r="G90" s="440"/>
      <c r="H90" s="440"/>
      <c r="I90" s="440"/>
      <c r="J90" s="140" t="s">
        <v>392</v>
      </c>
      <c r="K90" s="140" t="s">
        <v>393</v>
      </c>
      <c r="L90" s="140" t="s">
        <v>393</v>
      </c>
      <c r="AC90" s="1"/>
    </row>
    <row r="91" spans="1:29" ht="50.25" customHeight="1">
      <c r="B91" s="141">
        <v>9</v>
      </c>
      <c r="C91" s="142">
        <v>44561</v>
      </c>
      <c r="D91" s="440" t="s">
        <v>428</v>
      </c>
      <c r="E91" s="440"/>
      <c r="F91" s="440"/>
      <c r="G91" s="440"/>
      <c r="H91" s="440"/>
      <c r="I91" s="440"/>
      <c r="J91" s="140" t="s">
        <v>392</v>
      </c>
      <c r="K91" s="140" t="s">
        <v>393</v>
      </c>
      <c r="L91" s="140" t="s">
        <v>393</v>
      </c>
    </row>
    <row r="92" spans="1:29" ht="47.25" customHeight="1">
      <c r="B92" s="141">
        <v>10</v>
      </c>
      <c r="C92" s="142">
        <v>44681</v>
      </c>
      <c r="D92" s="440" t="s">
        <v>427</v>
      </c>
      <c r="E92" s="440"/>
      <c r="F92" s="440"/>
      <c r="G92" s="440"/>
      <c r="H92" s="440"/>
      <c r="I92" s="440"/>
      <c r="J92" s="140" t="s">
        <v>392</v>
      </c>
      <c r="K92" s="140" t="s">
        <v>393</v>
      </c>
      <c r="L92" s="140" t="s">
        <v>393</v>
      </c>
    </row>
    <row r="93" spans="1:29" ht="105" customHeight="1">
      <c r="B93" s="141">
        <v>11</v>
      </c>
      <c r="C93" s="142">
        <v>44804</v>
      </c>
      <c r="D93" s="440" t="s">
        <v>446</v>
      </c>
      <c r="E93" s="440"/>
      <c r="F93" s="440"/>
      <c r="G93" s="440"/>
      <c r="H93" s="440"/>
      <c r="I93" s="440"/>
      <c r="J93" s="140" t="s">
        <v>392</v>
      </c>
      <c r="K93" s="140" t="s">
        <v>393</v>
      </c>
      <c r="L93" s="140" t="s">
        <v>393</v>
      </c>
    </row>
    <row r="94" spans="1:29" ht="36" customHeight="1">
      <c r="B94" s="141">
        <v>12</v>
      </c>
      <c r="C94" s="142">
        <v>44681</v>
      </c>
      <c r="D94" s="440" t="s">
        <v>562</v>
      </c>
      <c r="E94" s="440"/>
      <c r="F94" s="440"/>
      <c r="G94" s="440"/>
      <c r="H94" s="440"/>
      <c r="I94" s="440"/>
      <c r="J94" s="140" t="s">
        <v>392</v>
      </c>
      <c r="K94" s="140" t="s">
        <v>393</v>
      </c>
      <c r="L94" s="140" t="s">
        <v>393</v>
      </c>
    </row>
  </sheetData>
  <sheetProtection formatCells="0" insertRows="0" deleteRows="0"/>
  <dataConsolidate/>
  <mergeCells count="747">
    <mergeCell ref="D94:I94"/>
    <mergeCell ref="AK65:AK66"/>
    <mergeCell ref="AL65:AL66"/>
    <mergeCell ref="AP60:AP61"/>
    <mergeCell ref="AQ60:AQ61"/>
    <mergeCell ref="AR60:AR61"/>
    <mergeCell ref="AS60:AS61"/>
    <mergeCell ref="AM48:AM49"/>
    <mergeCell ref="AN48:AN49"/>
    <mergeCell ref="AO48:AO49"/>
    <mergeCell ref="AP48:AP49"/>
    <mergeCell ref="AQ48:AQ49"/>
    <mergeCell ref="AR48:AR49"/>
    <mergeCell ref="AS48:AS49"/>
    <mergeCell ref="AP50:AP55"/>
    <mergeCell ref="AM50:AM55"/>
    <mergeCell ref="AQ50:AQ55"/>
    <mergeCell ref="AO50:AO55"/>
    <mergeCell ref="AR50:AR55"/>
    <mergeCell ref="AS50:AS55"/>
    <mergeCell ref="AN65:AN66"/>
    <mergeCell ref="AM65:AM66"/>
    <mergeCell ref="AK60:AK61"/>
    <mergeCell ref="AL60:AL61"/>
    <mergeCell ref="AK58:AK59"/>
    <mergeCell ref="AQ46:AQ47"/>
    <mergeCell ref="AR46:AR47"/>
    <mergeCell ref="AS46:AS47"/>
    <mergeCell ref="AN42:AN45"/>
    <mergeCell ref="AO42:AO45"/>
    <mergeCell ref="AP42:AP45"/>
    <mergeCell ref="AQ42:AQ45"/>
    <mergeCell ref="AR42:AR45"/>
    <mergeCell ref="AS42:AS45"/>
    <mergeCell ref="AL58:AL59"/>
    <mergeCell ref="AK56:AK57"/>
    <mergeCell ref="AL56:AL57"/>
    <mergeCell ref="D93:I93"/>
    <mergeCell ref="D91:I91"/>
    <mergeCell ref="D92:I92"/>
    <mergeCell ref="D90:I90"/>
    <mergeCell ref="D84:I84"/>
    <mergeCell ref="D85:I85"/>
    <mergeCell ref="D86:I86"/>
    <mergeCell ref="D87:I87"/>
    <mergeCell ref="D88:I88"/>
    <mergeCell ref="D89:I89"/>
    <mergeCell ref="B79:L79"/>
    <mergeCell ref="D80:I80"/>
    <mergeCell ref="D81:I81"/>
    <mergeCell ref="D82:I82"/>
    <mergeCell ref="D83:I83"/>
    <mergeCell ref="AJ71:AJ72"/>
    <mergeCell ref="AK71:AK72"/>
    <mergeCell ref="AL71:AL72"/>
    <mergeCell ref="I71:I72"/>
    <mergeCell ref="J71:J72"/>
    <mergeCell ref="K71:K72"/>
    <mergeCell ref="L71:L72"/>
    <mergeCell ref="M71:M72"/>
    <mergeCell ref="N71:N72"/>
    <mergeCell ref="O71:O72"/>
    <mergeCell ref="P71:P72"/>
    <mergeCell ref="Q71:Q72"/>
    <mergeCell ref="AG71:AG72"/>
    <mergeCell ref="AH71:AH72"/>
    <mergeCell ref="AI71:AI72"/>
    <mergeCell ref="J74:J77"/>
    <mergeCell ref="K74:K77"/>
    <mergeCell ref="L74:L77"/>
    <mergeCell ref="M74:M77"/>
    <mergeCell ref="AL68:AL70"/>
    <mergeCell ref="AF68:AF69"/>
    <mergeCell ref="AG68:AG70"/>
    <mergeCell ref="M68:M70"/>
    <mergeCell ref="N68:N70"/>
    <mergeCell ref="O68:O70"/>
    <mergeCell ref="P68:P70"/>
    <mergeCell ref="Q68:Q70"/>
    <mergeCell ref="R68:R69"/>
    <mergeCell ref="S68:S69"/>
    <mergeCell ref="AK68:AK70"/>
    <mergeCell ref="Z68:Z69"/>
    <mergeCell ref="AA68:AA69"/>
    <mergeCell ref="AB68:AB69"/>
    <mergeCell ref="AC68:AC69"/>
    <mergeCell ref="AD68:AD69"/>
    <mergeCell ref="AE68:AE69"/>
    <mergeCell ref="W68:W69"/>
    <mergeCell ref="X68:X69"/>
    <mergeCell ref="Y68:Y69"/>
    <mergeCell ref="AH68:AH70"/>
    <mergeCell ref="AI68:AI70"/>
    <mergeCell ref="AJ68:AJ70"/>
    <mergeCell ref="A71:A72"/>
    <mergeCell ref="B71:B72"/>
    <mergeCell ref="C71:C72"/>
    <mergeCell ref="D71:D72"/>
    <mergeCell ref="E71:E72"/>
    <mergeCell ref="H71:H72"/>
    <mergeCell ref="T68:T69"/>
    <mergeCell ref="U68:U69"/>
    <mergeCell ref="V68:V69"/>
    <mergeCell ref="A68:A70"/>
    <mergeCell ref="B68:B70"/>
    <mergeCell ref="C68:C70"/>
    <mergeCell ref="D68:D70"/>
    <mergeCell ref="E68:E70"/>
    <mergeCell ref="H68:H70"/>
    <mergeCell ref="I68:I70"/>
    <mergeCell ref="J68:J70"/>
    <mergeCell ref="K68:K70"/>
    <mergeCell ref="L68:L70"/>
    <mergeCell ref="N65:N66"/>
    <mergeCell ref="O65:O66"/>
    <mergeCell ref="P65:P66"/>
    <mergeCell ref="Q65:Q66"/>
    <mergeCell ref="H65:H66"/>
    <mergeCell ref="I65:I66"/>
    <mergeCell ref="J65:J66"/>
    <mergeCell ref="K65:K66"/>
    <mergeCell ref="L65:L66"/>
    <mergeCell ref="M65:M66"/>
    <mergeCell ref="A65:A66"/>
    <mergeCell ref="B65:B66"/>
    <mergeCell ref="C65:C66"/>
    <mergeCell ref="D65:D66"/>
    <mergeCell ref="E65:E66"/>
    <mergeCell ref="AK62:AK64"/>
    <mergeCell ref="AL62:AL64"/>
    <mergeCell ref="P62:P64"/>
    <mergeCell ref="Q62:Q64"/>
    <mergeCell ref="AG62:AG64"/>
    <mergeCell ref="AH62:AH64"/>
    <mergeCell ref="AI62:AI64"/>
    <mergeCell ref="AJ62:AJ64"/>
    <mergeCell ref="J62:J64"/>
    <mergeCell ref="K62:K64"/>
    <mergeCell ref="L62:L64"/>
    <mergeCell ref="M62:M64"/>
    <mergeCell ref="N62:N64"/>
    <mergeCell ref="O62:O64"/>
    <mergeCell ref="AG65:AG66"/>
    <mergeCell ref="AH65:AH66"/>
    <mergeCell ref="AI65:AI66"/>
    <mergeCell ref="AJ65:AJ66"/>
    <mergeCell ref="A62:A64"/>
    <mergeCell ref="B62:B64"/>
    <mergeCell ref="C62:C64"/>
    <mergeCell ref="D62:D64"/>
    <mergeCell ref="E62:E64"/>
    <mergeCell ref="H62:H64"/>
    <mergeCell ref="I62:I64"/>
    <mergeCell ref="S60:S61"/>
    <mergeCell ref="T60:T61"/>
    <mergeCell ref="L60:L61"/>
    <mergeCell ref="A60:A61"/>
    <mergeCell ref="B60:B61"/>
    <mergeCell ref="C60:C61"/>
    <mergeCell ref="D60:D61"/>
    <mergeCell ref="E60:E61"/>
    <mergeCell ref="F60:F61"/>
    <mergeCell ref="R60:R61"/>
    <mergeCell ref="G60:G61"/>
    <mergeCell ref="H60:H61"/>
    <mergeCell ref="I60:I61"/>
    <mergeCell ref="J60:J61"/>
    <mergeCell ref="K60:K61"/>
    <mergeCell ref="AE60:AE61"/>
    <mergeCell ref="AF60:AF61"/>
    <mergeCell ref="AG60:AG61"/>
    <mergeCell ref="AH60:AH61"/>
    <mergeCell ref="AI60:AI61"/>
    <mergeCell ref="AJ60:AJ61"/>
    <mergeCell ref="Y60:Y61"/>
    <mergeCell ref="Z60:Z61"/>
    <mergeCell ref="AA60:AA61"/>
    <mergeCell ref="AB60:AB61"/>
    <mergeCell ref="AC60:AC61"/>
    <mergeCell ref="AD60:AD61"/>
    <mergeCell ref="V60:V61"/>
    <mergeCell ref="W60:W61"/>
    <mergeCell ref="X60:X61"/>
    <mergeCell ref="M60:M61"/>
    <mergeCell ref="N60:N61"/>
    <mergeCell ref="O60:O61"/>
    <mergeCell ref="P60:P61"/>
    <mergeCell ref="Q60:Q61"/>
    <mergeCell ref="S58:S59"/>
    <mergeCell ref="T58:T59"/>
    <mergeCell ref="U58:U59"/>
    <mergeCell ref="V58:V59"/>
    <mergeCell ref="W58:W59"/>
    <mergeCell ref="X58:X59"/>
    <mergeCell ref="U60:U61"/>
    <mergeCell ref="AJ58:AJ59"/>
    <mergeCell ref="Y58:Y59"/>
    <mergeCell ref="Z58:Z59"/>
    <mergeCell ref="AA58:AA59"/>
    <mergeCell ref="AB58:AB59"/>
    <mergeCell ref="AC58:AC59"/>
    <mergeCell ref="AD58:AD59"/>
    <mergeCell ref="G58:G59"/>
    <mergeCell ref="H58:H59"/>
    <mergeCell ref="I58:I59"/>
    <mergeCell ref="J58:J59"/>
    <mergeCell ref="K58:K59"/>
    <mergeCell ref="L58:L59"/>
    <mergeCell ref="AE58:AE59"/>
    <mergeCell ref="AF58:AF59"/>
    <mergeCell ref="AG58:AG59"/>
    <mergeCell ref="AH58:AH59"/>
    <mergeCell ref="AI58:AI59"/>
    <mergeCell ref="O58:O59"/>
    <mergeCell ref="P58:P59"/>
    <mergeCell ref="Q58:Q59"/>
    <mergeCell ref="R58:R59"/>
    <mergeCell ref="M58:M59"/>
    <mergeCell ref="N58:N59"/>
    <mergeCell ref="W52:W54"/>
    <mergeCell ref="X56:X57"/>
    <mergeCell ref="W56:W57"/>
    <mergeCell ref="X52:X54"/>
    <mergeCell ref="AK50:AK55"/>
    <mergeCell ref="Z52:Z54"/>
    <mergeCell ref="AA52:AA54"/>
    <mergeCell ref="Y52:Y54"/>
    <mergeCell ref="A58:A59"/>
    <mergeCell ref="B58:B59"/>
    <mergeCell ref="C58:C59"/>
    <mergeCell ref="D58:D59"/>
    <mergeCell ref="E58:E59"/>
    <mergeCell ref="F58:F59"/>
    <mergeCell ref="A50:A55"/>
    <mergeCell ref="B50:B55"/>
    <mergeCell ref="C50:C55"/>
    <mergeCell ref="D50:D55"/>
    <mergeCell ref="A56:A57"/>
    <mergeCell ref="B56:B57"/>
    <mergeCell ref="C56:C57"/>
    <mergeCell ref="D56:D57"/>
    <mergeCell ref="E56:E57"/>
    <mergeCell ref="F56:F57"/>
    <mergeCell ref="AE56:AE57"/>
    <mergeCell ref="AF56:AF57"/>
    <mergeCell ref="AG56:AG57"/>
    <mergeCell ref="AH56:AH57"/>
    <mergeCell ref="AI56:AI57"/>
    <mergeCell ref="AJ56:AJ57"/>
    <mergeCell ref="Y56:Y57"/>
    <mergeCell ref="Z56:Z57"/>
    <mergeCell ref="AA56:AA57"/>
    <mergeCell ref="AB56:AB57"/>
    <mergeCell ref="AC56:AC57"/>
    <mergeCell ref="AD56:AD57"/>
    <mergeCell ref="V52:V54"/>
    <mergeCell ref="M56:M57"/>
    <mergeCell ref="N56:N57"/>
    <mergeCell ref="O56:O57"/>
    <mergeCell ref="P56:P57"/>
    <mergeCell ref="Q56:Q57"/>
    <mergeCell ref="R56:R57"/>
    <mergeCell ref="V56:V57"/>
    <mergeCell ref="S52:S54"/>
    <mergeCell ref="T52:T54"/>
    <mergeCell ref="P50:P55"/>
    <mergeCell ref="Q50:Q55"/>
    <mergeCell ref="M50:M55"/>
    <mergeCell ref="R52:R54"/>
    <mergeCell ref="N50:N55"/>
    <mergeCell ref="O50:O55"/>
    <mergeCell ref="E50:E55"/>
    <mergeCell ref="H50:H55"/>
    <mergeCell ref="I50:I55"/>
    <mergeCell ref="U52:U54"/>
    <mergeCell ref="L56:L57"/>
    <mergeCell ref="L48:L49"/>
    <mergeCell ref="M48:M49"/>
    <mergeCell ref="N48:N49"/>
    <mergeCell ref="O48:O49"/>
    <mergeCell ref="P48:P49"/>
    <mergeCell ref="Q48:Q49"/>
    <mergeCell ref="G56:G57"/>
    <mergeCell ref="H56:H57"/>
    <mergeCell ref="I56:I57"/>
    <mergeCell ref="J56:J57"/>
    <mergeCell ref="K56:K57"/>
    <mergeCell ref="S56:S57"/>
    <mergeCell ref="T56:T57"/>
    <mergeCell ref="U56:U57"/>
    <mergeCell ref="J50:J55"/>
    <mergeCell ref="K50:K55"/>
    <mergeCell ref="L50:L55"/>
    <mergeCell ref="A48:A49"/>
    <mergeCell ref="B48:B49"/>
    <mergeCell ref="C48:C49"/>
    <mergeCell ref="D48:D49"/>
    <mergeCell ref="E48:E49"/>
    <mergeCell ref="H48:H49"/>
    <mergeCell ref="I48:I49"/>
    <mergeCell ref="J48:J49"/>
    <mergeCell ref="K48:K49"/>
    <mergeCell ref="AI46:AI47"/>
    <mergeCell ref="AJ46:AJ47"/>
    <mergeCell ref="AK46:AK47"/>
    <mergeCell ref="AL46:AL47"/>
    <mergeCell ref="N46:N47"/>
    <mergeCell ref="O46:O47"/>
    <mergeCell ref="P46:P47"/>
    <mergeCell ref="Q46:Q47"/>
    <mergeCell ref="AG46:AG47"/>
    <mergeCell ref="AH46:AH47"/>
    <mergeCell ref="AJ48:AJ49"/>
    <mergeCell ref="AK48:AK49"/>
    <mergeCell ref="AL48:AL49"/>
    <mergeCell ref="AL50:AL55"/>
    <mergeCell ref="AG50:AG55"/>
    <mergeCell ref="AF52:AF54"/>
    <mergeCell ref="AB52:AB54"/>
    <mergeCell ref="AC52:AC54"/>
    <mergeCell ref="AD52:AD54"/>
    <mergeCell ref="AE52:AE54"/>
    <mergeCell ref="AH50:AH55"/>
    <mergeCell ref="AI50:AI55"/>
    <mergeCell ref="AJ50:AJ55"/>
    <mergeCell ref="AG48:AG49"/>
    <mergeCell ref="AH48:AH49"/>
    <mergeCell ref="AI48:AI49"/>
    <mergeCell ref="H46:H47"/>
    <mergeCell ref="I46:I47"/>
    <mergeCell ref="J46:J47"/>
    <mergeCell ref="K46:K47"/>
    <mergeCell ref="L46:L47"/>
    <mergeCell ref="M46:M47"/>
    <mergeCell ref="F44:F45"/>
    <mergeCell ref="G44:G45"/>
    <mergeCell ref="A46:A47"/>
    <mergeCell ref="B46:B47"/>
    <mergeCell ref="C46:C47"/>
    <mergeCell ref="D46:D47"/>
    <mergeCell ref="E46:E47"/>
    <mergeCell ref="F46:F47"/>
    <mergeCell ref="G46:G47"/>
    <mergeCell ref="I42:I45"/>
    <mergeCell ref="J42:J45"/>
    <mergeCell ref="K42:K45"/>
    <mergeCell ref="L42:L45"/>
    <mergeCell ref="M42:M45"/>
    <mergeCell ref="AJ42:AJ45"/>
    <mergeCell ref="AK42:AK45"/>
    <mergeCell ref="AM42:AM45"/>
    <mergeCell ref="O42:O45"/>
    <mergeCell ref="P42:P45"/>
    <mergeCell ref="Q42:Q45"/>
    <mergeCell ref="AG42:AG45"/>
    <mergeCell ref="AH42:AH45"/>
    <mergeCell ref="AI42:AI45"/>
    <mergeCell ref="AL42:AL45"/>
    <mergeCell ref="N42:N45"/>
    <mergeCell ref="A42:A45"/>
    <mergeCell ref="B42:B45"/>
    <mergeCell ref="C42:C45"/>
    <mergeCell ref="D42:D45"/>
    <mergeCell ref="E42:E45"/>
    <mergeCell ref="F42:F43"/>
    <mergeCell ref="G42:G43"/>
    <mergeCell ref="H42:H45"/>
    <mergeCell ref="AH39:AH41"/>
    <mergeCell ref="AI39:AI41"/>
    <mergeCell ref="AJ39:AJ41"/>
    <mergeCell ref="AK39:AK41"/>
    <mergeCell ref="AM39:AM41"/>
    <mergeCell ref="AB39:AB40"/>
    <mergeCell ref="AC39:AC40"/>
    <mergeCell ref="AD39:AD40"/>
    <mergeCell ref="AE39:AE40"/>
    <mergeCell ref="AF39:AF40"/>
    <mergeCell ref="AG39:AG41"/>
    <mergeCell ref="AL39:AL41"/>
    <mergeCell ref="V39:V40"/>
    <mergeCell ref="W39:W40"/>
    <mergeCell ref="X39:X40"/>
    <mergeCell ref="Y39:Y40"/>
    <mergeCell ref="Z39:Z40"/>
    <mergeCell ref="AA39:AA40"/>
    <mergeCell ref="P39:P41"/>
    <mergeCell ref="Q39:Q41"/>
    <mergeCell ref="R39:R40"/>
    <mergeCell ref="S39:S40"/>
    <mergeCell ref="T39:T40"/>
    <mergeCell ref="U39:U40"/>
    <mergeCell ref="J39:J41"/>
    <mergeCell ref="K39:K41"/>
    <mergeCell ref="L39:L41"/>
    <mergeCell ref="M39:M41"/>
    <mergeCell ref="N39:N41"/>
    <mergeCell ref="O39:O41"/>
    <mergeCell ref="F36:F38"/>
    <mergeCell ref="G36:G38"/>
    <mergeCell ref="A39:A41"/>
    <mergeCell ref="B39:B41"/>
    <mergeCell ref="C39:C41"/>
    <mergeCell ref="D39:D41"/>
    <mergeCell ref="E39:E41"/>
    <mergeCell ref="H39:H41"/>
    <mergeCell ref="I39:I41"/>
    <mergeCell ref="A34:A38"/>
    <mergeCell ref="B34:B38"/>
    <mergeCell ref="C34:C38"/>
    <mergeCell ref="D34:D38"/>
    <mergeCell ref="E34:E38"/>
    <mergeCell ref="AJ34:AJ38"/>
    <mergeCell ref="AK34:AK38"/>
    <mergeCell ref="AL34:AL38"/>
    <mergeCell ref="P34:P38"/>
    <mergeCell ref="Q34:Q38"/>
    <mergeCell ref="AG34:AG38"/>
    <mergeCell ref="AH34:AH38"/>
    <mergeCell ref="H34:H38"/>
    <mergeCell ref="I34:I38"/>
    <mergeCell ref="J34:J38"/>
    <mergeCell ref="K34:K38"/>
    <mergeCell ref="L34:L38"/>
    <mergeCell ref="M34:M38"/>
    <mergeCell ref="N34:N38"/>
    <mergeCell ref="O34:O38"/>
    <mergeCell ref="N31:N33"/>
    <mergeCell ref="O31:O33"/>
    <mergeCell ref="F31:F33"/>
    <mergeCell ref="G31:G33"/>
    <mergeCell ref="H31:H33"/>
    <mergeCell ref="I31:I33"/>
    <mergeCell ref="J31:J33"/>
    <mergeCell ref="K31:K33"/>
    <mergeCell ref="AI34:AI38"/>
    <mergeCell ref="AK31:AK33"/>
    <mergeCell ref="AL31:AL33"/>
    <mergeCell ref="F28:F30"/>
    <mergeCell ref="G28:G30"/>
    <mergeCell ref="A31:A33"/>
    <mergeCell ref="B31:B33"/>
    <mergeCell ref="C31:C33"/>
    <mergeCell ref="D31:D33"/>
    <mergeCell ref="E31:E33"/>
    <mergeCell ref="AH25:AH30"/>
    <mergeCell ref="AI25:AI30"/>
    <mergeCell ref="AJ25:AJ30"/>
    <mergeCell ref="AK25:AK30"/>
    <mergeCell ref="AL25:AL30"/>
    <mergeCell ref="M25:M30"/>
    <mergeCell ref="N25:N30"/>
    <mergeCell ref="O25:O30"/>
    <mergeCell ref="P25:P30"/>
    <mergeCell ref="Q25:Q30"/>
    <mergeCell ref="AG25:AG30"/>
    <mergeCell ref="G25:G27"/>
    <mergeCell ref="R32:R33"/>
    <mergeCell ref="S32:S33"/>
    <mergeCell ref="T32:T33"/>
    <mergeCell ref="K25:K30"/>
    <mergeCell ref="L25:L30"/>
    <mergeCell ref="Q22:Q24"/>
    <mergeCell ref="AG22:AG24"/>
    <mergeCell ref="AH22:AH24"/>
    <mergeCell ref="AI22:AI24"/>
    <mergeCell ref="AH31:AH33"/>
    <mergeCell ref="AI31:AI33"/>
    <mergeCell ref="AJ31:AJ33"/>
    <mergeCell ref="U32:U33"/>
    <mergeCell ref="V32:V33"/>
    <mergeCell ref="W32:W33"/>
    <mergeCell ref="X32:X33"/>
    <mergeCell ref="Y32:Y33"/>
    <mergeCell ref="AG31:AG33"/>
    <mergeCell ref="Z32:Z33"/>
    <mergeCell ref="AA32:AA33"/>
    <mergeCell ref="AB32:AB33"/>
    <mergeCell ref="AC32:AC33"/>
    <mergeCell ref="AF32:AF33"/>
    <mergeCell ref="P31:P33"/>
    <mergeCell ref="Q31:Q33"/>
    <mergeCell ref="L31:L33"/>
    <mergeCell ref="M31:M33"/>
    <mergeCell ref="A25:A30"/>
    <mergeCell ref="B25:B30"/>
    <mergeCell ref="C25:C30"/>
    <mergeCell ref="D25:D30"/>
    <mergeCell ref="E25:E30"/>
    <mergeCell ref="F25:F27"/>
    <mergeCell ref="H25:H30"/>
    <mergeCell ref="I25:I30"/>
    <mergeCell ref="J25:J30"/>
    <mergeCell ref="AL22:AL24"/>
    <mergeCell ref="A22:A24"/>
    <mergeCell ref="B22:B24"/>
    <mergeCell ref="C22:C24"/>
    <mergeCell ref="D22:D24"/>
    <mergeCell ref="E22:E24"/>
    <mergeCell ref="H22:H24"/>
    <mergeCell ref="I22:I24"/>
    <mergeCell ref="J22:J24"/>
    <mergeCell ref="AJ22:AJ24"/>
    <mergeCell ref="AK22:AK24"/>
    <mergeCell ref="K22:K24"/>
    <mergeCell ref="L22:L24"/>
    <mergeCell ref="M22:M24"/>
    <mergeCell ref="N22:N24"/>
    <mergeCell ref="O22:O24"/>
    <mergeCell ref="P22:P24"/>
    <mergeCell ref="AH19:AH21"/>
    <mergeCell ref="AI19:AI21"/>
    <mergeCell ref="AJ19:AJ21"/>
    <mergeCell ref="AK19:AK21"/>
    <mergeCell ref="AL19:AL21"/>
    <mergeCell ref="N19:N21"/>
    <mergeCell ref="O19:O21"/>
    <mergeCell ref="P19:P21"/>
    <mergeCell ref="Q19:Q21"/>
    <mergeCell ref="AA19:AA20"/>
    <mergeCell ref="AG19:AG21"/>
    <mergeCell ref="A19:A21"/>
    <mergeCell ref="B19:B21"/>
    <mergeCell ref="C19:C21"/>
    <mergeCell ref="D19:D21"/>
    <mergeCell ref="E19:E21"/>
    <mergeCell ref="V17:V18"/>
    <mergeCell ref="W17:W18"/>
    <mergeCell ref="X17:X18"/>
    <mergeCell ref="Y17:Y18"/>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AJ16:AJ18"/>
    <mergeCell ref="AK16:AK18"/>
    <mergeCell ref="AL16:AL18"/>
    <mergeCell ref="AG16:AG18"/>
    <mergeCell ref="AH16:AH18"/>
    <mergeCell ref="AI16:AI18"/>
    <mergeCell ref="R17:R18"/>
    <mergeCell ref="S17:S18"/>
    <mergeCell ref="T17:T18"/>
    <mergeCell ref="U17:U18"/>
    <mergeCell ref="AD14:AD15"/>
    <mergeCell ref="AE14:AE15"/>
    <mergeCell ref="AF14:AF15"/>
    <mergeCell ref="AG14:AG15"/>
    <mergeCell ref="AH14:AH15"/>
    <mergeCell ref="AI14:AI15"/>
    <mergeCell ref="I16:I18"/>
    <mergeCell ref="J16:J18"/>
    <mergeCell ref="K16:K18"/>
    <mergeCell ref="L16:L18"/>
    <mergeCell ref="M16:M18"/>
    <mergeCell ref="N16:N18"/>
    <mergeCell ref="AE17:AE18"/>
    <mergeCell ref="AF17:AF18"/>
    <mergeCell ref="Z17:Z18"/>
    <mergeCell ref="AA17:AA18"/>
    <mergeCell ref="AB17:AB18"/>
    <mergeCell ref="AC17:AC18"/>
    <mergeCell ref="AD17:AD18"/>
    <mergeCell ref="A13:K13"/>
    <mergeCell ref="L13:Q13"/>
    <mergeCell ref="R13:AD13"/>
    <mergeCell ref="AE13:AJ13"/>
    <mergeCell ref="G14:G15"/>
    <mergeCell ref="H14:H15"/>
    <mergeCell ref="I14:I15"/>
    <mergeCell ref="J14:J15"/>
    <mergeCell ref="K14:K15"/>
    <mergeCell ref="L14:L15"/>
    <mergeCell ref="U14:U15"/>
    <mergeCell ref="V14:W14"/>
    <mergeCell ref="X14:Y14"/>
    <mergeCell ref="Z14:AA14"/>
    <mergeCell ref="AB14:AC14"/>
    <mergeCell ref="M14:M15"/>
    <mergeCell ref="N14:N15"/>
    <mergeCell ref="O14:O15"/>
    <mergeCell ref="P14:P15"/>
    <mergeCell ref="Q14:Q15"/>
    <mergeCell ref="R14:R15"/>
    <mergeCell ref="V15:W15"/>
    <mergeCell ref="X15:Y15"/>
    <mergeCell ref="AJ14:AJ15"/>
    <mergeCell ref="AK13:AK15"/>
    <mergeCell ref="AL13:AL15"/>
    <mergeCell ref="S14:T14"/>
    <mergeCell ref="AF1:AG1"/>
    <mergeCell ref="D3:H3"/>
    <mergeCell ref="X3:AJ3"/>
    <mergeCell ref="C4:C7"/>
    <mergeCell ref="D4:E4"/>
    <mergeCell ref="G4:H4"/>
    <mergeCell ref="I4:K4"/>
    <mergeCell ref="G5:H5"/>
    <mergeCell ref="I5:P5"/>
    <mergeCell ref="D7:E7"/>
    <mergeCell ref="A1:D1"/>
    <mergeCell ref="E1:L1"/>
    <mergeCell ref="M1:P1"/>
    <mergeCell ref="A14:B14"/>
    <mergeCell ref="C14:C15"/>
    <mergeCell ref="D14:D15"/>
    <mergeCell ref="E14:E15"/>
    <mergeCell ref="F14:F15"/>
    <mergeCell ref="D9:E9"/>
    <mergeCell ref="G11:H11"/>
    <mergeCell ref="V11:AI11"/>
    <mergeCell ref="AM13:AS13"/>
    <mergeCell ref="AM14:AM15"/>
    <mergeCell ref="AN14:AN15"/>
    <mergeCell ref="AO14:AO15"/>
    <mergeCell ref="AP14:AP15"/>
    <mergeCell ref="AQ14:AS14"/>
    <mergeCell ref="AM16:AM18"/>
    <mergeCell ref="AN16:AN18"/>
    <mergeCell ref="AO16:AO18"/>
    <mergeCell ref="AP16:AP18"/>
    <mergeCell ref="AQ16:AQ18"/>
    <mergeCell ref="AR16:AR18"/>
    <mergeCell ref="AS16:AS18"/>
    <mergeCell ref="AM19:AM21"/>
    <mergeCell ref="AQ19:AQ21"/>
    <mergeCell ref="AR19:AR21"/>
    <mergeCell ref="AS19:AS21"/>
    <mergeCell ref="AM22:AM24"/>
    <mergeCell ref="AN22:AN24"/>
    <mergeCell ref="AO22:AO24"/>
    <mergeCell ref="AP22:AP24"/>
    <mergeCell ref="AQ22:AQ24"/>
    <mergeCell ref="AR22:AR24"/>
    <mergeCell ref="AS22:AS24"/>
    <mergeCell ref="AM25:AM30"/>
    <mergeCell ref="AN25:AN30"/>
    <mergeCell ref="AO25:AO30"/>
    <mergeCell ref="AP25:AP30"/>
    <mergeCell ref="AQ25:AQ30"/>
    <mergeCell ref="AR25:AR30"/>
    <mergeCell ref="AS25:AS30"/>
    <mergeCell ref="AM31:AM33"/>
    <mergeCell ref="AN31:AN33"/>
    <mergeCell ref="AO31:AO33"/>
    <mergeCell ref="AP31:AP33"/>
    <mergeCell ref="AQ31:AQ33"/>
    <mergeCell ref="AR31:AR33"/>
    <mergeCell ref="AS31:AS33"/>
    <mergeCell ref="AO65:AO66"/>
    <mergeCell ref="AP65:AP66"/>
    <mergeCell ref="AQ65:AQ66"/>
    <mergeCell ref="AR65:AR66"/>
    <mergeCell ref="AS65:AS66"/>
    <mergeCell ref="AM34:AM38"/>
    <mergeCell ref="AN34:AN38"/>
    <mergeCell ref="AO34:AO38"/>
    <mergeCell ref="AP34:AP38"/>
    <mergeCell ref="AR34:AR38"/>
    <mergeCell ref="AS34:AS38"/>
    <mergeCell ref="AN39:AN41"/>
    <mergeCell ref="AO39:AO41"/>
    <mergeCell ref="AP39:AP41"/>
    <mergeCell ref="AQ39:AQ41"/>
    <mergeCell ref="AR39:AR41"/>
    <mergeCell ref="AS39:AS41"/>
    <mergeCell ref="AQ34:AQ38"/>
    <mergeCell ref="AM46:AM47"/>
    <mergeCell ref="AN46:AN47"/>
    <mergeCell ref="AO46:AO47"/>
    <mergeCell ref="AP46:AP47"/>
    <mergeCell ref="AM62:AM64"/>
    <mergeCell ref="AN62:AN64"/>
    <mergeCell ref="AO62:AO64"/>
    <mergeCell ref="AP62:AP64"/>
    <mergeCell ref="AQ62:AQ64"/>
    <mergeCell ref="AR62:AR64"/>
    <mergeCell ref="AS62:AS64"/>
    <mergeCell ref="AM56:AM57"/>
    <mergeCell ref="AN56:AN57"/>
    <mergeCell ref="AO56:AO57"/>
    <mergeCell ref="AP56:AP57"/>
    <mergeCell ref="AQ56:AQ57"/>
    <mergeCell ref="AR56:AR57"/>
    <mergeCell ref="AS56:AS57"/>
    <mergeCell ref="AM58:AM59"/>
    <mergeCell ref="AN58:AN59"/>
    <mergeCell ref="AO58:AO59"/>
    <mergeCell ref="AP58:AP59"/>
    <mergeCell ref="AQ58:AQ59"/>
    <mergeCell ref="AR58:AR59"/>
    <mergeCell ref="AS58:AS59"/>
    <mergeCell ref="AM60:AM61"/>
    <mergeCell ref="AN60:AN61"/>
    <mergeCell ref="AO60:AO61"/>
    <mergeCell ref="A74:A77"/>
    <mergeCell ref="B74:B77"/>
    <mergeCell ref="C74:C77"/>
    <mergeCell ref="D74:D77"/>
    <mergeCell ref="E74:E77"/>
    <mergeCell ref="F74:F75"/>
    <mergeCell ref="G74:G75"/>
    <mergeCell ref="H74:H77"/>
    <mergeCell ref="I74:I77"/>
    <mergeCell ref="N74:N77"/>
    <mergeCell ref="O74:O77"/>
    <mergeCell ref="P74:P77"/>
    <mergeCell ref="Q74:Q77"/>
    <mergeCell ref="AG74:AG77"/>
    <mergeCell ref="AH74:AH77"/>
    <mergeCell ref="AI74:AI77"/>
    <mergeCell ref="AJ74:AJ77"/>
    <mergeCell ref="AK74:AK77"/>
    <mergeCell ref="BD74:BD77"/>
    <mergeCell ref="BE74:BE77"/>
    <mergeCell ref="BF74:BF77"/>
    <mergeCell ref="BG74:BG77"/>
    <mergeCell ref="F76:F77"/>
    <mergeCell ref="G76:G77"/>
    <mergeCell ref="AU74:AU77"/>
    <mergeCell ref="AV74:AV77"/>
    <mergeCell ref="AW74:AW77"/>
    <mergeCell ref="AX74:AX77"/>
    <mergeCell ref="AY74:AY77"/>
    <mergeCell ref="AZ74:AZ77"/>
    <mergeCell ref="BA74:BA77"/>
    <mergeCell ref="BB74:BB77"/>
    <mergeCell ref="BC74:BC77"/>
    <mergeCell ref="AL74:AL77"/>
    <mergeCell ref="AM74:AM77"/>
    <mergeCell ref="AN74:AN77"/>
    <mergeCell ref="AO74:AO77"/>
    <mergeCell ref="AP74:AP77"/>
    <mergeCell ref="AQ74:AQ77"/>
    <mergeCell ref="AR74:AR77"/>
    <mergeCell ref="AS74:AS77"/>
    <mergeCell ref="AT74:AT77"/>
  </mergeCells>
  <conditionalFormatting sqref="Q16 Q46 Q19 Q22 Q50 Q48">
    <cfRule type="cellIs" dxfId="1105" priority="1071" operator="equal">
      <formula>#REF!</formula>
    </cfRule>
    <cfRule type="cellIs" dxfId="1104" priority="1073" operator="equal">
      <formula>#REF!</formula>
    </cfRule>
    <cfRule type="cellIs" dxfId="1103" priority="1074" operator="equal">
      <formula>#REF!</formula>
    </cfRule>
    <cfRule type="cellIs" dxfId="1102" priority="1075" operator="equal">
      <formula>#REF!</formula>
    </cfRule>
    <cfRule type="cellIs" dxfId="1101" priority="1076" operator="equal">
      <formula>#REF!</formula>
    </cfRule>
    <cfRule type="cellIs" dxfId="1100" priority="1077" operator="equal">
      <formula>#REF!</formula>
    </cfRule>
    <cfRule type="cellIs" dxfId="1099" priority="1078" operator="equal">
      <formula>#REF!</formula>
    </cfRule>
    <cfRule type="cellIs" dxfId="1098" priority="1079" operator="equal">
      <formula>#REF!</formula>
    </cfRule>
    <cfRule type="cellIs" dxfId="1097" priority="1080" operator="equal">
      <formula>#REF!</formula>
    </cfRule>
    <cfRule type="cellIs" dxfId="1096" priority="1081" operator="equal">
      <formula>#REF!</formula>
    </cfRule>
    <cfRule type="cellIs" dxfId="1095" priority="1082" operator="equal">
      <formula>#REF!</formula>
    </cfRule>
    <cfRule type="cellIs" dxfId="1094" priority="1083" operator="equal">
      <formula>#REF!</formula>
    </cfRule>
    <cfRule type="cellIs" dxfId="1093" priority="1084" operator="equal">
      <formula>#REF!</formula>
    </cfRule>
    <cfRule type="cellIs" dxfId="1092" priority="1085" operator="equal">
      <formula>#REF!</formula>
    </cfRule>
    <cfRule type="cellIs" dxfId="1091" priority="1086" operator="equal">
      <formula>#REF!</formula>
    </cfRule>
    <cfRule type="cellIs" dxfId="1090" priority="1087" operator="equal">
      <formula>#REF!</formula>
    </cfRule>
    <cfRule type="cellIs" dxfId="1089" priority="1088" operator="equal">
      <formula>#REF!</formula>
    </cfRule>
    <cfRule type="cellIs" dxfId="1088" priority="1089" operator="equal">
      <formula>#REF!</formula>
    </cfRule>
    <cfRule type="cellIs" dxfId="1087" priority="1090" operator="equal">
      <formula>#REF!</formula>
    </cfRule>
    <cfRule type="cellIs" dxfId="1086" priority="1091" operator="equal">
      <formula>#REF!</formula>
    </cfRule>
    <cfRule type="cellIs" dxfId="1085" priority="1092" operator="equal">
      <formula>#REF!</formula>
    </cfRule>
    <cfRule type="cellIs" dxfId="1084" priority="1093" operator="equal">
      <formula>#REF!</formula>
    </cfRule>
    <cfRule type="cellIs" dxfId="1083" priority="1094" operator="equal">
      <formula>#REF!</formula>
    </cfRule>
    <cfRule type="cellIs" dxfId="1082" priority="1095" operator="equal">
      <formula>#REF!</formula>
    </cfRule>
    <cfRule type="cellIs" dxfId="1081" priority="1096" operator="equal">
      <formula>#REF!</formula>
    </cfRule>
    <cfRule type="cellIs" dxfId="1080" priority="1097" operator="equal">
      <formula>#REF!</formula>
    </cfRule>
    <cfRule type="cellIs" dxfId="1079" priority="1098" operator="equal">
      <formula>#REF!</formula>
    </cfRule>
    <cfRule type="cellIs" dxfId="1078" priority="1099" operator="equal">
      <formula>#REF!</formula>
    </cfRule>
    <cfRule type="cellIs" dxfId="1077" priority="1100" operator="equal">
      <formula>#REF!</formula>
    </cfRule>
    <cfRule type="cellIs" dxfId="1076" priority="1101" operator="equal">
      <formula>#REF!</formula>
    </cfRule>
    <cfRule type="cellIs" dxfId="1075" priority="1102" operator="equal">
      <formula>#REF!</formula>
    </cfRule>
    <cfRule type="cellIs" dxfId="1074" priority="1103" operator="equal">
      <formula>#REF!</formula>
    </cfRule>
    <cfRule type="cellIs" dxfId="1073" priority="1104" operator="equal">
      <formula>#REF!</formula>
    </cfRule>
    <cfRule type="cellIs" dxfId="1072" priority="1105" operator="equal">
      <formula>#REF!</formula>
    </cfRule>
    <cfRule type="cellIs" dxfId="1071" priority="1106" operator="equal">
      <formula>#REF!</formula>
    </cfRule>
    <cfRule type="cellIs" dxfId="1070" priority="1107" operator="equal">
      <formula>#REF!</formula>
    </cfRule>
    <cfRule type="cellIs" dxfId="1069" priority="1108" operator="equal">
      <formula>#REF!</formula>
    </cfRule>
  </conditionalFormatting>
  <conditionalFormatting sqref="N16 N46 N19 N22 N50 N48">
    <cfRule type="cellIs" dxfId="1068" priority="1072" operator="equal">
      <formula>#REF!</formula>
    </cfRule>
  </conditionalFormatting>
  <conditionalFormatting sqref="L16 L46 L19 L22 L50 L48">
    <cfRule type="cellIs" dxfId="1067" priority="1064" operator="equal">
      <formula>"ALTA"</formula>
    </cfRule>
    <cfRule type="cellIs" dxfId="1066" priority="1065" operator="equal">
      <formula>"MUY ALTA"</formula>
    </cfRule>
    <cfRule type="cellIs" dxfId="1065" priority="1066" operator="equal">
      <formula>"MEDIA"</formula>
    </cfRule>
    <cfRule type="cellIs" dxfId="1064" priority="1067" operator="equal">
      <formula>"BAJA"</formula>
    </cfRule>
    <cfRule type="cellIs" dxfId="1063" priority="1068" operator="equal">
      <formula>"MUY BAJA"</formula>
    </cfRule>
  </conditionalFormatting>
  <conditionalFormatting sqref="N16 N46 N19 N22 N50 N48">
    <cfRule type="cellIs" dxfId="1062" priority="1056" operator="equal">
      <formula>"CATASTRÓFICO (RC-F)"</formula>
    </cfRule>
    <cfRule type="cellIs" dxfId="1061" priority="1057" operator="equal">
      <formula>"MAYOR (RC-F)"</formula>
    </cfRule>
    <cfRule type="cellIs" dxfId="1060" priority="1058" operator="equal">
      <formula>"MODERADO (RC-F)"</formula>
    </cfRule>
    <cfRule type="cellIs" dxfId="1059" priority="1059" operator="equal">
      <formula>"CATASTRÓFICO"</formula>
    </cfRule>
    <cfRule type="cellIs" dxfId="1058" priority="1060" operator="equal">
      <formula>"MAYOR"</formula>
    </cfRule>
    <cfRule type="cellIs" dxfId="1057" priority="1061" operator="equal">
      <formula>"MODERADO"</formula>
    </cfRule>
    <cfRule type="cellIs" dxfId="1056" priority="1062" operator="equal">
      <formula>"MENOR"</formula>
    </cfRule>
    <cfRule type="cellIs" dxfId="1055" priority="1063" operator="equal">
      <formula>"LEVE"</formula>
    </cfRule>
  </conditionalFormatting>
  <conditionalFormatting sqref="Q16 AI16 AI46 Q46 Q19 AI19 Q22 AI22 Q50 AI50 Q48 AI48">
    <cfRule type="cellIs" dxfId="1054" priority="1049" operator="equal">
      <formula>"EXTREMO (RC/F)"</formula>
    </cfRule>
    <cfRule type="cellIs" dxfId="1053" priority="1050" operator="equal">
      <formula>"ALTO (RC/F)"</formula>
    </cfRule>
    <cfRule type="cellIs" dxfId="1052" priority="1051" operator="equal">
      <formula>"MODERADO (RC/F)"</formula>
    </cfRule>
    <cfRule type="cellIs" dxfId="1051" priority="1052" operator="equal">
      <formula>"EXTREMO"</formula>
    </cfRule>
    <cfRule type="cellIs" dxfId="1050" priority="1053" operator="equal">
      <formula>"ALTO"</formula>
    </cfRule>
    <cfRule type="cellIs" dxfId="1049" priority="1054" operator="equal">
      <formula>"MODERADO"</formula>
    </cfRule>
    <cfRule type="cellIs" dxfId="1048" priority="1055" operator="equal">
      <formula>"BAJO"</formula>
    </cfRule>
  </conditionalFormatting>
  <conditionalFormatting sqref="AE16:AE17 AE19:AE22 AE43:AE51">
    <cfRule type="cellIs" dxfId="1047" priority="1044" operator="equal">
      <formula>"MUY ALTA"</formula>
    </cfRule>
    <cfRule type="cellIs" dxfId="1046" priority="1045" operator="equal">
      <formula>"ALTA"</formula>
    </cfRule>
    <cfRule type="cellIs" dxfId="1045" priority="1046" operator="equal">
      <formula>"MEDIA"</formula>
    </cfRule>
    <cfRule type="cellIs" dxfId="1044" priority="1047" operator="equal">
      <formula>"BAJA"</formula>
    </cfRule>
    <cfRule type="cellIs" dxfId="1043" priority="1048" operator="equal">
      <formula>"MUY BAJA"</formula>
    </cfRule>
  </conditionalFormatting>
  <conditionalFormatting sqref="AG16 AG46 AG19 AG22 AG50 AG48">
    <cfRule type="cellIs" dxfId="1042" priority="1039" operator="equal">
      <formula>"CATASTROFICO"</formula>
    </cfRule>
    <cfRule type="cellIs" dxfId="1041" priority="1040" operator="equal">
      <formula>"MAYOR"</formula>
    </cfRule>
    <cfRule type="cellIs" dxfId="1040" priority="1041" operator="equal">
      <formula>"MODERADO"</formula>
    </cfRule>
    <cfRule type="cellIs" dxfId="1039" priority="1042" operator="equal">
      <formula>"MENOR"</formula>
    </cfRule>
    <cfRule type="cellIs" dxfId="1038" priority="1043" operator="equal">
      <formula>"LEVE"</formula>
    </cfRule>
  </conditionalFormatting>
  <conditionalFormatting sqref="AI16 AI46 AI19 AI22 AI50 AI48">
    <cfRule type="cellIs" dxfId="1037" priority="1002" operator="equal">
      <formula>#REF!</formula>
    </cfRule>
    <cfRule type="cellIs" dxfId="1036" priority="1003" operator="equal">
      <formula>#REF!</formula>
    </cfRule>
    <cfRule type="cellIs" dxfId="1035" priority="1004" operator="equal">
      <formula>#REF!</formula>
    </cfRule>
    <cfRule type="cellIs" dxfId="1034" priority="1005" operator="equal">
      <formula>#REF!</formula>
    </cfRule>
    <cfRule type="cellIs" dxfId="1033" priority="1006" operator="equal">
      <formula>#REF!</formula>
    </cfRule>
    <cfRule type="cellIs" dxfId="1032" priority="1007" operator="equal">
      <formula>#REF!</formula>
    </cfRule>
    <cfRule type="cellIs" dxfId="1031" priority="1008" operator="equal">
      <formula>#REF!</formula>
    </cfRule>
    <cfRule type="cellIs" dxfId="1030" priority="1009" operator="equal">
      <formula>#REF!</formula>
    </cfRule>
    <cfRule type="cellIs" dxfId="1029" priority="1010" operator="equal">
      <formula>#REF!</formula>
    </cfRule>
    <cfRule type="cellIs" dxfId="1028" priority="1011" operator="equal">
      <formula>#REF!</formula>
    </cfRule>
    <cfRule type="cellIs" dxfId="1027" priority="1012" operator="equal">
      <formula>#REF!</formula>
    </cfRule>
    <cfRule type="cellIs" dxfId="1026" priority="1013" operator="equal">
      <formula>#REF!</formula>
    </cfRule>
    <cfRule type="cellIs" dxfId="1025" priority="1014" operator="equal">
      <formula>#REF!</formula>
    </cfRule>
    <cfRule type="cellIs" dxfId="1024" priority="1015" operator="equal">
      <formula>#REF!</formula>
    </cfRule>
    <cfRule type="cellIs" dxfId="1023" priority="1016" operator="equal">
      <formula>#REF!</formula>
    </cfRule>
    <cfRule type="cellIs" dxfId="1022" priority="1017" operator="equal">
      <formula>#REF!</formula>
    </cfRule>
    <cfRule type="cellIs" dxfId="1021" priority="1018" operator="equal">
      <formula>#REF!</formula>
    </cfRule>
    <cfRule type="cellIs" dxfId="1020" priority="1019" operator="equal">
      <formula>#REF!</formula>
    </cfRule>
    <cfRule type="cellIs" dxfId="1019" priority="1020" operator="equal">
      <formula>#REF!</formula>
    </cfRule>
    <cfRule type="cellIs" dxfId="1018" priority="1021" operator="equal">
      <formula>#REF!</formula>
    </cfRule>
    <cfRule type="cellIs" dxfId="1017" priority="1022" operator="equal">
      <formula>#REF!</formula>
    </cfRule>
    <cfRule type="cellIs" dxfId="1016" priority="1023" operator="equal">
      <formula>#REF!</formula>
    </cfRule>
    <cfRule type="cellIs" dxfId="1015" priority="1024" operator="equal">
      <formula>#REF!</formula>
    </cfRule>
    <cfRule type="cellIs" dxfId="1014" priority="1025" operator="equal">
      <formula>#REF!</formula>
    </cfRule>
    <cfRule type="cellIs" dxfId="1013" priority="1026" operator="equal">
      <formula>#REF!</formula>
    </cfRule>
    <cfRule type="cellIs" dxfId="1012" priority="1027" operator="equal">
      <formula>#REF!</formula>
    </cfRule>
    <cfRule type="cellIs" dxfId="1011" priority="1028" operator="equal">
      <formula>#REF!</formula>
    </cfRule>
    <cfRule type="cellIs" dxfId="1010" priority="1029" operator="equal">
      <formula>#REF!</formula>
    </cfRule>
    <cfRule type="cellIs" dxfId="1009" priority="1030" operator="equal">
      <formula>#REF!</formula>
    </cfRule>
    <cfRule type="cellIs" dxfId="1008" priority="1031" operator="equal">
      <formula>#REF!</formula>
    </cfRule>
    <cfRule type="cellIs" dxfId="1007" priority="1032" operator="equal">
      <formula>#REF!</formula>
    </cfRule>
    <cfRule type="cellIs" dxfId="1006" priority="1033" operator="equal">
      <formula>#REF!</formula>
    </cfRule>
    <cfRule type="cellIs" dxfId="1005" priority="1034" operator="equal">
      <formula>#REF!</formula>
    </cfRule>
    <cfRule type="cellIs" dxfId="1004" priority="1035" operator="equal">
      <formula>#REF!</formula>
    </cfRule>
    <cfRule type="cellIs" dxfId="1003" priority="1036" operator="equal">
      <formula>#REF!</formula>
    </cfRule>
    <cfRule type="cellIs" dxfId="1002" priority="1037" operator="equal">
      <formula>#REF!</formula>
    </cfRule>
    <cfRule type="cellIs" dxfId="1001" priority="1038" operator="equal">
      <formula>#REF!</formula>
    </cfRule>
  </conditionalFormatting>
  <conditionalFormatting sqref="Q71 Q73">
    <cfRule type="cellIs" dxfId="1000" priority="964" operator="equal">
      <formula>#REF!</formula>
    </cfRule>
    <cfRule type="cellIs" dxfId="999" priority="966" operator="equal">
      <formula>#REF!</formula>
    </cfRule>
    <cfRule type="cellIs" dxfId="998" priority="967" operator="equal">
      <formula>#REF!</formula>
    </cfRule>
    <cfRule type="cellIs" dxfId="997" priority="968" operator="equal">
      <formula>#REF!</formula>
    </cfRule>
    <cfRule type="cellIs" dxfId="996" priority="969" operator="equal">
      <formula>#REF!</formula>
    </cfRule>
    <cfRule type="cellIs" dxfId="995" priority="970" operator="equal">
      <formula>#REF!</formula>
    </cfRule>
    <cfRule type="cellIs" dxfId="994" priority="971" operator="equal">
      <formula>#REF!</formula>
    </cfRule>
    <cfRule type="cellIs" dxfId="993" priority="972" operator="equal">
      <formula>#REF!</formula>
    </cfRule>
    <cfRule type="cellIs" dxfId="992" priority="973" operator="equal">
      <formula>#REF!</formula>
    </cfRule>
    <cfRule type="cellIs" dxfId="991" priority="974" operator="equal">
      <formula>#REF!</formula>
    </cfRule>
    <cfRule type="cellIs" dxfId="990" priority="975" operator="equal">
      <formula>#REF!</formula>
    </cfRule>
    <cfRule type="cellIs" dxfId="989" priority="976" operator="equal">
      <formula>#REF!</formula>
    </cfRule>
    <cfRule type="cellIs" dxfId="988" priority="977" operator="equal">
      <formula>#REF!</formula>
    </cfRule>
    <cfRule type="cellIs" dxfId="987" priority="978" operator="equal">
      <formula>#REF!</formula>
    </cfRule>
    <cfRule type="cellIs" dxfId="986" priority="979" operator="equal">
      <formula>#REF!</formula>
    </cfRule>
    <cfRule type="cellIs" dxfId="985" priority="980" operator="equal">
      <formula>#REF!</formula>
    </cfRule>
    <cfRule type="cellIs" dxfId="984" priority="981" operator="equal">
      <formula>#REF!</formula>
    </cfRule>
    <cfRule type="cellIs" dxfId="983" priority="982" operator="equal">
      <formula>#REF!</formula>
    </cfRule>
    <cfRule type="cellIs" dxfId="982" priority="983" operator="equal">
      <formula>#REF!</formula>
    </cfRule>
    <cfRule type="cellIs" dxfId="981" priority="984" operator="equal">
      <formula>#REF!</formula>
    </cfRule>
    <cfRule type="cellIs" dxfId="980" priority="985" operator="equal">
      <formula>#REF!</formula>
    </cfRule>
    <cfRule type="cellIs" dxfId="979" priority="986" operator="equal">
      <formula>#REF!</formula>
    </cfRule>
    <cfRule type="cellIs" dxfId="978" priority="987" operator="equal">
      <formula>#REF!</formula>
    </cfRule>
    <cfRule type="cellIs" dxfId="977" priority="988" operator="equal">
      <formula>#REF!</formula>
    </cfRule>
    <cfRule type="cellIs" dxfId="976" priority="989" operator="equal">
      <formula>#REF!</formula>
    </cfRule>
    <cfRule type="cellIs" dxfId="975" priority="990" operator="equal">
      <formula>#REF!</formula>
    </cfRule>
    <cfRule type="cellIs" dxfId="974" priority="991" operator="equal">
      <formula>#REF!</formula>
    </cfRule>
    <cfRule type="cellIs" dxfId="973" priority="992" operator="equal">
      <formula>#REF!</formula>
    </cfRule>
    <cfRule type="cellIs" dxfId="972" priority="993" operator="equal">
      <formula>#REF!</formula>
    </cfRule>
    <cfRule type="cellIs" dxfId="971" priority="994" operator="equal">
      <formula>#REF!</formula>
    </cfRule>
    <cfRule type="cellIs" dxfId="970" priority="995" operator="equal">
      <formula>#REF!</formula>
    </cfRule>
    <cfRule type="cellIs" dxfId="969" priority="996" operator="equal">
      <formula>#REF!</formula>
    </cfRule>
    <cfRule type="cellIs" dxfId="968" priority="997" operator="equal">
      <formula>#REF!</formula>
    </cfRule>
    <cfRule type="cellIs" dxfId="967" priority="998" operator="equal">
      <formula>#REF!</formula>
    </cfRule>
    <cfRule type="cellIs" dxfId="966" priority="999" operator="equal">
      <formula>#REF!</formula>
    </cfRule>
    <cfRule type="cellIs" dxfId="965" priority="1000" operator="equal">
      <formula>#REF!</formula>
    </cfRule>
    <cfRule type="cellIs" dxfId="964" priority="1001" operator="equal">
      <formula>#REF!</formula>
    </cfRule>
  </conditionalFormatting>
  <conditionalFormatting sqref="N71 N73">
    <cfRule type="cellIs" dxfId="963" priority="965" operator="equal">
      <formula>#REF!</formula>
    </cfRule>
  </conditionalFormatting>
  <conditionalFormatting sqref="L71 L73">
    <cfRule type="cellIs" dxfId="962" priority="959" operator="equal">
      <formula>"ALTA"</formula>
    </cfRule>
    <cfRule type="cellIs" dxfId="961" priority="960" operator="equal">
      <formula>"MUY ALTA"</formula>
    </cfRule>
    <cfRule type="cellIs" dxfId="960" priority="961" operator="equal">
      <formula>"MEDIA"</formula>
    </cfRule>
    <cfRule type="cellIs" dxfId="959" priority="962" operator="equal">
      <formula>"BAJA"</formula>
    </cfRule>
    <cfRule type="cellIs" dxfId="958" priority="963" operator="equal">
      <formula>"MUY BAJA"</formula>
    </cfRule>
  </conditionalFormatting>
  <conditionalFormatting sqref="N71 N73">
    <cfRule type="cellIs" dxfId="957" priority="951" operator="equal">
      <formula>"CATASTRÓFICO (RC-F)"</formula>
    </cfRule>
    <cfRule type="cellIs" dxfId="956" priority="952" operator="equal">
      <formula>"MAYOR (RC-F)"</formula>
    </cfRule>
    <cfRule type="cellIs" dxfId="955" priority="953" operator="equal">
      <formula>"MODERADO (RC-F)"</formula>
    </cfRule>
    <cfRule type="cellIs" dxfId="954" priority="954" operator="equal">
      <formula>"CATASTRÓFICO"</formula>
    </cfRule>
    <cfRule type="cellIs" dxfId="953" priority="955" operator="equal">
      <formula>"MAYOR"</formula>
    </cfRule>
    <cfRule type="cellIs" dxfId="952" priority="956" operator="equal">
      <formula>"MODERADO"</formula>
    </cfRule>
    <cfRule type="cellIs" dxfId="951" priority="957" operator="equal">
      <formula>"MENOR"</formula>
    </cfRule>
    <cfRule type="cellIs" dxfId="950" priority="958" operator="equal">
      <formula>"LEVE"</formula>
    </cfRule>
  </conditionalFormatting>
  <conditionalFormatting sqref="AI71 Q71 Q73 AI73">
    <cfRule type="cellIs" dxfId="949" priority="944" operator="equal">
      <formula>"EXTREMO (RC/F)"</formula>
    </cfRule>
    <cfRule type="cellIs" dxfId="948" priority="945" operator="equal">
      <formula>"ALTO (RC/F)"</formula>
    </cfRule>
    <cfRule type="cellIs" dxfId="947" priority="946" operator="equal">
      <formula>"MODERADO (RC/F)"</formula>
    </cfRule>
    <cfRule type="cellIs" dxfId="946" priority="947" operator="equal">
      <formula>"EXTREMO"</formula>
    </cfRule>
    <cfRule type="cellIs" dxfId="945" priority="948" operator="equal">
      <formula>"ALTO"</formula>
    </cfRule>
    <cfRule type="cellIs" dxfId="944" priority="949" operator="equal">
      <formula>"MODERADO"</formula>
    </cfRule>
    <cfRule type="cellIs" dxfId="943" priority="950" operator="equal">
      <formula>"BAJO"</formula>
    </cfRule>
  </conditionalFormatting>
  <conditionalFormatting sqref="AE52 AE70:AE73 AE55">
    <cfRule type="cellIs" dxfId="942" priority="939" operator="equal">
      <formula>"MUY ALTA"</formula>
    </cfRule>
    <cfRule type="cellIs" dxfId="941" priority="940" operator="equal">
      <formula>"ALTA"</formula>
    </cfRule>
    <cfRule type="cellIs" dxfId="940" priority="941" operator="equal">
      <formula>"MEDIA"</formula>
    </cfRule>
    <cfRule type="cellIs" dxfId="939" priority="942" operator="equal">
      <formula>"BAJA"</formula>
    </cfRule>
    <cfRule type="cellIs" dxfId="938" priority="943" operator="equal">
      <formula>"MUY BAJA"</formula>
    </cfRule>
  </conditionalFormatting>
  <conditionalFormatting sqref="AG71 AG73">
    <cfRule type="cellIs" dxfId="937" priority="934" operator="equal">
      <formula>"CATASTROFICO"</formula>
    </cfRule>
    <cfRule type="cellIs" dxfId="936" priority="935" operator="equal">
      <formula>"MAYOR"</formula>
    </cfRule>
    <cfRule type="cellIs" dxfId="935" priority="936" operator="equal">
      <formula>"MODERADO"</formula>
    </cfRule>
    <cfRule type="cellIs" dxfId="934" priority="937" operator="equal">
      <formula>"MENOR"</formula>
    </cfRule>
    <cfRule type="cellIs" dxfId="933" priority="938" operator="equal">
      <formula>"LEVE"</formula>
    </cfRule>
  </conditionalFormatting>
  <conditionalFormatting sqref="AI71 AI73">
    <cfRule type="cellIs" dxfId="932" priority="897" operator="equal">
      <formula>#REF!</formula>
    </cfRule>
    <cfRule type="cellIs" dxfId="931" priority="898" operator="equal">
      <formula>#REF!</formula>
    </cfRule>
    <cfRule type="cellIs" dxfId="930" priority="899" operator="equal">
      <formula>#REF!</formula>
    </cfRule>
    <cfRule type="cellIs" dxfId="929" priority="900" operator="equal">
      <formula>#REF!</formula>
    </cfRule>
    <cfRule type="cellIs" dxfId="928" priority="901" operator="equal">
      <formula>#REF!</formula>
    </cfRule>
    <cfRule type="cellIs" dxfId="927" priority="902" operator="equal">
      <formula>#REF!</formula>
    </cfRule>
    <cfRule type="cellIs" dxfId="926" priority="903" operator="equal">
      <formula>#REF!</formula>
    </cfRule>
    <cfRule type="cellIs" dxfId="925" priority="904" operator="equal">
      <formula>#REF!</formula>
    </cfRule>
    <cfRule type="cellIs" dxfId="924" priority="905" operator="equal">
      <formula>#REF!</formula>
    </cfRule>
    <cfRule type="cellIs" dxfId="923" priority="906" operator="equal">
      <formula>#REF!</formula>
    </cfRule>
    <cfRule type="cellIs" dxfId="922" priority="907" operator="equal">
      <formula>#REF!</formula>
    </cfRule>
    <cfRule type="cellIs" dxfId="921" priority="908" operator="equal">
      <formula>#REF!</formula>
    </cfRule>
    <cfRule type="cellIs" dxfId="920" priority="909" operator="equal">
      <formula>#REF!</formula>
    </cfRule>
    <cfRule type="cellIs" dxfId="919" priority="910" operator="equal">
      <formula>#REF!</formula>
    </cfRule>
    <cfRule type="cellIs" dxfId="918" priority="911" operator="equal">
      <formula>#REF!</formula>
    </cfRule>
    <cfRule type="cellIs" dxfId="917" priority="912" operator="equal">
      <formula>#REF!</formula>
    </cfRule>
    <cfRule type="cellIs" dxfId="916" priority="913" operator="equal">
      <formula>#REF!</formula>
    </cfRule>
    <cfRule type="cellIs" dxfId="915" priority="914" operator="equal">
      <formula>#REF!</formula>
    </cfRule>
    <cfRule type="cellIs" dxfId="914" priority="915" operator="equal">
      <formula>#REF!</formula>
    </cfRule>
    <cfRule type="cellIs" dxfId="913" priority="916" operator="equal">
      <formula>#REF!</formula>
    </cfRule>
    <cfRule type="cellIs" dxfId="912" priority="917" operator="equal">
      <formula>#REF!</formula>
    </cfRule>
    <cfRule type="cellIs" dxfId="911" priority="918" operator="equal">
      <formula>#REF!</formula>
    </cfRule>
    <cfRule type="cellIs" dxfId="910" priority="919" operator="equal">
      <formula>#REF!</formula>
    </cfRule>
    <cfRule type="cellIs" dxfId="909" priority="920" operator="equal">
      <formula>#REF!</formula>
    </cfRule>
    <cfRule type="cellIs" dxfId="908" priority="921" operator="equal">
      <formula>#REF!</formula>
    </cfRule>
    <cfRule type="cellIs" dxfId="907" priority="922" operator="equal">
      <formula>#REF!</formula>
    </cfRule>
    <cfRule type="cellIs" dxfId="906" priority="923" operator="equal">
      <formula>#REF!</formula>
    </cfRule>
    <cfRule type="cellIs" dxfId="905" priority="924" operator="equal">
      <formula>#REF!</formula>
    </cfRule>
    <cfRule type="cellIs" dxfId="904" priority="925" operator="equal">
      <formula>#REF!</formula>
    </cfRule>
    <cfRule type="cellIs" dxfId="903" priority="926" operator="equal">
      <formula>#REF!</formula>
    </cfRule>
    <cfRule type="cellIs" dxfId="902" priority="927" operator="equal">
      <formula>#REF!</formula>
    </cfRule>
    <cfRule type="cellIs" dxfId="901" priority="928" operator="equal">
      <formula>#REF!</formula>
    </cfRule>
    <cfRule type="cellIs" dxfId="900" priority="929" operator="equal">
      <formula>#REF!</formula>
    </cfRule>
    <cfRule type="cellIs" dxfId="899" priority="930" operator="equal">
      <formula>#REF!</formula>
    </cfRule>
    <cfRule type="cellIs" dxfId="898" priority="931" operator="equal">
      <formula>#REF!</formula>
    </cfRule>
    <cfRule type="cellIs" dxfId="897" priority="932" operator="equal">
      <formula>#REF!</formula>
    </cfRule>
    <cfRule type="cellIs" dxfId="896" priority="933" operator="equal">
      <formula>#REF!</formula>
    </cfRule>
  </conditionalFormatting>
  <conditionalFormatting sqref="Q34">
    <cfRule type="cellIs" dxfId="895" priority="859" operator="equal">
      <formula>#REF!</formula>
    </cfRule>
    <cfRule type="cellIs" dxfId="894" priority="861" operator="equal">
      <formula>#REF!</formula>
    </cfRule>
    <cfRule type="cellIs" dxfId="893" priority="862" operator="equal">
      <formula>#REF!</formula>
    </cfRule>
    <cfRule type="cellIs" dxfId="892" priority="863" operator="equal">
      <formula>#REF!</formula>
    </cfRule>
    <cfRule type="cellIs" dxfId="891" priority="864" operator="equal">
      <formula>#REF!</formula>
    </cfRule>
    <cfRule type="cellIs" dxfId="890" priority="865" operator="equal">
      <formula>#REF!</formula>
    </cfRule>
    <cfRule type="cellIs" dxfId="889" priority="866" operator="equal">
      <formula>#REF!</formula>
    </cfRule>
    <cfRule type="cellIs" dxfId="888" priority="867" operator="equal">
      <formula>#REF!</formula>
    </cfRule>
    <cfRule type="cellIs" dxfId="887" priority="868" operator="equal">
      <formula>#REF!</formula>
    </cfRule>
    <cfRule type="cellIs" dxfId="886" priority="869" operator="equal">
      <formula>#REF!</formula>
    </cfRule>
    <cfRule type="cellIs" dxfId="885" priority="870" operator="equal">
      <formula>#REF!</formula>
    </cfRule>
    <cfRule type="cellIs" dxfId="884" priority="871" operator="equal">
      <formula>#REF!</formula>
    </cfRule>
    <cfRule type="cellIs" dxfId="883" priority="872" operator="equal">
      <formula>#REF!</formula>
    </cfRule>
    <cfRule type="cellIs" dxfId="882" priority="873" operator="equal">
      <formula>#REF!</formula>
    </cfRule>
    <cfRule type="cellIs" dxfId="881" priority="874" operator="equal">
      <formula>#REF!</formula>
    </cfRule>
    <cfRule type="cellIs" dxfId="880" priority="875" operator="equal">
      <formula>#REF!</formula>
    </cfRule>
    <cfRule type="cellIs" dxfId="879" priority="876" operator="equal">
      <formula>#REF!</formula>
    </cfRule>
    <cfRule type="cellIs" dxfId="878" priority="877" operator="equal">
      <formula>#REF!</formula>
    </cfRule>
    <cfRule type="cellIs" dxfId="877" priority="878" operator="equal">
      <formula>#REF!</formula>
    </cfRule>
    <cfRule type="cellIs" dxfId="876" priority="879" operator="equal">
      <formula>#REF!</formula>
    </cfRule>
    <cfRule type="cellIs" dxfId="875" priority="880" operator="equal">
      <formula>#REF!</formula>
    </cfRule>
    <cfRule type="cellIs" dxfId="874" priority="881" operator="equal">
      <formula>#REF!</formula>
    </cfRule>
    <cfRule type="cellIs" dxfId="873" priority="882" operator="equal">
      <formula>#REF!</formula>
    </cfRule>
    <cfRule type="cellIs" dxfId="872" priority="883" operator="equal">
      <formula>#REF!</formula>
    </cfRule>
    <cfRule type="cellIs" dxfId="871" priority="884" operator="equal">
      <formula>#REF!</formula>
    </cfRule>
    <cfRule type="cellIs" dxfId="870" priority="885" operator="equal">
      <formula>#REF!</formula>
    </cfRule>
    <cfRule type="cellIs" dxfId="869" priority="886" operator="equal">
      <formula>#REF!</formula>
    </cfRule>
    <cfRule type="cellIs" dxfId="868" priority="887" operator="equal">
      <formula>#REF!</formula>
    </cfRule>
    <cfRule type="cellIs" dxfId="867" priority="888" operator="equal">
      <formula>#REF!</formula>
    </cfRule>
    <cfRule type="cellIs" dxfId="866" priority="889" operator="equal">
      <formula>#REF!</formula>
    </cfRule>
    <cfRule type="cellIs" dxfId="865" priority="890" operator="equal">
      <formula>#REF!</formula>
    </cfRule>
    <cfRule type="cellIs" dxfId="864" priority="891" operator="equal">
      <formula>#REF!</formula>
    </cfRule>
    <cfRule type="cellIs" dxfId="863" priority="892" operator="equal">
      <formula>#REF!</formula>
    </cfRule>
    <cfRule type="cellIs" dxfId="862" priority="893" operator="equal">
      <formula>#REF!</formula>
    </cfRule>
    <cfRule type="cellIs" dxfId="861" priority="894" operator="equal">
      <formula>#REF!</formula>
    </cfRule>
    <cfRule type="cellIs" dxfId="860" priority="895" operator="equal">
      <formula>#REF!</formula>
    </cfRule>
    <cfRule type="cellIs" dxfId="859" priority="896" operator="equal">
      <formula>#REF!</formula>
    </cfRule>
  </conditionalFormatting>
  <conditionalFormatting sqref="N34 N39">
    <cfRule type="cellIs" dxfId="858" priority="860" operator="equal">
      <formula>#REF!</formula>
    </cfRule>
  </conditionalFormatting>
  <conditionalFormatting sqref="L34 L39">
    <cfRule type="cellIs" dxfId="857" priority="854" operator="equal">
      <formula>"ALTA"</formula>
    </cfRule>
    <cfRule type="cellIs" dxfId="856" priority="855" operator="equal">
      <formula>"MUY ALTA"</formula>
    </cfRule>
    <cfRule type="cellIs" dxfId="855" priority="856" operator="equal">
      <formula>"MEDIA"</formula>
    </cfRule>
    <cfRule type="cellIs" dxfId="854" priority="857" operator="equal">
      <formula>"BAJA"</formula>
    </cfRule>
    <cfRule type="cellIs" dxfId="853" priority="858" operator="equal">
      <formula>"MUY BAJA"</formula>
    </cfRule>
  </conditionalFormatting>
  <conditionalFormatting sqref="N34 N39">
    <cfRule type="cellIs" dxfId="852" priority="846" operator="equal">
      <formula>"CATASTRÓFICO (RC-F)"</formula>
    </cfRule>
    <cfRule type="cellIs" dxfId="851" priority="847" operator="equal">
      <formula>"MAYOR (RC-F)"</formula>
    </cfRule>
    <cfRule type="cellIs" dxfId="850" priority="848" operator="equal">
      <formula>"MODERADO (RC-F)"</formula>
    </cfRule>
    <cfRule type="cellIs" dxfId="849" priority="849" operator="equal">
      <formula>"CATASTRÓFICO"</formula>
    </cfRule>
    <cfRule type="cellIs" dxfId="848" priority="850" operator="equal">
      <formula>"MAYOR"</formula>
    </cfRule>
    <cfRule type="cellIs" dxfId="847" priority="851" operator="equal">
      <formula>"MODERADO"</formula>
    </cfRule>
    <cfRule type="cellIs" dxfId="846" priority="852" operator="equal">
      <formula>"MENOR"</formula>
    </cfRule>
    <cfRule type="cellIs" dxfId="845" priority="853" operator="equal">
      <formula>"LEVE"</formula>
    </cfRule>
  </conditionalFormatting>
  <conditionalFormatting sqref="AI34 Q34 AI39">
    <cfRule type="cellIs" dxfId="844" priority="839" operator="equal">
      <formula>"EXTREMO (RC/F)"</formula>
    </cfRule>
    <cfRule type="cellIs" dxfId="843" priority="840" operator="equal">
      <formula>"ALTO (RC/F)"</formula>
    </cfRule>
    <cfRule type="cellIs" dxfId="842" priority="841" operator="equal">
      <formula>"MODERADO (RC/F)"</formula>
    </cfRule>
    <cfRule type="cellIs" dxfId="841" priority="842" operator="equal">
      <formula>"EXTREMO"</formula>
    </cfRule>
    <cfRule type="cellIs" dxfId="840" priority="843" operator="equal">
      <formula>"ALTO"</formula>
    </cfRule>
    <cfRule type="cellIs" dxfId="839" priority="844" operator="equal">
      <formula>"MODERADO"</formula>
    </cfRule>
    <cfRule type="cellIs" dxfId="838" priority="845" operator="equal">
      <formula>"BAJO"</formula>
    </cfRule>
  </conditionalFormatting>
  <conditionalFormatting sqref="AE33:AE39">
    <cfRule type="cellIs" dxfId="837" priority="834" operator="equal">
      <formula>"MUY ALTA"</formula>
    </cfRule>
    <cfRule type="cellIs" dxfId="836" priority="835" operator="equal">
      <formula>"ALTA"</formula>
    </cfRule>
    <cfRule type="cellIs" dxfId="835" priority="836" operator="equal">
      <formula>"MEDIA"</formula>
    </cfRule>
    <cfRule type="cellIs" dxfId="834" priority="837" operator="equal">
      <formula>"BAJA"</formula>
    </cfRule>
    <cfRule type="cellIs" dxfId="833" priority="838" operator="equal">
      <formula>"MUY BAJA"</formula>
    </cfRule>
  </conditionalFormatting>
  <conditionalFormatting sqref="AG34 AG39">
    <cfRule type="cellIs" dxfId="832" priority="829" operator="equal">
      <formula>"CATASTROFICO"</formula>
    </cfRule>
    <cfRule type="cellIs" dxfId="831" priority="830" operator="equal">
      <formula>"MAYOR"</formula>
    </cfRule>
    <cfRule type="cellIs" dxfId="830" priority="831" operator="equal">
      <formula>"MODERADO"</formula>
    </cfRule>
    <cfRule type="cellIs" dxfId="829" priority="832" operator="equal">
      <formula>"MENOR"</formula>
    </cfRule>
    <cfRule type="cellIs" dxfId="828" priority="833" operator="equal">
      <formula>"LEVE"</formula>
    </cfRule>
  </conditionalFormatting>
  <conditionalFormatting sqref="AI34 AI39">
    <cfRule type="cellIs" dxfId="827" priority="792" operator="equal">
      <formula>#REF!</formula>
    </cfRule>
    <cfRule type="cellIs" dxfId="826" priority="793" operator="equal">
      <formula>#REF!</formula>
    </cfRule>
    <cfRule type="cellIs" dxfId="825" priority="794" operator="equal">
      <formula>#REF!</formula>
    </cfRule>
    <cfRule type="cellIs" dxfId="824" priority="795" operator="equal">
      <formula>#REF!</formula>
    </cfRule>
    <cfRule type="cellIs" dxfId="823" priority="796" operator="equal">
      <formula>#REF!</formula>
    </cfRule>
    <cfRule type="cellIs" dxfId="822" priority="797" operator="equal">
      <formula>#REF!</formula>
    </cfRule>
    <cfRule type="cellIs" dxfId="821" priority="798" operator="equal">
      <formula>#REF!</formula>
    </cfRule>
    <cfRule type="cellIs" dxfId="820" priority="799" operator="equal">
      <formula>#REF!</formula>
    </cfRule>
    <cfRule type="cellIs" dxfId="819" priority="800" operator="equal">
      <formula>#REF!</formula>
    </cfRule>
    <cfRule type="cellIs" dxfId="818" priority="801" operator="equal">
      <formula>#REF!</formula>
    </cfRule>
    <cfRule type="cellIs" dxfId="817" priority="802" operator="equal">
      <formula>#REF!</formula>
    </cfRule>
    <cfRule type="cellIs" dxfId="816" priority="803" operator="equal">
      <formula>#REF!</formula>
    </cfRule>
    <cfRule type="cellIs" dxfId="815" priority="804" operator="equal">
      <formula>#REF!</formula>
    </cfRule>
    <cfRule type="cellIs" dxfId="814" priority="805" operator="equal">
      <formula>#REF!</formula>
    </cfRule>
    <cfRule type="cellIs" dxfId="813" priority="806" operator="equal">
      <formula>#REF!</formula>
    </cfRule>
    <cfRule type="cellIs" dxfId="812" priority="807" operator="equal">
      <formula>#REF!</formula>
    </cfRule>
    <cfRule type="cellIs" dxfId="811" priority="808" operator="equal">
      <formula>#REF!</formula>
    </cfRule>
    <cfRule type="cellIs" dxfId="810" priority="809" operator="equal">
      <formula>#REF!</formula>
    </cfRule>
    <cfRule type="cellIs" dxfId="809" priority="810" operator="equal">
      <formula>#REF!</formula>
    </cfRule>
    <cfRule type="cellIs" dxfId="808" priority="811" operator="equal">
      <formula>#REF!</formula>
    </cfRule>
    <cfRule type="cellIs" dxfId="807" priority="812" operator="equal">
      <formula>#REF!</formula>
    </cfRule>
    <cfRule type="cellIs" dxfId="806" priority="813" operator="equal">
      <formula>#REF!</formula>
    </cfRule>
    <cfRule type="cellIs" dxfId="805" priority="814" operator="equal">
      <formula>#REF!</formula>
    </cfRule>
    <cfRule type="cellIs" dxfId="804" priority="815" operator="equal">
      <formula>#REF!</formula>
    </cfRule>
    <cfRule type="cellIs" dxfId="803" priority="816" operator="equal">
      <formula>#REF!</formula>
    </cfRule>
    <cfRule type="cellIs" dxfId="802" priority="817" operator="equal">
      <formula>#REF!</formula>
    </cfRule>
    <cfRule type="cellIs" dxfId="801" priority="818" operator="equal">
      <formula>#REF!</formula>
    </cfRule>
    <cfRule type="cellIs" dxfId="800" priority="819" operator="equal">
      <formula>#REF!</formula>
    </cfRule>
    <cfRule type="cellIs" dxfId="799" priority="820" operator="equal">
      <formula>#REF!</formula>
    </cfRule>
    <cfRule type="cellIs" dxfId="798" priority="821" operator="equal">
      <formula>#REF!</formula>
    </cfRule>
    <cfRule type="cellIs" dxfId="797" priority="822" operator="equal">
      <formula>#REF!</formula>
    </cfRule>
    <cfRule type="cellIs" dxfId="796" priority="823" operator="equal">
      <formula>#REF!</formula>
    </cfRule>
    <cfRule type="cellIs" dxfId="795" priority="824" operator="equal">
      <formula>#REF!</formula>
    </cfRule>
    <cfRule type="cellIs" dxfId="794" priority="825" operator="equal">
      <formula>#REF!</formula>
    </cfRule>
    <cfRule type="cellIs" dxfId="793" priority="826" operator="equal">
      <formula>#REF!</formula>
    </cfRule>
    <cfRule type="cellIs" dxfId="792" priority="827" operator="equal">
      <formula>#REF!</formula>
    </cfRule>
    <cfRule type="cellIs" dxfId="791" priority="828" operator="equal">
      <formula>#REF!</formula>
    </cfRule>
  </conditionalFormatting>
  <conditionalFormatting sqref="Q42">
    <cfRule type="cellIs" dxfId="790" priority="754" operator="equal">
      <formula>#REF!</formula>
    </cfRule>
    <cfRule type="cellIs" dxfId="789" priority="756" operator="equal">
      <formula>#REF!</formula>
    </cfRule>
    <cfRule type="cellIs" dxfId="788" priority="757" operator="equal">
      <formula>#REF!</formula>
    </cfRule>
    <cfRule type="cellIs" dxfId="787" priority="758" operator="equal">
      <formula>#REF!</formula>
    </cfRule>
    <cfRule type="cellIs" dxfId="786" priority="759" operator="equal">
      <formula>#REF!</formula>
    </cfRule>
    <cfRule type="cellIs" dxfId="785" priority="760" operator="equal">
      <formula>#REF!</formula>
    </cfRule>
    <cfRule type="cellIs" dxfId="784" priority="761" operator="equal">
      <formula>#REF!</formula>
    </cfRule>
    <cfRule type="cellIs" dxfId="783" priority="762" operator="equal">
      <formula>#REF!</formula>
    </cfRule>
    <cfRule type="cellIs" dxfId="782" priority="763" operator="equal">
      <formula>#REF!</formula>
    </cfRule>
    <cfRule type="cellIs" dxfId="781" priority="764" operator="equal">
      <formula>#REF!</formula>
    </cfRule>
    <cfRule type="cellIs" dxfId="780" priority="765" operator="equal">
      <formula>#REF!</formula>
    </cfRule>
    <cfRule type="cellIs" dxfId="779" priority="766" operator="equal">
      <formula>#REF!</formula>
    </cfRule>
    <cfRule type="cellIs" dxfId="778" priority="767" operator="equal">
      <formula>#REF!</formula>
    </cfRule>
    <cfRule type="cellIs" dxfId="777" priority="768" operator="equal">
      <formula>#REF!</formula>
    </cfRule>
    <cfRule type="cellIs" dxfId="776" priority="769" operator="equal">
      <formula>#REF!</formula>
    </cfRule>
    <cfRule type="cellIs" dxfId="775" priority="770" operator="equal">
      <formula>#REF!</formula>
    </cfRule>
    <cfRule type="cellIs" dxfId="774" priority="771" operator="equal">
      <formula>#REF!</formula>
    </cfRule>
    <cfRule type="cellIs" dxfId="773" priority="772" operator="equal">
      <formula>#REF!</formula>
    </cfRule>
    <cfRule type="cellIs" dxfId="772" priority="773" operator="equal">
      <formula>#REF!</formula>
    </cfRule>
    <cfRule type="cellIs" dxfId="771" priority="774" operator="equal">
      <formula>#REF!</formula>
    </cfRule>
    <cfRule type="cellIs" dxfId="770" priority="775" operator="equal">
      <formula>#REF!</formula>
    </cfRule>
    <cfRule type="cellIs" dxfId="769" priority="776" operator="equal">
      <formula>#REF!</formula>
    </cfRule>
    <cfRule type="cellIs" dxfId="768" priority="777" operator="equal">
      <formula>#REF!</formula>
    </cfRule>
    <cfRule type="cellIs" dxfId="767" priority="778" operator="equal">
      <formula>#REF!</formula>
    </cfRule>
    <cfRule type="cellIs" dxfId="766" priority="779" operator="equal">
      <formula>#REF!</formula>
    </cfRule>
    <cfRule type="cellIs" dxfId="765" priority="780" operator="equal">
      <formula>#REF!</formula>
    </cfRule>
    <cfRule type="cellIs" dxfId="764" priority="781" operator="equal">
      <formula>#REF!</formula>
    </cfRule>
    <cfRule type="cellIs" dxfId="763" priority="782" operator="equal">
      <formula>#REF!</formula>
    </cfRule>
    <cfRule type="cellIs" dxfId="762" priority="783" operator="equal">
      <formula>#REF!</formula>
    </cfRule>
    <cfRule type="cellIs" dxfId="761" priority="784" operator="equal">
      <formula>#REF!</formula>
    </cfRule>
    <cfRule type="cellIs" dxfId="760" priority="785" operator="equal">
      <formula>#REF!</formula>
    </cfRule>
    <cfRule type="cellIs" dxfId="759" priority="786" operator="equal">
      <formula>#REF!</formula>
    </cfRule>
    <cfRule type="cellIs" dxfId="758" priority="787" operator="equal">
      <formula>#REF!</formula>
    </cfRule>
    <cfRule type="cellIs" dxfId="757" priority="788" operator="equal">
      <formula>#REF!</formula>
    </cfRule>
    <cfRule type="cellIs" dxfId="756" priority="789" operator="equal">
      <formula>#REF!</formula>
    </cfRule>
    <cfRule type="cellIs" dxfId="755" priority="790" operator="equal">
      <formula>#REF!</formula>
    </cfRule>
    <cfRule type="cellIs" dxfId="754" priority="791" operator="equal">
      <formula>#REF!</formula>
    </cfRule>
  </conditionalFormatting>
  <conditionalFormatting sqref="N42">
    <cfRule type="cellIs" dxfId="753" priority="755" operator="equal">
      <formula>#REF!</formula>
    </cfRule>
  </conditionalFormatting>
  <conditionalFormatting sqref="L42">
    <cfRule type="cellIs" dxfId="752" priority="749" operator="equal">
      <formula>"ALTA"</formula>
    </cfRule>
    <cfRule type="cellIs" dxfId="751" priority="750" operator="equal">
      <formula>"MUY ALTA"</formula>
    </cfRule>
    <cfRule type="cellIs" dxfId="750" priority="751" operator="equal">
      <formula>"MEDIA"</formula>
    </cfRule>
    <cfRule type="cellIs" dxfId="749" priority="752" operator="equal">
      <formula>"BAJA"</formula>
    </cfRule>
    <cfRule type="cellIs" dxfId="748" priority="753" operator="equal">
      <formula>"MUY BAJA"</formula>
    </cfRule>
  </conditionalFormatting>
  <conditionalFormatting sqref="N42">
    <cfRule type="cellIs" dxfId="747" priority="741" operator="equal">
      <formula>"CATASTRÓFICO (RC-F)"</formula>
    </cfRule>
    <cfRule type="cellIs" dxfId="746" priority="742" operator="equal">
      <formula>"MAYOR (RC-F)"</formula>
    </cfRule>
    <cfRule type="cellIs" dxfId="745" priority="743" operator="equal">
      <formula>"MODERADO (RC-F)"</formula>
    </cfRule>
    <cfRule type="cellIs" dxfId="744" priority="744" operator="equal">
      <formula>"CATASTRÓFICO"</formula>
    </cfRule>
    <cfRule type="cellIs" dxfId="743" priority="745" operator="equal">
      <formula>"MAYOR"</formula>
    </cfRule>
    <cfRule type="cellIs" dxfId="742" priority="746" operator="equal">
      <formula>"MODERADO"</formula>
    </cfRule>
    <cfRule type="cellIs" dxfId="741" priority="747" operator="equal">
      <formula>"MENOR"</formula>
    </cfRule>
    <cfRule type="cellIs" dxfId="740" priority="748" operator="equal">
      <formula>"LEVE"</formula>
    </cfRule>
  </conditionalFormatting>
  <conditionalFormatting sqref="Q42 AI42">
    <cfRule type="cellIs" dxfId="739" priority="734" operator="equal">
      <formula>"EXTREMO (RC/F)"</formula>
    </cfRule>
    <cfRule type="cellIs" dxfId="738" priority="735" operator="equal">
      <formula>"ALTO (RC/F)"</formula>
    </cfRule>
    <cfRule type="cellIs" dxfId="737" priority="736" operator="equal">
      <formula>"MODERADO (RC/F)"</formula>
    </cfRule>
    <cfRule type="cellIs" dxfId="736" priority="737" operator="equal">
      <formula>"EXTREMO"</formula>
    </cfRule>
    <cfRule type="cellIs" dxfId="735" priority="738" operator="equal">
      <formula>"ALTO"</formula>
    </cfRule>
    <cfRule type="cellIs" dxfId="734" priority="739" operator="equal">
      <formula>"MODERADO"</formula>
    </cfRule>
    <cfRule type="cellIs" dxfId="733" priority="740" operator="equal">
      <formula>"BAJO"</formula>
    </cfRule>
  </conditionalFormatting>
  <conditionalFormatting sqref="AE41:AE42">
    <cfRule type="cellIs" dxfId="732" priority="729" operator="equal">
      <formula>"MUY ALTA"</formula>
    </cfRule>
    <cfRule type="cellIs" dxfId="731" priority="730" operator="equal">
      <formula>"ALTA"</formula>
    </cfRule>
    <cfRule type="cellIs" dxfId="730" priority="731" operator="equal">
      <formula>"MEDIA"</formula>
    </cfRule>
    <cfRule type="cellIs" dxfId="729" priority="732" operator="equal">
      <formula>"BAJA"</formula>
    </cfRule>
    <cfRule type="cellIs" dxfId="728" priority="733" operator="equal">
      <formula>"MUY BAJA"</formula>
    </cfRule>
  </conditionalFormatting>
  <conditionalFormatting sqref="AG42">
    <cfRule type="cellIs" dxfId="727" priority="724" operator="equal">
      <formula>"CATASTROFICO"</formula>
    </cfRule>
    <cfRule type="cellIs" dxfId="726" priority="725" operator="equal">
      <formula>"MAYOR"</formula>
    </cfRule>
    <cfRule type="cellIs" dxfId="725" priority="726" operator="equal">
      <formula>"MODERADO"</formula>
    </cfRule>
    <cfRule type="cellIs" dxfId="724" priority="727" operator="equal">
      <formula>"MENOR"</formula>
    </cfRule>
    <cfRule type="cellIs" dxfId="723" priority="728" operator="equal">
      <formula>"LEVE"</formula>
    </cfRule>
  </conditionalFormatting>
  <conditionalFormatting sqref="AI42">
    <cfRule type="cellIs" dxfId="722" priority="687" operator="equal">
      <formula>#REF!</formula>
    </cfRule>
    <cfRule type="cellIs" dxfId="721" priority="688" operator="equal">
      <formula>#REF!</formula>
    </cfRule>
    <cfRule type="cellIs" dxfId="720" priority="689" operator="equal">
      <formula>#REF!</formula>
    </cfRule>
    <cfRule type="cellIs" dxfId="719" priority="690" operator="equal">
      <formula>#REF!</formula>
    </cfRule>
    <cfRule type="cellIs" dxfId="718" priority="691" operator="equal">
      <formula>#REF!</formula>
    </cfRule>
    <cfRule type="cellIs" dxfId="717" priority="692" operator="equal">
      <formula>#REF!</formula>
    </cfRule>
    <cfRule type="cellIs" dxfId="716" priority="693" operator="equal">
      <formula>#REF!</formula>
    </cfRule>
    <cfRule type="cellIs" dxfId="715" priority="694" operator="equal">
      <formula>#REF!</formula>
    </cfRule>
    <cfRule type="cellIs" dxfId="714" priority="695" operator="equal">
      <formula>#REF!</formula>
    </cfRule>
    <cfRule type="cellIs" dxfId="713" priority="696" operator="equal">
      <formula>#REF!</formula>
    </cfRule>
    <cfRule type="cellIs" dxfId="712" priority="697" operator="equal">
      <formula>#REF!</formula>
    </cfRule>
    <cfRule type="cellIs" dxfId="711" priority="698" operator="equal">
      <formula>#REF!</formula>
    </cfRule>
    <cfRule type="cellIs" dxfId="710" priority="699" operator="equal">
      <formula>#REF!</formula>
    </cfRule>
    <cfRule type="cellIs" dxfId="709" priority="700" operator="equal">
      <formula>#REF!</formula>
    </cfRule>
    <cfRule type="cellIs" dxfId="708" priority="701" operator="equal">
      <formula>#REF!</formula>
    </cfRule>
    <cfRule type="cellIs" dxfId="707" priority="702" operator="equal">
      <formula>#REF!</formula>
    </cfRule>
    <cfRule type="cellIs" dxfId="706" priority="703" operator="equal">
      <formula>#REF!</formula>
    </cfRule>
    <cfRule type="cellIs" dxfId="705" priority="704" operator="equal">
      <formula>#REF!</formula>
    </cfRule>
    <cfRule type="cellIs" dxfId="704" priority="705" operator="equal">
      <formula>#REF!</formula>
    </cfRule>
    <cfRule type="cellIs" dxfId="703" priority="706" operator="equal">
      <formula>#REF!</formula>
    </cfRule>
    <cfRule type="cellIs" dxfId="702" priority="707" operator="equal">
      <formula>#REF!</formula>
    </cfRule>
    <cfRule type="cellIs" dxfId="701" priority="708" operator="equal">
      <formula>#REF!</formula>
    </cfRule>
    <cfRule type="cellIs" dxfId="700" priority="709" operator="equal">
      <formula>#REF!</formula>
    </cfRule>
    <cfRule type="cellIs" dxfId="699" priority="710" operator="equal">
      <formula>#REF!</formula>
    </cfRule>
    <cfRule type="cellIs" dxfId="698" priority="711" operator="equal">
      <formula>#REF!</formula>
    </cfRule>
    <cfRule type="cellIs" dxfId="697" priority="712" operator="equal">
      <formula>#REF!</formula>
    </cfRule>
    <cfRule type="cellIs" dxfId="696" priority="713" operator="equal">
      <formula>#REF!</formula>
    </cfRule>
    <cfRule type="cellIs" dxfId="695" priority="714" operator="equal">
      <formula>#REF!</formula>
    </cfRule>
    <cfRule type="cellIs" dxfId="694" priority="715" operator="equal">
      <formula>#REF!</formula>
    </cfRule>
    <cfRule type="cellIs" dxfId="693" priority="716" operator="equal">
      <formula>#REF!</formula>
    </cfRule>
    <cfRule type="cellIs" dxfId="692" priority="717" operator="equal">
      <formula>#REF!</formula>
    </cfRule>
    <cfRule type="cellIs" dxfId="691" priority="718" operator="equal">
      <formula>#REF!</formula>
    </cfRule>
    <cfRule type="cellIs" dxfId="690" priority="719" operator="equal">
      <formula>#REF!</formula>
    </cfRule>
    <cfRule type="cellIs" dxfId="689" priority="720" operator="equal">
      <formula>#REF!</formula>
    </cfRule>
    <cfRule type="cellIs" dxfId="688" priority="721" operator="equal">
      <formula>#REF!</formula>
    </cfRule>
    <cfRule type="cellIs" dxfId="687" priority="722" operator="equal">
      <formula>#REF!</formula>
    </cfRule>
    <cfRule type="cellIs" dxfId="686" priority="723" operator="equal">
      <formula>#REF!</formula>
    </cfRule>
  </conditionalFormatting>
  <conditionalFormatting sqref="Q25">
    <cfRule type="cellIs" dxfId="685" priority="649" operator="equal">
      <formula>#REF!</formula>
    </cfRule>
    <cfRule type="cellIs" dxfId="684" priority="651" operator="equal">
      <formula>#REF!</formula>
    </cfRule>
    <cfRule type="cellIs" dxfId="683" priority="652" operator="equal">
      <formula>#REF!</formula>
    </cfRule>
    <cfRule type="cellIs" dxfId="682" priority="653" operator="equal">
      <formula>#REF!</formula>
    </cfRule>
    <cfRule type="cellIs" dxfId="681" priority="654" operator="equal">
      <formula>#REF!</formula>
    </cfRule>
    <cfRule type="cellIs" dxfId="680" priority="655" operator="equal">
      <formula>#REF!</formula>
    </cfRule>
    <cfRule type="cellIs" dxfId="679" priority="656" operator="equal">
      <formula>#REF!</formula>
    </cfRule>
    <cfRule type="cellIs" dxfId="678" priority="657" operator="equal">
      <formula>#REF!</formula>
    </cfRule>
    <cfRule type="cellIs" dxfId="677" priority="658" operator="equal">
      <formula>#REF!</formula>
    </cfRule>
    <cfRule type="cellIs" dxfId="676" priority="659" operator="equal">
      <formula>#REF!</formula>
    </cfRule>
    <cfRule type="cellIs" dxfId="675" priority="660" operator="equal">
      <formula>#REF!</formula>
    </cfRule>
    <cfRule type="cellIs" dxfId="674" priority="661" operator="equal">
      <formula>#REF!</formula>
    </cfRule>
    <cfRule type="cellIs" dxfId="673" priority="662" operator="equal">
      <formula>#REF!</formula>
    </cfRule>
    <cfRule type="cellIs" dxfId="672" priority="663" operator="equal">
      <formula>#REF!</formula>
    </cfRule>
    <cfRule type="cellIs" dxfId="671" priority="664" operator="equal">
      <formula>#REF!</formula>
    </cfRule>
    <cfRule type="cellIs" dxfId="670" priority="665" operator="equal">
      <formula>#REF!</formula>
    </cfRule>
    <cfRule type="cellIs" dxfId="669" priority="666" operator="equal">
      <formula>#REF!</formula>
    </cfRule>
    <cfRule type="cellIs" dxfId="668" priority="667" operator="equal">
      <formula>#REF!</formula>
    </cfRule>
    <cfRule type="cellIs" dxfId="667" priority="668" operator="equal">
      <formula>#REF!</formula>
    </cfRule>
    <cfRule type="cellIs" dxfId="666" priority="669" operator="equal">
      <formula>#REF!</formula>
    </cfRule>
    <cfRule type="cellIs" dxfId="665" priority="670" operator="equal">
      <formula>#REF!</formula>
    </cfRule>
    <cfRule type="cellIs" dxfId="664" priority="671" operator="equal">
      <formula>#REF!</formula>
    </cfRule>
    <cfRule type="cellIs" dxfId="663" priority="672" operator="equal">
      <formula>#REF!</formula>
    </cfRule>
    <cfRule type="cellIs" dxfId="662" priority="673" operator="equal">
      <formula>#REF!</formula>
    </cfRule>
    <cfRule type="cellIs" dxfId="661" priority="674" operator="equal">
      <formula>#REF!</formula>
    </cfRule>
    <cfRule type="cellIs" dxfId="660" priority="675" operator="equal">
      <formula>#REF!</formula>
    </cfRule>
    <cfRule type="cellIs" dxfId="659" priority="676" operator="equal">
      <formula>#REF!</formula>
    </cfRule>
    <cfRule type="cellIs" dxfId="658" priority="677" operator="equal">
      <formula>#REF!</formula>
    </cfRule>
    <cfRule type="cellIs" dxfId="657" priority="678" operator="equal">
      <formula>#REF!</formula>
    </cfRule>
    <cfRule type="cellIs" dxfId="656" priority="679" operator="equal">
      <formula>#REF!</formula>
    </cfRule>
    <cfRule type="cellIs" dxfId="655" priority="680" operator="equal">
      <formula>#REF!</formula>
    </cfRule>
    <cfRule type="cellIs" dxfId="654" priority="681" operator="equal">
      <formula>#REF!</formula>
    </cfRule>
    <cfRule type="cellIs" dxfId="653" priority="682" operator="equal">
      <formula>#REF!</formula>
    </cfRule>
    <cfRule type="cellIs" dxfId="652" priority="683" operator="equal">
      <formula>#REF!</formula>
    </cfRule>
    <cfRule type="cellIs" dxfId="651" priority="684" operator="equal">
      <formula>#REF!</formula>
    </cfRule>
    <cfRule type="cellIs" dxfId="650" priority="685" operator="equal">
      <formula>#REF!</formula>
    </cfRule>
    <cfRule type="cellIs" dxfId="649" priority="686" operator="equal">
      <formula>#REF!</formula>
    </cfRule>
  </conditionalFormatting>
  <conditionalFormatting sqref="N25">
    <cfRule type="cellIs" dxfId="648" priority="650" operator="equal">
      <formula>#REF!</formula>
    </cfRule>
  </conditionalFormatting>
  <conditionalFormatting sqref="L25">
    <cfRule type="cellIs" dxfId="647" priority="644" operator="equal">
      <formula>"ALTA"</formula>
    </cfRule>
    <cfRule type="cellIs" dxfId="646" priority="645" operator="equal">
      <formula>"MUY ALTA"</formula>
    </cfRule>
    <cfRule type="cellIs" dxfId="645" priority="646" operator="equal">
      <formula>"MEDIA"</formula>
    </cfRule>
    <cfRule type="cellIs" dxfId="644" priority="647" operator="equal">
      <formula>"BAJA"</formula>
    </cfRule>
    <cfRule type="cellIs" dxfId="643" priority="648" operator="equal">
      <formula>"MUY BAJA"</formula>
    </cfRule>
  </conditionalFormatting>
  <conditionalFormatting sqref="N25">
    <cfRule type="cellIs" dxfId="642" priority="636" operator="equal">
      <formula>"CATASTRÓFICO (RC-F)"</formula>
    </cfRule>
    <cfRule type="cellIs" dxfId="641" priority="637" operator="equal">
      <formula>"MAYOR (RC-F)"</formula>
    </cfRule>
    <cfRule type="cellIs" dxfId="640" priority="638" operator="equal">
      <formula>"MODERADO (RC-F)"</formula>
    </cfRule>
    <cfRule type="cellIs" dxfId="639" priority="639" operator="equal">
      <formula>"CATASTRÓFICO"</formula>
    </cfRule>
    <cfRule type="cellIs" dxfId="638" priority="640" operator="equal">
      <formula>"MAYOR"</formula>
    </cfRule>
    <cfRule type="cellIs" dxfId="637" priority="641" operator="equal">
      <formula>"MODERADO"</formula>
    </cfRule>
    <cfRule type="cellIs" dxfId="636" priority="642" operator="equal">
      <formula>"MENOR"</formula>
    </cfRule>
    <cfRule type="cellIs" dxfId="635" priority="643" operator="equal">
      <formula>"LEVE"</formula>
    </cfRule>
  </conditionalFormatting>
  <conditionalFormatting sqref="AI25 Q25">
    <cfRule type="cellIs" dxfId="634" priority="629" operator="equal">
      <formula>"EXTREMO (RC/F)"</formula>
    </cfRule>
    <cfRule type="cellIs" dxfId="633" priority="630" operator="equal">
      <formula>"ALTO (RC/F)"</formula>
    </cfRule>
    <cfRule type="cellIs" dxfId="632" priority="631" operator="equal">
      <formula>"MODERADO (RC/F)"</formula>
    </cfRule>
    <cfRule type="cellIs" dxfId="631" priority="632" operator="equal">
      <formula>"EXTREMO"</formula>
    </cfRule>
    <cfRule type="cellIs" dxfId="630" priority="633" operator="equal">
      <formula>"ALTO"</formula>
    </cfRule>
    <cfRule type="cellIs" dxfId="629" priority="634" operator="equal">
      <formula>"MODERADO"</formula>
    </cfRule>
    <cfRule type="cellIs" dxfId="628" priority="635" operator="equal">
      <formula>"BAJO"</formula>
    </cfRule>
  </conditionalFormatting>
  <conditionalFormatting sqref="AE23:AE30">
    <cfRule type="cellIs" dxfId="627" priority="624" operator="equal">
      <formula>"MUY ALTA"</formula>
    </cfRule>
    <cfRule type="cellIs" dxfId="626" priority="625" operator="equal">
      <formula>"ALTA"</formula>
    </cfRule>
    <cfRule type="cellIs" dxfId="625" priority="626" operator="equal">
      <formula>"MEDIA"</formula>
    </cfRule>
    <cfRule type="cellIs" dxfId="624" priority="627" operator="equal">
      <formula>"BAJA"</formula>
    </cfRule>
    <cfRule type="cellIs" dxfId="623" priority="628" operator="equal">
      <formula>"MUY BAJA"</formula>
    </cfRule>
  </conditionalFormatting>
  <conditionalFormatting sqref="AG25">
    <cfRule type="cellIs" dxfId="622" priority="619" operator="equal">
      <formula>"CATASTROFICO"</formula>
    </cfRule>
    <cfRule type="cellIs" dxfId="621" priority="620" operator="equal">
      <formula>"MAYOR"</formula>
    </cfRule>
    <cfRule type="cellIs" dxfId="620" priority="621" operator="equal">
      <formula>"MODERADO"</formula>
    </cfRule>
    <cfRule type="cellIs" dxfId="619" priority="622" operator="equal">
      <formula>"MENOR"</formula>
    </cfRule>
    <cfRule type="cellIs" dxfId="618" priority="623" operator="equal">
      <formula>"LEVE"</formula>
    </cfRule>
  </conditionalFormatting>
  <conditionalFormatting sqref="AI25">
    <cfRule type="cellIs" dxfId="617" priority="582" operator="equal">
      <formula>#REF!</formula>
    </cfRule>
    <cfRule type="cellIs" dxfId="616" priority="583" operator="equal">
      <formula>#REF!</formula>
    </cfRule>
    <cfRule type="cellIs" dxfId="615" priority="584" operator="equal">
      <formula>#REF!</formula>
    </cfRule>
    <cfRule type="cellIs" dxfId="614" priority="585" operator="equal">
      <formula>#REF!</formula>
    </cfRule>
    <cfRule type="cellIs" dxfId="613" priority="586" operator="equal">
      <formula>#REF!</formula>
    </cfRule>
    <cfRule type="cellIs" dxfId="612" priority="587" operator="equal">
      <formula>#REF!</formula>
    </cfRule>
    <cfRule type="cellIs" dxfId="611" priority="588" operator="equal">
      <formula>#REF!</formula>
    </cfRule>
    <cfRule type="cellIs" dxfId="610" priority="589" operator="equal">
      <formula>#REF!</formula>
    </cfRule>
    <cfRule type="cellIs" dxfId="609" priority="590" operator="equal">
      <formula>#REF!</formula>
    </cfRule>
    <cfRule type="cellIs" dxfId="608" priority="591" operator="equal">
      <formula>#REF!</formula>
    </cfRule>
    <cfRule type="cellIs" dxfId="607" priority="592" operator="equal">
      <formula>#REF!</formula>
    </cfRule>
    <cfRule type="cellIs" dxfId="606" priority="593" operator="equal">
      <formula>#REF!</formula>
    </cfRule>
    <cfRule type="cellIs" dxfId="605" priority="594" operator="equal">
      <formula>#REF!</formula>
    </cfRule>
    <cfRule type="cellIs" dxfId="604" priority="595" operator="equal">
      <formula>#REF!</formula>
    </cfRule>
    <cfRule type="cellIs" dxfId="603" priority="596" operator="equal">
      <formula>#REF!</formula>
    </cfRule>
    <cfRule type="cellIs" dxfId="602" priority="597" operator="equal">
      <formula>#REF!</formula>
    </cfRule>
    <cfRule type="cellIs" dxfId="601" priority="598" operator="equal">
      <formula>#REF!</formula>
    </cfRule>
    <cfRule type="cellIs" dxfId="600" priority="599" operator="equal">
      <formula>#REF!</formula>
    </cfRule>
    <cfRule type="cellIs" dxfId="599" priority="600" operator="equal">
      <formula>#REF!</formula>
    </cfRule>
    <cfRule type="cellIs" dxfId="598" priority="601" operator="equal">
      <formula>#REF!</formula>
    </cfRule>
    <cfRule type="cellIs" dxfId="597" priority="602" operator="equal">
      <formula>#REF!</formula>
    </cfRule>
    <cfRule type="cellIs" dxfId="596" priority="603" operator="equal">
      <formula>#REF!</formula>
    </cfRule>
    <cfRule type="cellIs" dxfId="595" priority="604" operator="equal">
      <formula>#REF!</formula>
    </cfRule>
    <cfRule type="cellIs" dxfId="594" priority="605" operator="equal">
      <formula>#REF!</formula>
    </cfRule>
    <cfRule type="cellIs" dxfId="593" priority="606" operator="equal">
      <formula>#REF!</formula>
    </cfRule>
    <cfRule type="cellIs" dxfId="592" priority="607" operator="equal">
      <formula>#REF!</formula>
    </cfRule>
    <cfRule type="cellIs" dxfId="591" priority="608" operator="equal">
      <formula>#REF!</formula>
    </cfRule>
    <cfRule type="cellIs" dxfId="590" priority="609" operator="equal">
      <formula>#REF!</formula>
    </cfRule>
    <cfRule type="cellIs" dxfId="589" priority="610" operator="equal">
      <formula>#REF!</formula>
    </cfRule>
    <cfRule type="cellIs" dxfId="588" priority="611" operator="equal">
      <formula>#REF!</formula>
    </cfRule>
    <cfRule type="cellIs" dxfId="587" priority="612" operator="equal">
      <formula>#REF!</formula>
    </cfRule>
    <cfRule type="cellIs" dxfId="586" priority="613" operator="equal">
      <formula>#REF!</formula>
    </cfRule>
    <cfRule type="cellIs" dxfId="585" priority="614" operator="equal">
      <formula>#REF!</formula>
    </cfRule>
    <cfRule type="cellIs" dxfId="584" priority="615" operator="equal">
      <formula>#REF!</formula>
    </cfRule>
    <cfRule type="cellIs" dxfId="583" priority="616" operator="equal">
      <formula>#REF!</formula>
    </cfRule>
    <cfRule type="cellIs" dxfId="582" priority="617" operator="equal">
      <formula>#REF!</formula>
    </cfRule>
    <cfRule type="cellIs" dxfId="581" priority="618" operator="equal">
      <formula>#REF!</formula>
    </cfRule>
  </conditionalFormatting>
  <conditionalFormatting sqref="Q31">
    <cfRule type="cellIs" dxfId="580" priority="544" operator="equal">
      <formula>#REF!</formula>
    </cfRule>
    <cfRule type="cellIs" dxfId="579" priority="546" operator="equal">
      <formula>#REF!</formula>
    </cfRule>
    <cfRule type="cellIs" dxfId="578" priority="547" operator="equal">
      <formula>#REF!</formula>
    </cfRule>
    <cfRule type="cellIs" dxfId="577" priority="548" operator="equal">
      <formula>#REF!</formula>
    </cfRule>
    <cfRule type="cellIs" dxfId="576" priority="549" operator="equal">
      <formula>#REF!</formula>
    </cfRule>
    <cfRule type="cellIs" dxfId="575" priority="550" operator="equal">
      <formula>#REF!</formula>
    </cfRule>
    <cfRule type="cellIs" dxfId="574" priority="551" operator="equal">
      <formula>#REF!</formula>
    </cfRule>
    <cfRule type="cellIs" dxfId="573" priority="552" operator="equal">
      <formula>#REF!</formula>
    </cfRule>
    <cfRule type="cellIs" dxfId="572" priority="553" operator="equal">
      <formula>#REF!</formula>
    </cfRule>
    <cfRule type="cellIs" dxfId="571" priority="554" operator="equal">
      <formula>#REF!</formula>
    </cfRule>
    <cfRule type="cellIs" dxfId="570" priority="555" operator="equal">
      <formula>#REF!</formula>
    </cfRule>
    <cfRule type="cellIs" dxfId="569" priority="556" operator="equal">
      <formula>#REF!</formula>
    </cfRule>
    <cfRule type="cellIs" dxfId="568" priority="557" operator="equal">
      <formula>#REF!</formula>
    </cfRule>
    <cfRule type="cellIs" dxfId="567" priority="558" operator="equal">
      <formula>#REF!</formula>
    </cfRule>
    <cfRule type="cellIs" dxfId="566" priority="559" operator="equal">
      <formula>#REF!</formula>
    </cfRule>
    <cfRule type="cellIs" dxfId="565" priority="560" operator="equal">
      <formula>#REF!</formula>
    </cfRule>
    <cfRule type="cellIs" dxfId="564" priority="561" operator="equal">
      <formula>#REF!</formula>
    </cfRule>
    <cfRule type="cellIs" dxfId="563" priority="562" operator="equal">
      <formula>#REF!</formula>
    </cfRule>
    <cfRule type="cellIs" dxfId="562" priority="563" operator="equal">
      <formula>#REF!</formula>
    </cfRule>
    <cfRule type="cellIs" dxfId="561" priority="564" operator="equal">
      <formula>#REF!</formula>
    </cfRule>
    <cfRule type="cellIs" dxfId="560" priority="565" operator="equal">
      <formula>#REF!</formula>
    </cfRule>
    <cfRule type="cellIs" dxfId="559" priority="566" operator="equal">
      <formula>#REF!</formula>
    </cfRule>
    <cfRule type="cellIs" dxfId="558" priority="567" operator="equal">
      <formula>#REF!</formula>
    </cfRule>
    <cfRule type="cellIs" dxfId="557" priority="568" operator="equal">
      <formula>#REF!</formula>
    </cfRule>
    <cfRule type="cellIs" dxfId="556" priority="569" operator="equal">
      <formula>#REF!</formula>
    </cfRule>
    <cfRule type="cellIs" dxfId="555" priority="570" operator="equal">
      <formula>#REF!</formula>
    </cfRule>
    <cfRule type="cellIs" dxfId="554" priority="571" operator="equal">
      <formula>#REF!</formula>
    </cfRule>
    <cfRule type="cellIs" dxfId="553" priority="572" operator="equal">
      <formula>#REF!</formula>
    </cfRule>
    <cfRule type="cellIs" dxfId="552" priority="573" operator="equal">
      <formula>#REF!</formula>
    </cfRule>
    <cfRule type="cellIs" dxfId="551" priority="574" operator="equal">
      <formula>#REF!</formula>
    </cfRule>
    <cfRule type="cellIs" dxfId="550" priority="575" operator="equal">
      <formula>#REF!</formula>
    </cfRule>
    <cfRule type="cellIs" dxfId="549" priority="576" operator="equal">
      <formula>#REF!</formula>
    </cfRule>
    <cfRule type="cellIs" dxfId="548" priority="577" operator="equal">
      <formula>#REF!</formula>
    </cfRule>
    <cfRule type="cellIs" dxfId="547" priority="578" operator="equal">
      <formula>#REF!</formula>
    </cfRule>
    <cfRule type="cellIs" dxfId="546" priority="579" operator="equal">
      <formula>#REF!</formula>
    </cfRule>
    <cfRule type="cellIs" dxfId="545" priority="580" operator="equal">
      <formula>#REF!</formula>
    </cfRule>
    <cfRule type="cellIs" dxfId="544" priority="581" operator="equal">
      <formula>#REF!</formula>
    </cfRule>
  </conditionalFormatting>
  <conditionalFormatting sqref="N31">
    <cfRule type="cellIs" dxfId="543" priority="545" operator="equal">
      <formula>#REF!</formula>
    </cfRule>
  </conditionalFormatting>
  <conditionalFormatting sqref="L31">
    <cfRule type="cellIs" dxfId="542" priority="539" operator="equal">
      <formula>"ALTA"</formula>
    </cfRule>
    <cfRule type="cellIs" dxfId="541" priority="540" operator="equal">
      <formula>"MUY ALTA"</formula>
    </cfRule>
    <cfRule type="cellIs" dxfId="540" priority="541" operator="equal">
      <formula>"MEDIA"</formula>
    </cfRule>
    <cfRule type="cellIs" dxfId="539" priority="542" operator="equal">
      <formula>"BAJA"</formula>
    </cfRule>
    <cfRule type="cellIs" dxfId="538" priority="543" operator="equal">
      <formula>"MUY BAJA"</formula>
    </cfRule>
  </conditionalFormatting>
  <conditionalFormatting sqref="N31">
    <cfRule type="cellIs" dxfId="537" priority="531" operator="equal">
      <formula>"CATASTRÓFICO (RC-F)"</formula>
    </cfRule>
    <cfRule type="cellIs" dxfId="536" priority="532" operator="equal">
      <formula>"MAYOR (RC-F)"</formula>
    </cfRule>
    <cfRule type="cellIs" dxfId="535" priority="533" operator="equal">
      <formula>"MODERADO (RC-F)"</formula>
    </cfRule>
    <cfRule type="cellIs" dxfId="534" priority="534" operator="equal">
      <formula>"CATASTRÓFICO"</formula>
    </cfRule>
    <cfRule type="cellIs" dxfId="533" priority="535" operator="equal">
      <formula>"MAYOR"</formula>
    </cfRule>
    <cfRule type="cellIs" dxfId="532" priority="536" operator="equal">
      <formula>"MODERADO"</formula>
    </cfRule>
    <cfRule type="cellIs" dxfId="531" priority="537" operator="equal">
      <formula>"MENOR"</formula>
    </cfRule>
    <cfRule type="cellIs" dxfId="530" priority="538" operator="equal">
      <formula>"LEVE"</formula>
    </cfRule>
  </conditionalFormatting>
  <conditionalFormatting sqref="Q31 AI31">
    <cfRule type="cellIs" dxfId="529" priority="524" operator="equal">
      <formula>"EXTREMO (RC/F)"</formula>
    </cfRule>
    <cfRule type="cellIs" dxfId="528" priority="525" operator="equal">
      <formula>"ALTO (RC/F)"</formula>
    </cfRule>
    <cfRule type="cellIs" dxfId="527" priority="526" operator="equal">
      <formula>"MODERADO (RC/F)"</formula>
    </cfRule>
    <cfRule type="cellIs" dxfId="526" priority="527" operator="equal">
      <formula>"EXTREMO"</formula>
    </cfRule>
    <cfRule type="cellIs" dxfId="525" priority="528" operator="equal">
      <formula>"ALTO"</formula>
    </cfRule>
    <cfRule type="cellIs" dxfId="524" priority="529" operator="equal">
      <formula>"MODERADO"</formula>
    </cfRule>
    <cfRule type="cellIs" dxfId="523" priority="530" operator="equal">
      <formula>"BAJO"</formula>
    </cfRule>
  </conditionalFormatting>
  <conditionalFormatting sqref="AE31:AE32">
    <cfRule type="cellIs" dxfId="522" priority="519" operator="equal">
      <formula>"MUY ALTA"</formula>
    </cfRule>
    <cfRule type="cellIs" dxfId="521" priority="520" operator="equal">
      <formula>"ALTA"</formula>
    </cfRule>
    <cfRule type="cellIs" dxfId="520" priority="521" operator="equal">
      <formula>"MEDIA"</formula>
    </cfRule>
    <cfRule type="cellIs" dxfId="519" priority="522" operator="equal">
      <formula>"BAJA"</formula>
    </cfRule>
    <cfRule type="cellIs" dxfId="518" priority="523" operator="equal">
      <formula>"MUY BAJA"</formula>
    </cfRule>
  </conditionalFormatting>
  <conditionalFormatting sqref="AG31">
    <cfRule type="cellIs" dxfId="517" priority="514" operator="equal">
      <formula>"CATASTROFICO"</formula>
    </cfRule>
    <cfRule type="cellIs" dxfId="516" priority="515" operator="equal">
      <formula>"MAYOR"</formula>
    </cfRule>
    <cfRule type="cellIs" dxfId="515" priority="516" operator="equal">
      <formula>"MODERADO"</formula>
    </cfRule>
    <cfRule type="cellIs" dxfId="514" priority="517" operator="equal">
      <formula>"MENOR"</formula>
    </cfRule>
    <cfRule type="cellIs" dxfId="513" priority="518" operator="equal">
      <formula>"LEVE"</formula>
    </cfRule>
  </conditionalFormatting>
  <conditionalFormatting sqref="AI31">
    <cfRule type="cellIs" dxfId="512" priority="477" operator="equal">
      <formula>#REF!</formula>
    </cfRule>
    <cfRule type="cellIs" dxfId="511" priority="478" operator="equal">
      <formula>#REF!</formula>
    </cfRule>
    <cfRule type="cellIs" dxfId="510" priority="479" operator="equal">
      <formula>#REF!</formula>
    </cfRule>
    <cfRule type="cellIs" dxfId="509" priority="480" operator="equal">
      <formula>#REF!</formula>
    </cfRule>
    <cfRule type="cellIs" dxfId="508" priority="481" operator="equal">
      <formula>#REF!</formula>
    </cfRule>
    <cfRule type="cellIs" dxfId="507" priority="482" operator="equal">
      <formula>#REF!</formula>
    </cfRule>
    <cfRule type="cellIs" dxfId="506" priority="483" operator="equal">
      <formula>#REF!</formula>
    </cfRule>
    <cfRule type="cellIs" dxfId="505" priority="484" operator="equal">
      <formula>#REF!</formula>
    </cfRule>
    <cfRule type="cellIs" dxfId="504" priority="485" operator="equal">
      <formula>#REF!</formula>
    </cfRule>
    <cfRule type="cellIs" dxfId="503" priority="486" operator="equal">
      <formula>#REF!</formula>
    </cfRule>
    <cfRule type="cellIs" dxfId="502" priority="487" operator="equal">
      <formula>#REF!</formula>
    </cfRule>
    <cfRule type="cellIs" dxfId="501" priority="488" operator="equal">
      <formula>#REF!</formula>
    </cfRule>
    <cfRule type="cellIs" dxfId="500" priority="489" operator="equal">
      <formula>#REF!</formula>
    </cfRule>
    <cfRule type="cellIs" dxfId="499" priority="490" operator="equal">
      <formula>#REF!</formula>
    </cfRule>
    <cfRule type="cellIs" dxfId="498" priority="491" operator="equal">
      <formula>#REF!</formula>
    </cfRule>
    <cfRule type="cellIs" dxfId="497" priority="492" operator="equal">
      <formula>#REF!</formula>
    </cfRule>
    <cfRule type="cellIs" dxfId="496" priority="493" operator="equal">
      <formula>#REF!</formula>
    </cfRule>
    <cfRule type="cellIs" dxfId="495" priority="494" operator="equal">
      <formula>#REF!</formula>
    </cfRule>
    <cfRule type="cellIs" dxfId="494" priority="495" operator="equal">
      <formula>#REF!</formula>
    </cfRule>
    <cfRule type="cellIs" dxfId="493" priority="496" operator="equal">
      <formula>#REF!</formula>
    </cfRule>
    <cfRule type="cellIs" dxfId="492" priority="497" operator="equal">
      <formula>#REF!</formula>
    </cfRule>
    <cfRule type="cellIs" dxfId="491" priority="498" operator="equal">
      <formula>#REF!</formula>
    </cfRule>
    <cfRule type="cellIs" dxfId="490" priority="499" operator="equal">
      <formula>#REF!</formula>
    </cfRule>
    <cfRule type="cellIs" dxfId="489" priority="500" operator="equal">
      <formula>#REF!</formula>
    </cfRule>
    <cfRule type="cellIs" dxfId="488" priority="501" operator="equal">
      <formula>#REF!</formula>
    </cfRule>
    <cfRule type="cellIs" dxfId="487" priority="502" operator="equal">
      <formula>#REF!</formula>
    </cfRule>
    <cfRule type="cellIs" dxfId="486" priority="503" operator="equal">
      <formula>#REF!</formula>
    </cfRule>
    <cfRule type="cellIs" dxfId="485" priority="504" operator="equal">
      <formula>#REF!</formula>
    </cfRule>
    <cfRule type="cellIs" dxfId="484" priority="505" operator="equal">
      <formula>#REF!</formula>
    </cfRule>
    <cfRule type="cellIs" dxfId="483" priority="506" operator="equal">
      <formula>#REF!</formula>
    </cfRule>
    <cfRule type="cellIs" dxfId="482" priority="507" operator="equal">
      <formula>#REF!</formula>
    </cfRule>
    <cfRule type="cellIs" dxfId="481" priority="508" operator="equal">
      <formula>#REF!</formula>
    </cfRule>
    <cfRule type="cellIs" dxfId="480" priority="509" operator="equal">
      <formula>#REF!</formula>
    </cfRule>
    <cfRule type="cellIs" dxfId="479" priority="510" operator="equal">
      <formula>#REF!</formula>
    </cfRule>
    <cfRule type="cellIs" dxfId="478" priority="511" operator="equal">
      <formula>#REF!</formula>
    </cfRule>
    <cfRule type="cellIs" dxfId="477" priority="512" operator="equal">
      <formula>#REF!</formula>
    </cfRule>
    <cfRule type="cellIs" dxfId="476" priority="513" operator="equal">
      <formula>#REF!</formula>
    </cfRule>
  </conditionalFormatting>
  <conditionalFormatting sqref="Q67:Q68">
    <cfRule type="cellIs" dxfId="475" priority="439" operator="equal">
      <formula>#REF!</formula>
    </cfRule>
    <cfRule type="cellIs" dxfId="474" priority="441" operator="equal">
      <formula>#REF!</formula>
    </cfRule>
    <cfRule type="cellIs" dxfId="473" priority="442" operator="equal">
      <formula>#REF!</formula>
    </cfRule>
    <cfRule type="cellIs" dxfId="472" priority="443" operator="equal">
      <formula>#REF!</formula>
    </cfRule>
    <cfRule type="cellIs" dxfId="471" priority="444" operator="equal">
      <formula>#REF!</formula>
    </cfRule>
    <cfRule type="cellIs" dxfId="470" priority="445" operator="equal">
      <formula>#REF!</formula>
    </cfRule>
    <cfRule type="cellIs" dxfId="469" priority="446" operator="equal">
      <formula>#REF!</formula>
    </cfRule>
    <cfRule type="cellIs" dxfId="468" priority="447" operator="equal">
      <formula>#REF!</formula>
    </cfRule>
    <cfRule type="cellIs" dxfId="467" priority="448" operator="equal">
      <formula>#REF!</formula>
    </cfRule>
    <cfRule type="cellIs" dxfId="466" priority="449" operator="equal">
      <formula>#REF!</formula>
    </cfRule>
    <cfRule type="cellIs" dxfId="465" priority="450" operator="equal">
      <formula>#REF!</formula>
    </cfRule>
    <cfRule type="cellIs" dxfId="464" priority="451" operator="equal">
      <formula>#REF!</formula>
    </cfRule>
    <cfRule type="cellIs" dxfId="463" priority="452" operator="equal">
      <formula>#REF!</formula>
    </cfRule>
    <cfRule type="cellIs" dxfId="462" priority="453" operator="equal">
      <formula>#REF!</formula>
    </cfRule>
    <cfRule type="cellIs" dxfId="461" priority="454" operator="equal">
      <formula>#REF!</formula>
    </cfRule>
    <cfRule type="cellIs" dxfId="460" priority="455" operator="equal">
      <formula>#REF!</formula>
    </cfRule>
    <cfRule type="cellIs" dxfId="459" priority="456" operator="equal">
      <formula>#REF!</formula>
    </cfRule>
    <cfRule type="cellIs" dxfId="458" priority="457" operator="equal">
      <formula>#REF!</formula>
    </cfRule>
    <cfRule type="cellIs" dxfId="457" priority="458" operator="equal">
      <formula>#REF!</formula>
    </cfRule>
    <cfRule type="cellIs" dxfId="456" priority="459" operator="equal">
      <formula>#REF!</formula>
    </cfRule>
    <cfRule type="cellIs" dxfId="455" priority="460" operator="equal">
      <formula>#REF!</formula>
    </cfRule>
    <cfRule type="cellIs" dxfId="454" priority="461" operator="equal">
      <formula>#REF!</formula>
    </cfRule>
    <cfRule type="cellIs" dxfId="453" priority="462" operator="equal">
      <formula>#REF!</formula>
    </cfRule>
    <cfRule type="cellIs" dxfId="452" priority="463" operator="equal">
      <formula>#REF!</formula>
    </cfRule>
    <cfRule type="cellIs" dxfId="451" priority="464" operator="equal">
      <formula>#REF!</formula>
    </cfRule>
    <cfRule type="cellIs" dxfId="450" priority="465" operator="equal">
      <formula>#REF!</formula>
    </cfRule>
    <cfRule type="cellIs" dxfId="449" priority="466" operator="equal">
      <formula>#REF!</formula>
    </cfRule>
    <cfRule type="cellIs" dxfId="448" priority="467" operator="equal">
      <formula>#REF!</formula>
    </cfRule>
    <cfRule type="cellIs" dxfId="447" priority="468" operator="equal">
      <formula>#REF!</formula>
    </cfRule>
    <cfRule type="cellIs" dxfId="446" priority="469" operator="equal">
      <formula>#REF!</formula>
    </cfRule>
    <cfRule type="cellIs" dxfId="445" priority="470" operator="equal">
      <formula>#REF!</formula>
    </cfRule>
    <cfRule type="cellIs" dxfId="444" priority="471" operator="equal">
      <formula>#REF!</formula>
    </cfRule>
    <cfRule type="cellIs" dxfId="443" priority="472" operator="equal">
      <formula>#REF!</formula>
    </cfRule>
    <cfRule type="cellIs" dxfId="442" priority="473" operator="equal">
      <formula>#REF!</formula>
    </cfRule>
    <cfRule type="cellIs" dxfId="441" priority="474" operator="equal">
      <formula>#REF!</formula>
    </cfRule>
    <cfRule type="cellIs" dxfId="440" priority="475" operator="equal">
      <formula>#REF!</formula>
    </cfRule>
    <cfRule type="cellIs" dxfId="439" priority="476" operator="equal">
      <formula>#REF!</formula>
    </cfRule>
  </conditionalFormatting>
  <conditionalFormatting sqref="N67:N68">
    <cfRule type="cellIs" dxfId="438" priority="440" operator="equal">
      <formula>#REF!</formula>
    </cfRule>
  </conditionalFormatting>
  <conditionalFormatting sqref="L67:L68">
    <cfRule type="cellIs" dxfId="437" priority="434" operator="equal">
      <formula>"ALTA"</formula>
    </cfRule>
    <cfRule type="cellIs" dxfId="436" priority="435" operator="equal">
      <formula>"MUY ALTA"</formula>
    </cfRule>
    <cfRule type="cellIs" dxfId="435" priority="436" operator="equal">
      <formula>"MEDIA"</formula>
    </cfRule>
    <cfRule type="cellIs" dxfId="434" priority="437" operator="equal">
      <formula>"BAJA"</formula>
    </cfRule>
    <cfRule type="cellIs" dxfId="433" priority="438" operator="equal">
      <formula>"MUY BAJA"</formula>
    </cfRule>
  </conditionalFormatting>
  <conditionalFormatting sqref="N67:N68">
    <cfRule type="cellIs" dxfId="432" priority="426" operator="equal">
      <formula>"CATASTRÓFICO (RC-F)"</formula>
    </cfRule>
    <cfRule type="cellIs" dxfId="431" priority="427" operator="equal">
      <formula>"MAYOR (RC-F)"</formula>
    </cfRule>
    <cfRule type="cellIs" dxfId="430" priority="428" operator="equal">
      <formula>"MODERADO (RC-F)"</formula>
    </cfRule>
    <cfRule type="cellIs" dxfId="429" priority="429" operator="equal">
      <formula>"CATASTRÓFICO"</formula>
    </cfRule>
    <cfRule type="cellIs" dxfId="428" priority="430" operator="equal">
      <formula>"MAYOR"</formula>
    </cfRule>
    <cfRule type="cellIs" dxfId="427" priority="431" operator="equal">
      <formula>"MODERADO"</formula>
    </cfRule>
    <cfRule type="cellIs" dxfId="426" priority="432" operator="equal">
      <formula>"MENOR"</formula>
    </cfRule>
    <cfRule type="cellIs" dxfId="425" priority="433" operator="equal">
      <formula>"LEVE"</formula>
    </cfRule>
  </conditionalFormatting>
  <conditionalFormatting sqref="AI67:AI68 Q67:Q68">
    <cfRule type="cellIs" dxfId="424" priority="419" operator="equal">
      <formula>"EXTREMO (RC/F)"</formula>
    </cfRule>
    <cfRule type="cellIs" dxfId="423" priority="420" operator="equal">
      <formula>"ALTO (RC/F)"</formula>
    </cfRule>
    <cfRule type="cellIs" dxfId="422" priority="421" operator="equal">
      <formula>"MODERADO (RC/F)"</formula>
    </cfRule>
    <cfRule type="cellIs" dxfId="421" priority="422" operator="equal">
      <formula>"EXTREMO"</formula>
    </cfRule>
    <cfRule type="cellIs" dxfId="420" priority="423" operator="equal">
      <formula>"ALTO"</formula>
    </cfRule>
    <cfRule type="cellIs" dxfId="419" priority="424" operator="equal">
      <formula>"MODERADO"</formula>
    </cfRule>
    <cfRule type="cellIs" dxfId="418" priority="425" operator="equal">
      <formula>"BAJO"</formula>
    </cfRule>
  </conditionalFormatting>
  <conditionalFormatting sqref="AE66:AE68">
    <cfRule type="cellIs" dxfId="417" priority="414" operator="equal">
      <formula>"MUY ALTA"</formula>
    </cfRule>
    <cfRule type="cellIs" dxfId="416" priority="415" operator="equal">
      <formula>"ALTA"</formula>
    </cfRule>
    <cfRule type="cellIs" dxfId="415" priority="416" operator="equal">
      <formula>"MEDIA"</formula>
    </cfRule>
    <cfRule type="cellIs" dxfId="414" priority="417" operator="equal">
      <formula>"BAJA"</formula>
    </cfRule>
    <cfRule type="cellIs" dxfId="413" priority="418" operator="equal">
      <formula>"MUY BAJA"</formula>
    </cfRule>
  </conditionalFormatting>
  <conditionalFormatting sqref="AG67:AG68">
    <cfRule type="cellIs" dxfId="412" priority="409" operator="equal">
      <formula>"CATASTROFICO"</formula>
    </cfRule>
    <cfRule type="cellIs" dxfId="411" priority="410" operator="equal">
      <formula>"MAYOR"</formula>
    </cfRule>
    <cfRule type="cellIs" dxfId="410" priority="411" operator="equal">
      <formula>"MODERADO"</formula>
    </cfRule>
    <cfRule type="cellIs" dxfId="409" priority="412" operator="equal">
      <formula>"MENOR"</formula>
    </cfRule>
    <cfRule type="cellIs" dxfId="408" priority="413" operator="equal">
      <formula>"LEVE"</formula>
    </cfRule>
  </conditionalFormatting>
  <conditionalFormatting sqref="AI67:AI68">
    <cfRule type="cellIs" dxfId="407" priority="372" operator="equal">
      <formula>#REF!</formula>
    </cfRule>
    <cfRule type="cellIs" dxfId="406" priority="373" operator="equal">
      <formula>#REF!</formula>
    </cfRule>
    <cfRule type="cellIs" dxfId="405" priority="374" operator="equal">
      <formula>#REF!</formula>
    </cfRule>
    <cfRule type="cellIs" dxfId="404" priority="375" operator="equal">
      <formula>#REF!</formula>
    </cfRule>
    <cfRule type="cellIs" dxfId="403" priority="376" operator="equal">
      <formula>#REF!</formula>
    </cfRule>
    <cfRule type="cellIs" dxfId="402" priority="377" operator="equal">
      <formula>#REF!</formula>
    </cfRule>
    <cfRule type="cellIs" dxfId="401" priority="378" operator="equal">
      <formula>#REF!</formula>
    </cfRule>
    <cfRule type="cellIs" dxfId="400" priority="379" operator="equal">
      <formula>#REF!</formula>
    </cfRule>
    <cfRule type="cellIs" dxfId="399" priority="380" operator="equal">
      <formula>#REF!</formula>
    </cfRule>
    <cfRule type="cellIs" dxfId="398" priority="381" operator="equal">
      <formula>#REF!</formula>
    </cfRule>
    <cfRule type="cellIs" dxfId="397" priority="382" operator="equal">
      <formula>#REF!</formula>
    </cfRule>
    <cfRule type="cellIs" dxfId="396" priority="383" operator="equal">
      <formula>#REF!</formula>
    </cfRule>
    <cfRule type="cellIs" dxfId="395" priority="384" operator="equal">
      <formula>#REF!</formula>
    </cfRule>
    <cfRule type="cellIs" dxfId="394" priority="385" operator="equal">
      <formula>#REF!</formula>
    </cfRule>
    <cfRule type="cellIs" dxfId="393" priority="386" operator="equal">
      <formula>#REF!</formula>
    </cfRule>
    <cfRule type="cellIs" dxfId="392" priority="387" operator="equal">
      <formula>#REF!</formula>
    </cfRule>
    <cfRule type="cellIs" dxfId="391" priority="388" operator="equal">
      <formula>#REF!</formula>
    </cfRule>
    <cfRule type="cellIs" dxfId="390" priority="389" operator="equal">
      <formula>#REF!</formula>
    </cfRule>
    <cfRule type="cellIs" dxfId="389" priority="390" operator="equal">
      <formula>#REF!</formula>
    </cfRule>
    <cfRule type="cellIs" dxfId="388" priority="391" operator="equal">
      <formula>#REF!</formula>
    </cfRule>
    <cfRule type="cellIs" dxfId="387" priority="392" operator="equal">
      <formula>#REF!</formula>
    </cfRule>
    <cfRule type="cellIs" dxfId="386" priority="393" operator="equal">
      <formula>#REF!</formula>
    </cfRule>
    <cfRule type="cellIs" dxfId="385" priority="394" operator="equal">
      <formula>#REF!</formula>
    </cfRule>
    <cfRule type="cellIs" dxfId="384" priority="395" operator="equal">
      <formula>#REF!</formula>
    </cfRule>
    <cfRule type="cellIs" dxfId="383" priority="396" operator="equal">
      <formula>#REF!</formula>
    </cfRule>
    <cfRule type="cellIs" dxfId="382" priority="397" operator="equal">
      <formula>#REF!</formula>
    </cfRule>
    <cfRule type="cellIs" dxfId="381" priority="398" operator="equal">
      <formula>#REF!</formula>
    </cfRule>
    <cfRule type="cellIs" dxfId="380" priority="399" operator="equal">
      <formula>#REF!</formula>
    </cfRule>
    <cfRule type="cellIs" dxfId="379" priority="400" operator="equal">
      <formula>#REF!</formula>
    </cfRule>
    <cfRule type="cellIs" dxfId="378" priority="401" operator="equal">
      <formula>#REF!</formula>
    </cfRule>
    <cfRule type="cellIs" dxfId="377" priority="402" operator="equal">
      <formula>#REF!</formula>
    </cfRule>
    <cfRule type="cellIs" dxfId="376" priority="403" operator="equal">
      <formula>#REF!</formula>
    </cfRule>
    <cfRule type="cellIs" dxfId="375" priority="404" operator="equal">
      <formula>#REF!</formula>
    </cfRule>
    <cfRule type="cellIs" dxfId="374" priority="405" operator="equal">
      <formula>#REF!</formula>
    </cfRule>
    <cfRule type="cellIs" dxfId="373" priority="406" operator="equal">
      <formula>#REF!</formula>
    </cfRule>
    <cfRule type="cellIs" dxfId="372" priority="407" operator="equal">
      <formula>#REF!</formula>
    </cfRule>
    <cfRule type="cellIs" dxfId="371" priority="408" operator="equal">
      <formula>#REF!</formula>
    </cfRule>
  </conditionalFormatting>
  <conditionalFormatting sqref="Q62 Q65">
    <cfRule type="cellIs" dxfId="370" priority="334" operator="equal">
      <formula>#REF!</formula>
    </cfRule>
    <cfRule type="cellIs" dxfId="369" priority="336" operator="equal">
      <formula>#REF!</formula>
    </cfRule>
    <cfRule type="cellIs" dxfId="368" priority="337" operator="equal">
      <formula>#REF!</formula>
    </cfRule>
    <cfRule type="cellIs" dxfId="367" priority="338" operator="equal">
      <formula>#REF!</formula>
    </cfRule>
    <cfRule type="cellIs" dxfId="366" priority="339" operator="equal">
      <formula>#REF!</formula>
    </cfRule>
    <cfRule type="cellIs" dxfId="365" priority="340" operator="equal">
      <formula>#REF!</formula>
    </cfRule>
    <cfRule type="cellIs" dxfId="364" priority="341" operator="equal">
      <formula>#REF!</formula>
    </cfRule>
    <cfRule type="cellIs" dxfId="363" priority="342" operator="equal">
      <formula>#REF!</formula>
    </cfRule>
    <cfRule type="cellIs" dxfId="362" priority="343" operator="equal">
      <formula>#REF!</formula>
    </cfRule>
    <cfRule type="cellIs" dxfId="361" priority="344" operator="equal">
      <formula>#REF!</formula>
    </cfRule>
    <cfRule type="cellIs" dxfId="360" priority="345" operator="equal">
      <formula>#REF!</formula>
    </cfRule>
    <cfRule type="cellIs" dxfId="359" priority="346" operator="equal">
      <formula>#REF!</formula>
    </cfRule>
    <cfRule type="cellIs" dxfId="358" priority="347" operator="equal">
      <formula>#REF!</formula>
    </cfRule>
    <cfRule type="cellIs" dxfId="357" priority="348" operator="equal">
      <formula>#REF!</formula>
    </cfRule>
    <cfRule type="cellIs" dxfId="356" priority="349" operator="equal">
      <formula>#REF!</formula>
    </cfRule>
    <cfRule type="cellIs" dxfId="355" priority="350" operator="equal">
      <formula>#REF!</formula>
    </cfRule>
    <cfRule type="cellIs" dxfId="354" priority="351" operator="equal">
      <formula>#REF!</formula>
    </cfRule>
    <cfRule type="cellIs" dxfId="353" priority="352" operator="equal">
      <formula>#REF!</formula>
    </cfRule>
    <cfRule type="cellIs" dxfId="352" priority="353" operator="equal">
      <formula>#REF!</formula>
    </cfRule>
    <cfRule type="cellIs" dxfId="351" priority="354" operator="equal">
      <formula>#REF!</formula>
    </cfRule>
    <cfRule type="cellIs" dxfId="350" priority="355" operator="equal">
      <formula>#REF!</formula>
    </cfRule>
    <cfRule type="cellIs" dxfId="349" priority="356" operator="equal">
      <formula>#REF!</formula>
    </cfRule>
    <cfRule type="cellIs" dxfId="348" priority="357" operator="equal">
      <formula>#REF!</formula>
    </cfRule>
    <cfRule type="cellIs" dxfId="347" priority="358" operator="equal">
      <formula>#REF!</formula>
    </cfRule>
    <cfRule type="cellIs" dxfId="346" priority="359" operator="equal">
      <formula>#REF!</formula>
    </cfRule>
    <cfRule type="cellIs" dxfId="345" priority="360" operator="equal">
      <formula>#REF!</formula>
    </cfRule>
    <cfRule type="cellIs" dxfId="344" priority="361" operator="equal">
      <formula>#REF!</formula>
    </cfRule>
    <cfRule type="cellIs" dxfId="343" priority="362" operator="equal">
      <formula>#REF!</formula>
    </cfRule>
    <cfRule type="cellIs" dxfId="342" priority="363" operator="equal">
      <formula>#REF!</formula>
    </cfRule>
    <cfRule type="cellIs" dxfId="341" priority="364" operator="equal">
      <formula>#REF!</formula>
    </cfRule>
    <cfRule type="cellIs" dxfId="340" priority="365" operator="equal">
      <formula>#REF!</formula>
    </cfRule>
    <cfRule type="cellIs" dxfId="339" priority="366" operator="equal">
      <formula>#REF!</formula>
    </cfRule>
    <cfRule type="cellIs" dxfId="338" priority="367" operator="equal">
      <formula>#REF!</formula>
    </cfRule>
    <cfRule type="cellIs" dxfId="337" priority="368" operator="equal">
      <formula>#REF!</formula>
    </cfRule>
    <cfRule type="cellIs" dxfId="336" priority="369" operator="equal">
      <formula>#REF!</formula>
    </cfRule>
    <cfRule type="cellIs" dxfId="335" priority="370" operator="equal">
      <formula>#REF!</formula>
    </cfRule>
    <cfRule type="cellIs" dxfId="334" priority="371" operator="equal">
      <formula>#REF!</formula>
    </cfRule>
  </conditionalFormatting>
  <conditionalFormatting sqref="N62 N65">
    <cfRule type="cellIs" dxfId="333" priority="335" operator="equal">
      <formula>#REF!</formula>
    </cfRule>
  </conditionalFormatting>
  <conditionalFormatting sqref="L62 L65">
    <cfRule type="cellIs" dxfId="332" priority="329" operator="equal">
      <formula>"ALTA"</formula>
    </cfRule>
    <cfRule type="cellIs" dxfId="331" priority="330" operator="equal">
      <formula>"MUY ALTA"</formula>
    </cfRule>
    <cfRule type="cellIs" dxfId="330" priority="331" operator="equal">
      <formula>"MEDIA"</formula>
    </cfRule>
    <cfRule type="cellIs" dxfId="329" priority="332" operator="equal">
      <formula>"BAJA"</formula>
    </cfRule>
    <cfRule type="cellIs" dxfId="328" priority="333" operator="equal">
      <formula>"MUY BAJA"</formula>
    </cfRule>
  </conditionalFormatting>
  <conditionalFormatting sqref="N62 N65">
    <cfRule type="cellIs" dxfId="327" priority="321" operator="equal">
      <formula>"CATASTRÓFICO (RC-F)"</formula>
    </cfRule>
    <cfRule type="cellIs" dxfId="326" priority="322" operator="equal">
      <formula>"MAYOR (RC-F)"</formula>
    </cfRule>
    <cfRule type="cellIs" dxfId="325" priority="323" operator="equal">
      <formula>"MODERADO (RC-F)"</formula>
    </cfRule>
    <cfRule type="cellIs" dxfId="324" priority="324" operator="equal">
      <formula>"CATASTRÓFICO"</formula>
    </cfRule>
    <cfRule type="cellIs" dxfId="323" priority="325" operator="equal">
      <formula>"MAYOR"</formula>
    </cfRule>
    <cfRule type="cellIs" dxfId="322" priority="326" operator="equal">
      <formula>"MODERADO"</formula>
    </cfRule>
    <cfRule type="cellIs" dxfId="321" priority="327" operator="equal">
      <formula>"MENOR"</formula>
    </cfRule>
    <cfRule type="cellIs" dxfId="320" priority="328" operator="equal">
      <formula>"LEVE"</formula>
    </cfRule>
  </conditionalFormatting>
  <conditionalFormatting sqref="AI62 Q62 Q65 AI65">
    <cfRule type="cellIs" dxfId="319" priority="314" operator="equal">
      <formula>"EXTREMO (RC/F)"</formula>
    </cfRule>
    <cfRule type="cellIs" dxfId="318" priority="315" operator="equal">
      <formula>"ALTO (RC/F)"</formula>
    </cfRule>
    <cfRule type="cellIs" dxfId="317" priority="316" operator="equal">
      <formula>"MODERADO (RC/F)"</formula>
    </cfRule>
    <cfRule type="cellIs" dxfId="316" priority="317" operator="equal">
      <formula>"EXTREMO"</formula>
    </cfRule>
    <cfRule type="cellIs" dxfId="315" priority="318" operator="equal">
      <formula>"ALTO"</formula>
    </cfRule>
    <cfRule type="cellIs" dxfId="314" priority="319" operator="equal">
      <formula>"MODERADO"</formula>
    </cfRule>
    <cfRule type="cellIs" dxfId="313" priority="320" operator="equal">
      <formula>"BAJO"</formula>
    </cfRule>
  </conditionalFormatting>
  <conditionalFormatting sqref="AE62:AE65">
    <cfRule type="cellIs" dxfId="312" priority="309" operator="equal">
      <formula>"MUY ALTA"</formula>
    </cfRule>
    <cfRule type="cellIs" dxfId="311" priority="310" operator="equal">
      <formula>"ALTA"</formula>
    </cfRule>
    <cfRule type="cellIs" dxfId="310" priority="311" operator="equal">
      <formula>"MEDIA"</formula>
    </cfRule>
    <cfRule type="cellIs" dxfId="309" priority="312" operator="equal">
      <formula>"BAJA"</formula>
    </cfRule>
    <cfRule type="cellIs" dxfId="308" priority="313" operator="equal">
      <formula>"MUY BAJA"</formula>
    </cfRule>
  </conditionalFormatting>
  <conditionalFormatting sqref="AG62 AG65">
    <cfRule type="cellIs" dxfId="307" priority="304" operator="equal">
      <formula>"CATASTROFICO"</formula>
    </cfRule>
    <cfRule type="cellIs" dxfId="306" priority="305" operator="equal">
      <formula>"MAYOR"</formula>
    </cfRule>
    <cfRule type="cellIs" dxfId="305" priority="306" operator="equal">
      <formula>"MODERADO"</formula>
    </cfRule>
    <cfRule type="cellIs" dxfId="304" priority="307" operator="equal">
      <formula>"MENOR"</formula>
    </cfRule>
    <cfRule type="cellIs" dxfId="303" priority="308" operator="equal">
      <formula>"LEVE"</formula>
    </cfRule>
  </conditionalFormatting>
  <conditionalFormatting sqref="AI62 AI65">
    <cfRule type="cellIs" dxfId="302" priority="267" operator="equal">
      <formula>#REF!</formula>
    </cfRule>
    <cfRule type="cellIs" dxfId="301" priority="268" operator="equal">
      <formula>#REF!</formula>
    </cfRule>
    <cfRule type="cellIs" dxfId="300" priority="269" operator="equal">
      <formula>#REF!</formula>
    </cfRule>
    <cfRule type="cellIs" dxfId="299" priority="270" operator="equal">
      <formula>#REF!</formula>
    </cfRule>
    <cfRule type="cellIs" dxfId="298" priority="271" operator="equal">
      <formula>#REF!</formula>
    </cfRule>
    <cfRule type="cellIs" dxfId="297" priority="272" operator="equal">
      <formula>#REF!</formula>
    </cfRule>
    <cfRule type="cellIs" dxfId="296" priority="273" operator="equal">
      <formula>#REF!</formula>
    </cfRule>
    <cfRule type="cellIs" dxfId="295" priority="274" operator="equal">
      <formula>#REF!</formula>
    </cfRule>
    <cfRule type="cellIs" dxfId="294" priority="275" operator="equal">
      <formula>#REF!</formula>
    </cfRule>
    <cfRule type="cellIs" dxfId="293" priority="276" operator="equal">
      <formula>#REF!</formula>
    </cfRule>
    <cfRule type="cellIs" dxfId="292" priority="277" operator="equal">
      <formula>#REF!</formula>
    </cfRule>
    <cfRule type="cellIs" dxfId="291" priority="278" operator="equal">
      <formula>#REF!</formula>
    </cfRule>
    <cfRule type="cellIs" dxfId="290" priority="279" operator="equal">
      <formula>#REF!</formula>
    </cfRule>
    <cfRule type="cellIs" dxfId="289" priority="280" operator="equal">
      <formula>#REF!</formula>
    </cfRule>
    <cfRule type="cellIs" dxfId="288" priority="281" operator="equal">
      <formula>#REF!</formula>
    </cfRule>
    <cfRule type="cellIs" dxfId="287" priority="282" operator="equal">
      <formula>#REF!</formula>
    </cfRule>
    <cfRule type="cellIs" dxfId="286" priority="283" operator="equal">
      <formula>#REF!</formula>
    </cfRule>
    <cfRule type="cellIs" dxfId="285" priority="284" operator="equal">
      <formula>#REF!</formula>
    </cfRule>
    <cfRule type="cellIs" dxfId="284" priority="285" operator="equal">
      <formula>#REF!</formula>
    </cfRule>
    <cfRule type="cellIs" dxfId="283" priority="286" operator="equal">
      <formula>#REF!</formula>
    </cfRule>
    <cfRule type="cellIs" dxfId="282" priority="287" operator="equal">
      <formula>#REF!</formula>
    </cfRule>
    <cfRule type="cellIs" dxfId="281" priority="288" operator="equal">
      <formula>#REF!</formula>
    </cfRule>
    <cfRule type="cellIs" dxfId="280" priority="289" operator="equal">
      <formula>#REF!</formula>
    </cfRule>
    <cfRule type="cellIs" dxfId="279" priority="290" operator="equal">
      <formula>#REF!</formula>
    </cfRule>
    <cfRule type="cellIs" dxfId="278" priority="291" operator="equal">
      <formula>#REF!</formula>
    </cfRule>
    <cfRule type="cellIs" dxfId="277" priority="292" operator="equal">
      <formula>#REF!</formula>
    </cfRule>
    <cfRule type="cellIs" dxfId="276" priority="293" operator="equal">
      <formula>#REF!</formula>
    </cfRule>
    <cfRule type="cellIs" dxfId="275" priority="294" operator="equal">
      <formula>#REF!</formula>
    </cfRule>
    <cfRule type="cellIs" dxfId="274" priority="295" operator="equal">
      <formula>#REF!</formula>
    </cfRule>
    <cfRule type="cellIs" dxfId="273" priority="296" operator="equal">
      <formula>#REF!</formula>
    </cfRule>
    <cfRule type="cellIs" dxfId="272" priority="297" operator="equal">
      <formula>#REF!</formula>
    </cfRule>
    <cfRule type="cellIs" dxfId="271" priority="298" operator="equal">
      <formula>#REF!</formula>
    </cfRule>
    <cfRule type="cellIs" dxfId="270" priority="299" operator="equal">
      <formula>#REF!</formula>
    </cfRule>
    <cfRule type="cellIs" dxfId="269" priority="300" operator="equal">
      <formula>#REF!</formula>
    </cfRule>
    <cfRule type="cellIs" dxfId="268" priority="301" operator="equal">
      <formula>#REF!</formula>
    </cfRule>
    <cfRule type="cellIs" dxfId="267" priority="302" operator="equal">
      <formula>#REF!</formula>
    </cfRule>
    <cfRule type="cellIs" dxfId="266" priority="303" operator="equal">
      <formula>#REF!</formula>
    </cfRule>
  </conditionalFormatting>
  <conditionalFormatting sqref="Q56 Q58 Q60">
    <cfRule type="cellIs" dxfId="265" priority="229" operator="equal">
      <formula>#REF!</formula>
    </cfRule>
    <cfRule type="cellIs" dxfId="264" priority="231" operator="equal">
      <formula>#REF!</formula>
    </cfRule>
    <cfRule type="cellIs" dxfId="263" priority="232" operator="equal">
      <formula>#REF!</formula>
    </cfRule>
    <cfRule type="cellIs" dxfId="262" priority="233" operator="equal">
      <formula>#REF!</formula>
    </cfRule>
    <cfRule type="cellIs" dxfId="261" priority="234" operator="equal">
      <formula>#REF!</formula>
    </cfRule>
    <cfRule type="cellIs" dxfId="260" priority="235" operator="equal">
      <formula>#REF!</formula>
    </cfRule>
    <cfRule type="cellIs" dxfId="259" priority="236" operator="equal">
      <formula>#REF!</formula>
    </cfRule>
    <cfRule type="cellIs" dxfId="258" priority="237" operator="equal">
      <formula>#REF!</formula>
    </cfRule>
    <cfRule type="cellIs" dxfId="257" priority="238" operator="equal">
      <formula>#REF!</formula>
    </cfRule>
    <cfRule type="cellIs" dxfId="256" priority="239" operator="equal">
      <formula>#REF!</formula>
    </cfRule>
    <cfRule type="cellIs" dxfId="255" priority="240" operator="equal">
      <formula>#REF!</formula>
    </cfRule>
    <cfRule type="cellIs" dxfId="254" priority="241" operator="equal">
      <formula>#REF!</formula>
    </cfRule>
    <cfRule type="cellIs" dxfId="253" priority="242" operator="equal">
      <formula>#REF!</formula>
    </cfRule>
    <cfRule type="cellIs" dxfId="252" priority="243" operator="equal">
      <formula>#REF!</formula>
    </cfRule>
    <cfRule type="cellIs" dxfId="251" priority="244" operator="equal">
      <formula>#REF!</formula>
    </cfRule>
    <cfRule type="cellIs" dxfId="250" priority="245" operator="equal">
      <formula>#REF!</formula>
    </cfRule>
    <cfRule type="cellIs" dxfId="249" priority="246" operator="equal">
      <formula>#REF!</formula>
    </cfRule>
    <cfRule type="cellIs" dxfId="248" priority="247" operator="equal">
      <formula>#REF!</formula>
    </cfRule>
    <cfRule type="cellIs" dxfId="247" priority="248" operator="equal">
      <formula>#REF!</formula>
    </cfRule>
    <cfRule type="cellIs" dxfId="246" priority="249" operator="equal">
      <formula>#REF!</formula>
    </cfRule>
    <cfRule type="cellIs" dxfId="245" priority="250" operator="equal">
      <formula>#REF!</formula>
    </cfRule>
    <cfRule type="cellIs" dxfId="244" priority="251" operator="equal">
      <formula>#REF!</formula>
    </cfRule>
    <cfRule type="cellIs" dxfId="243" priority="252" operator="equal">
      <formula>#REF!</formula>
    </cfRule>
    <cfRule type="cellIs" dxfId="242" priority="253" operator="equal">
      <formula>#REF!</formula>
    </cfRule>
    <cfRule type="cellIs" dxfId="241" priority="254" operator="equal">
      <formula>#REF!</formula>
    </cfRule>
    <cfRule type="cellIs" dxfId="240" priority="255" operator="equal">
      <formula>#REF!</formula>
    </cfRule>
    <cfRule type="cellIs" dxfId="239" priority="256" operator="equal">
      <formula>#REF!</formula>
    </cfRule>
    <cfRule type="cellIs" dxfId="238" priority="257" operator="equal">
      <formula>#REF!</formula>
    </cfRule>
    <cfRule type="cellIs" dxfId="237" priority="258" operator="equal">
      <formula>#REF!</formula>
    </cfRule>
    <cfRule type="cellIs" dxfId="236" priority="259" operator="equal">
      <formula>#REF!</formula>
    </cfRule>
    <cfRule type="cellIs" dxfId="235" priority="260" operator="equal">
      <formula>#REF!</formula>
    </cfRule>
    <cfRule type="cellIs" dxfId="234" priority="261" operator="equal">
      <formula>#REF!</formula>
    </cfRule>
    <cfRule type="cellIs" dxfId="233" priority="262" operator="equal">
      <formula>#REF!</formula>
    </cfRule>
    <cfRule type="cellIs" dxfId="232" priority="263" operator="equal">
      <formula>#REF!</formula>
    </cfRule>
    <cfRule type="cellIs" dxfId="231" priority="264" operator="equal">
      <formula>#REF!</formula>
    </cfRule>
    <cfRule type="cellIs" dxfId="230" priority="265" operator="equal">
      <formula>#REF!</formula>
    </cfRule>
    <cfRule type="cellIs" dxfId="229" priority="266" operator="equal">
      <formula>#REF!</formula>
    </cfRule>
  </conditionalFormatting>
  <conditionalFormatting sqref="N56 N58 N60">
    <cfRule type="cellIs" dxfId="228" priority="230" operator="equal">
      <formula>#REF!</formula>
    </cfRule>
  </conditionalFormatting>
  <conditionalFormatting sqref="L56 L58 L60">
    <cfRule type="cellIs" dxfId="227" priority="224" operator="equal">
      <formula>"ALTA"</formula>
    </cfRule>
    <cfRule type="cellIs" dxfId="226" priority="225" operator="equal">
      <formula>"MUY ALTA"</formula>
    </cfRule>
    <cfRule type="cellIs" dxfId="225" priority="226" operator="equal">
      <formula>"MEDIA"</formula>
    </cfRule>
    <cfRule type="cellIs" dxfId="224" priority="227" operator="equal">
      <formula>"BAJA"</formula>
    </cfRule>
    <cfRule type="cellIs" dxfId="223" priority="228" operator="equal">
      <formula>"MUY BAJA"</formula>
    </cfRule>
  </conditionalFormatting>
  <conditionalFormatting sqref="N56 N58 N60">
    <cfRule type="cellIs" dxfId="222" priority="216" operator="equal">
      <formula>"CATASTRÓFICO (RC-F)"</formula>
    </cfRule>
    <cfRule type="cellIs" dxfId="221" priority="217" operator="equal">
      <formula>"MAYOR (RC-F)"</formula>
    </cfRule>
    <cfRule type="cellIs" dxfId="220" priority="218" operator="equal">
      <formula>"MODERADO (RC-F)"</formula>
    </cfRule>
    <cfRule type="cellIs" dxfId="219" priority="219" operator="equal">
      <formula>"CATASTRÓFICO"</formula>
    </cfRule>
    <cfRule type="cellIs" dxfId="218" priority="220" operator="equal">
      <formula>"MAYOR"</formula>
    </cfRule>
    <cfRule type="cellIs" dxfId="217" priority="221" operator="equal">
      <formula>"MODERADO"</formula>
    </cfRule>
    <cfRule type="cellIs" dxfId="216" priority="222" operator="equal">
      <formula>"MENOR"</formula>
    </cfRule>
    <cfRule type="cellIs" dxfId="215" priority="223" operator="equal">
      <formula>"LEVE"</formula>
    </cfRule>
  </conditionalFormatting>
  <conditionalFormatting sqref="AI56 Q56 Q58 AI58 AI60 Q60">
    <cfRule type="cellIs" dxfId="214" priority="209" operator="equal">
      <formula>"EXTREMO (RC/F)"</formula>
    </cfRule>
    <cfRule type="cellIs" dxfId="213" priority="210" operator="equal">
      <formula>"ALTO (RC/F)"</formula>
    </cfRule>
    <cfRule type="cellIs" dxfId="212" priority="211" operator="equal">
      <formula>"MODERADO (RC/F)"</formula>
    </cfRule>
    <cfRule type="cellIs" dxfId="211" priority="212" operator="equal">
      <formula>"EXTREMO"</formula>
    </cfRule>
    <cfRule type="cellIs" dxfId="210" priority="213" operator="equal">
      <formula>"ALTO"</formula>
    </cfRule>
    <cfRule type="cellIs" dxfId="209" priority="214" operator="equal">
      <formula>"MODERADO"</formula>
    </cfRule>
    <cfRule type="cellIs" dxfId="208" priority="215" operator="equal">
      <formula>"BAJO"</formula>
    </cfRule>
  </conditionalFormatting>
  <conditionalFormatting sqref="AE56 AE58 AE60">
    <cfRule type="cellIs" dxfId="207" priority="204" operator="equal">
      <formula>"MUY ALTA"</formula>
    </cfRule>
    <cfRule type="cellIs" dxfId="206" priority="205" operator="equal">
      <formula>"ALTA"</formula>
    </cfRule>
    <cfRule type="cellIs" dxfId="205" priority="206" operator="equal">
      <formula>"MEDIA"</formula>
    </cfRule>
    <cfRule type="cellIs" dxfId="204" priority="207" operator="equal">
      <formula>"BAJA"</formula>
    </cfRule>
    <cfRule type="cellIs" dxfId="203" priority="208" operator="equal">
      <formula>"MUY BAJA"</formula>
    </cfRule>
  </conditionalFormatting>
  <conditionalFormatting sqref="AG56 AG58 AG60">
    <cfRule type="cellIs" dxfId="202" priority="199" operator="equal">
      <formula>"CATASTROFICO"</formula>
    </cfRule>
    <cfRule type="cellIs" dxfId="201" priority="200" operator="equal">
      <formula>"MAYOR"</formula>
    </cfRule>
    <cfRule type="cellIs" dxfId="200" priority="201" operator="equal">
      <formula>"MODERADO"</formula>
    </cfRule>
    <cfRule type="cellIs" dxfId="199" priority="202" operator="equal">
      <formula>"MENOR"</formula>
    </cfRule>
    <cfRule type="cellIs" dxfId="198" priority="203" operator="equal">
      <formula>"LEVE"</formula>
    </cfRule>
  </conditionalFormatting>
  <conditionalFormatting sqref="AI56 AI58 AI60">
    <cfRule type="cellIs" dxfId="197" priority="162" operator="equal">
      <formula>#REF!</formula>
    </cfRule>
    <cfRule type="cellIs" dxfId="196" priority="163" operator="equal">
      <formula>#REF!</formula>
    </cfRule>
    <cfRule type="cellIs" dxfId="195" priority="164" operator="equal">
      <formula>#REF!</formula>
    </cfRule>
    <cfRule type="cellIs" dxfId="194" priority="165" operator="equal">
      <formula>#REF!</formula>
    </cfRule>
    <cfRule type="cellIs" dxfId="193" priority="166" operator="equal">
      <formula>#REF!</formula>
    </cfRule>
    <cfRule type="cellIs" dxfId="192" priority="167" operator="equal">
      <formula>#REF!</formula>
    </cfRule>
    <cfRule type="cellIs" dxfId="191" priority="168" operator="equal">
      <formula>#REF!</formula>
    </cfRule>
    <cfRule type="cellIs" dxfId="190" priority="169" operator="equal">
      <formula>#REF!</formula>
    </cfRule>
    <cfRule type="cellIs" dxfId="189" priority="170" operator="equal">
      <formula>#REF!</formula>
    </cfRule>
    <cfRule type="cellIs" dxfId="188" priority="171" operator="equal">
      <formula>#REF!</formula>
    </cfRule>
    <cfRule type="cellIs" dxfId="187" priority="172" operator="equal">
      <formula>#REF!</formula>
    </cfRule>
    <cfRule type="cellIs" dxfId="186" priority="173" operator="equal">
      <formula>#REF!</formula>
    </cfRule>
    <cfRule type="cellIs" dxfId="185" priority="174" operator="equal">
      <formula>#REF!</formula>
    </cfRule>
    <cfRule type="cellIs" dxfId="184" priority="175" operator="equal">
      <formula>#REF!</formula>
    </cfRule>
    <cfRule type="cellIs" dxfId="183" priority="176" operator="equal">
      <formula>#REF!</formula>
    </cfRule>
    <cfRule type="cellIs" dxfId="182" priority="177" operator="equal">
      <formula>#REF!</formula>
    </cfRule>
    <cfRule type="cellIs" dxfId="181" priority="178" operator="equal">
      <formula>#REF!</formula>
    </cfRule>
    <cfRule type="cellIs" dxfId="180" priority="179" operator="equal">
      <formula>#REF!</formula>
    </cfRule>
    <cfRule type="cellIs" dxfId="179" priority="180" operator="equal">
      <formula>#REF!</formula>
    </cfRule>
    <cfRule type="cellIs" dxfId="178" priority="181" operator="equal">
      <formula>#REF!</formula>
    </cfRule>
    <cfRule type="cellIs" dxfId="177" priority="182" operator="equal">
      <formula>#REF!</formula>
    </cfRule>
    <cfRule type="cellIs" dxfId="176" priority="183" operator="equal">
      <formula>#REF!</formula>
    </cfRule>
    <cfRule type="cellIs" dxfId="175" priority="184" operator="equal">
      <formula>#REF!</formula>
    </cfRule>
    <cfRule type="cellIs" dxfId="174" priority="185" operator="equal">
      <formula>#REF!</formula>
    </cfRule>
    <cfRule type="cellIs" dxfId="173" priority="186" operator="equal">
      <formula>#REF!</formula>
    </cfRule>
    <cfRule type="cellIs" dxfId="172" priority="187" operator="equal">
      <formula>#REF!</formula>
    </cfRule>
    <cfRule type="cellIs" dxfId="171" priority="188" operator="equal">
      <formula>#REF!</formula>
    </cfRule>
    <cfRule type="cellIs" dxfId="170" priority="189" operator="equal">
      <formula>#REF!</formula>
    </cfRule>
    <cfRule type="cellIs" dxfId="169" priority="190" operator="equal">
      <formula>#REF!</formula>
    </cfRule>
    <cfRule type="cellIs" dxfId="168" priority="191" operator="equal">
      <formula>#REF!</formula>
    </cfRule>
    <cfRule type="cellIs" dxfId="167" priority="192" operator="equal">
      <formula>#REF!</formula>
    </cfRule>
    <cfRule type="cellIs" dxfId="166" priority="193" operator="equal">
      <formula>#REF!</formula>
    </cfRule>
    <cfRule type="cellIs" dxfId="165" priority="194" operator="equal">
      <formula>#REF!</formula>
    </cfRule>
    <cfRule type="cellIs" dxfId="164" priority="195" operator="equal">
      <formula>#REF!</formula>
    </cfRule>
    <cfRule type="cellIs" dxfId="163" priority="196" operator="equal">
      <formula>#REF!</formula>
    </cfRule>
    <cfRule type="cellIs" dxfId="162" priority="197" operator="equal">
      <formula>#REF!</formula>
    </cfRule>
    <cfRule type="cellIs" dxfId="161" priority="198" operator="equal">
      <formula>#REF!</formula>
    </cfRule>
  </conditionalFormatting>
  <conditionalFormatting sqref="I68 I19">
    <cfRule type="cellIs" dxfId="160" priority="161" operator="equal">
      <formula>#REF!</formula>
    </cfRule>
  </conditionalFormatting>
  <conditionalFormatting sqref="I65">
    <cfRule type="cellIs" dxfId="159" priority="160" operator="equal">
      <formula>#REF!</formula>
    </cfRule>
  </conditionalFormatting>
  <conditionalFormatting sqref="I56">
    <cfRule type="cellIs" dxfId="158" priority="159" operator="equal">
      <formula>#REF!</formula>
    </cfRule>
  </conditionalFormatting>
  <conditionalFormatting sqref="I60">
    <cfRule type="cellIs" dxfId="157" priority="158" operator="equal">
      <formula>#REF!</formula>
    </cfRule>
  </conditionalFormatting>
  <conditionalFormatting sqref="I22">
    <cfRule type="cellIs" dxfId="156" priority="157" operator="equal">
      <formula>#REF!</formula>
    </cfRule>
  </conditionalFormatting>
  <conditionalFormatting sqref="I42">
    <cfRule type="cellIs" dxfId="155" priority="156" operator="equal">
      <formula>#REF!</formula>
    </cfRule>
  </conditionalFormatting>
  <conditionalFormatting sqref="I48">
    <cfRule type="cellIs" dxfId="154" priority="155" operator="equal">
      <formula>#REF!</formula>
    </cfRule>
  </conditionalFormatting>
  <conditionalFormatting sqref="I50">
    <cfRule type="cellIs" dxfId="153" priority="154" operator="equal">
      <formula>#REF!</formula>
    </cfRule>
  </conditionalFormatting>
  <conditionalFormatting sqref="I71">
    <cfRule type="cellIs" dxfId="152" priority="153" operator="equal">
      <formula>#REF!</formula>
    </cfRule>
  </conditionalFormatting>
  <conditionalFormatting sqref="I73">
    <cfRule type="cellIs" dxfId="151" priority="152" operator="equal">
      <formula>#REF!</formula>
    </cfRule>
  </conditionalFormatting>
  <conditionalFormatting sqref="K73">
    <cfRule type="cellIs" dxfId="150" priority="151" operator="equal">
      <formula>#REF!</formula>
    </cfRule>
  </conditionalFormatting>
  <conditionalFormatting sqref="I58">
    <cfRule type="cellIs" dxfId="149" priority="150" operator="equal">
      <formula>#REF!</formula>
    </cfRule>
  </conditionalFormatting>
  <conditionalFormatting sqref="Q39">
    <cfRule type="cellIs" dxfId="148" priority="113" operator="equal">
      <formula>#REF!</formula>
    </cfRule>
    <cfRule type="cellIs" dxfId="147" priority="114" operator="equal">
      <formula>#REF!</formula>
    </cfRule>
    <cfRule type="cellIs" dxfId="146" priority="115" operator="equal">
      <formula>#REF!</formula>
    </cfRule>
    <cfRule type="cellIs" dxfId="145" priority="116" operator="equal">
      <formula>#REF!</formula>
    </cfRule>
    <cfRule type="cellIs" dxfId="144" priority="117" operator="equal">
      <formula>#REF!</formula>
    </cfRule>
    <cfRule type="cellIs" dxfId="143" priority="118" operator="equal">
      <formula>#REF!</formula>
    </cfRule>
    <cfRule type="cellIs" dxfId="142" priority="119" operator="equal">
      <formula>#REF!</formula>
    </cfRule>
    <cfRule type="cellIs" dxfId="141" priority="120" operator="equal">
      <formula>#REF!</formula>
    </cfRule>
    <cfRule type="cellIs" dxfId="140" priority="121" operator="equal">
      <formula>#REF!</formula>
    </cfRule>
    <cfRule type="cellIs" dxfId="139" priority="122" operator="equal">
      <formula>#REF!</formula>
    </cfRule>
    <cfRule type="cellIs" dxfId="138" priority="123" operator="equal">
      <formula>#REF!</formula>
    </cfRule>
    <cfRule type="cellIs" dxfId="137" priority="124" operator="equal">
      <formula>#REF!</formula>
    </cfRule>
    <cfRule type="cellIs" dxfId="136" priority="125" operator="equal">
      <formula>#REF!</formula>
    </cfRule>
    <cfRule type="cellIs" dxfId="135" priority="126" operator="equal">
      <formula>#REF!</formula>
    </cfRule>
    <cfRule type="cellIs" dxfId="134" priority="127" operator="equal">
      <formula>#REF!</formula>
    </cfRule>
    <cfRule type="cellIs" dxfId="133" priority="128" operator="equal">
      <formula>#REF!</formula>
    </cfRule>
    <cfRule type="cellIs" dxfId="132" priority="129" operator="equal">
      <formula>#REF!</formula>
    </cfRule>
    <cfRule type="cellIs" dxfId="131" priority="130" operator="equal">
      <formula>#REF!</formula>
    </cfRule>
    <cfRule type="cellIs" dxfId="130" priority="131" operator="equal">
      <formula>#REF!</formula>
    </cfRule>
    <cfRule type="cellIs" dxfId="129" priority="132" operator="equal">
      <formula>#REF!</formula>
    </cfRule>
    <cfRule type="cellIs" dxfId="128" priority="133" operator="equal">
      <formula>#REF!</formula>
    </cfRule>
    <cfRule type="cellIs" dxfId="127" priority="134" operator="equal">
      <formula>#REF!</formula>
    </cfRule>
    <cfRule type="cellIs" dxfId="126" priority="135" operator="equal">
      <formula>#REF!</formula>
    </cfRule>
    <cfRule type="cellIs" dxfId="125" priority="136" operator="equal">
      <formula>#REF!</formula>
    </cfRule>
    <cfRule type="cellIs" dxfId="124" priority="137" operator="equal">
      <formula>#REF!</formula>
    </cfRule>
    <cfRule type="cellIs" dxfId="123" priority="138" operator="equal">
      <formula>#REF!</formula>
    </cfRule>
    <cfRule type="cellIs" dxfId="122" priority="139" operator="equal">
      <formula>#REF!</formula>
    </cfRule>
    <cfRule type="cellIs" dxfId="121" priority="140" operator="equal">
      <formula>#REF!</formula>
    </cfRule>
    <cfRule type="cellIs" dxfId="120" priority="141" operator="equal">
      <formula>#REF!</formula>
    </cfRule>
    <cfRule type="cellIs" dxfId="119" priority="142" operator="equal">
      <formula>#REF!</formula>
    </cfRule>
    <cfRule type="cellIs" dxfId="118" priority="143" operator="equal">
      <formula>#REF!</formula>
    </cfRule>
    <cfRule type="cellIs" dxfId="117" priority="144" operator="equal">
      <formula>#REF!</formula>
    </cfRule>
    <cfRule type="cellIs" dxfId="116" priority="145" operator="equal">
      <formula>#REF!</formula>
    </cfRule>
    <cfRule type="cellIs" dxfId="115" priority="146" operator="equal">
      <formula>#REF!</formula>
    </cfRule>
    <cfRule type="cellIs" dxfId="114" priority="147" operator="equal">
      <formula>#REF!</formula>
    </cfRule>
    <cfRule type="cellIs" dxfId="113" priority="148" operator="equal">
      <formula>#REF!</formula>
    </cfRule>
    <cfRule type="cellIs" dxfId="112" priority="149" operator="equal">
      <formula>#REF!</formula>
    </cfRule>
  </conditionalFormatting>
  <conditionalFormatting sqref="Q39">
    <cfRule type="cellIs" dxfId="111" priority="106" operator="equal">
      <formula>"EXTREMO (RC/F)"</formula>
    </cfRule>
    <cfRule type="cellIs" dxfId="110" priority="107" operator="equal">
      <formula>"ALTO (RC/F)"</formula>
    </cfRule>
    <cfRule type="cellIs" dxfId="109" priority="108" operator="equal">
      <formula>"MODERADO (RC/F)"</formula>
    </cfRule>
    <cfRule type="cellIs" dxfId="108" priority="109" operator="equal">
      <formula>"EXTREMO"</formula>
    </cfRule>
    <cfRule type="cellIs" dxfId="107" priority="110" operator="equal">
      <formula>"ALTO"</formula>
    </cfRule>
    <cfRule type="cellIs" dxfId="106" priority="111" operator="equal">
      <formula>"MODERADO"</formula>
    </cfRule>
    <cfRule type="cellIs" dxfId="105" priority="112" operator="equal">
      <formula>"BAJO"</formula>
    </cfRule>
  </conditionalFormatting>
  <conditionalFormatting sqref="Q74:Q76">
    <cfRule type="cellIs" dxfId="104" priority="68" operator="equal">
      <formula>#REF!</formula>
    </cfRule>
    <cfRule type="cellIs" dxfId="103" priority="70" operator="equal">
      <formula>#REF!</formula>
    </cfRule>
    <cfRule type="cellIs" dxfId="102" priority="71" operator="equal">
      <formula>#REF!</formula>
    </cfRule>
    <cfRule type="cellIs" dxfId="101" priority="72" operator="equal">
      <formula>#REF!</formula>
    </cfRule>
    <cfRule type="cellIs" dxfId="100" priority="73" operator="equal">
      <formula>#REF!</formula>
    </cfRule>
    <cfRule type="cellIs" dxfId="99" priority="74" operator="equal">
      <formula>#REF!</formula>
    </cfRule>
    <cfRule type="cellIs" dxfId="98" priority="75" operator="equal">
      <formula>#REF!</formula>
    </cfRule>
    <cfRule type="cellIs" dxfId="97" priority="76" operator="equal">
      <formula>#REF!</formula>
    </cfRule>
    <cfRule type="cellIs" dxfId="96" priority="77" operator="equal">
      <formula>#REF!</formula>
    </cfRule>
    <cfRule type="cellIs" dxfId="95" priority="78" operator="equal">
      <formula>#REF!</formula>
    </cfRule>
    <cfRule type="cellIs" dxfId="94" priority="79" operator="equal">
      <formula>#REF!</formula>
    </cfRule>
    <cfRule type="cellIs" dxfId="93" priority="80" operator="equal">
      <formula>#REF!</formula>
    </cfRule>
    <cfRule type="cellIs" dxfId="92" priority="81" operator="equal">
      <formula>#REF!</formula>
    </cfRule>
    <cfRule type="cellIs" dxfId="91" priority="82" operator="equal">
      <formula>#REF!</formula>
    </cfRule>
    <cfRule type="cellIs" dxfId="90" priority="83" operator="equal">
      <formula>#REF!</formula>
    </cfRule>
    <cfRule type="cellIs" dxfId="89" priority="84" operator="equal">
      <formula>#REF!</formula>
    </cfRule>
    <cfRule type="cellIs" dxfId="88" priority="85" operator="equal">
      <formula>#REF!</formula>
    </cfRule>
    <cfRule type="cellIs" dxfId="87" priority="86" operator="equal">
      <formula>#REF!</formula>
    </cfRule>
    <cfRule type="cellIs" dxfId="86" priority="87" operator="equal">
      <formula>#REF!</formula>
    </cfRule>
    <cfRule type="cellIs" dxfId="85" priority="88" operator="equal">
      <formula>#REF!</formula>
    </cfRule>
    <cfRule type="cellIs" dxfId="84" priority="89" operator="equal">
      <formula>#REF!</formula>
    </cfRule>
    <cfRule type="cellIs" dxfId="83" priority="90" operator="equal">
      <formula>#REF!</formula>
    </cfRule>
    <cfRule type="cellIs" dxfId="82" priority="91" operator="equal">
      <formula>#REF!</formula>
    </cfRule>
    <cfRule type="cellIs" dxfId="81" priority="92" operator="equal">
      <formula>#REF!</formula>
    </cfRule>
    <cfRule type="cellIs" dxfId="80" priority="93" operator="equal">
      <formula>#REF!</formula>
    </cfRule>
    <cfRule type="cellIs" dxfId="79" priority="94" operator="equal">
      <formula>#REF!</formula>
    </cfRule>
    <cfRule type="cellIs" dxfId="78" priority="95" operator="equal">
      <formula>#REF!</formula>
    </cfRule>
    <cfRule type="cellIs" dxfId="77" priority="96" operator="equal">
      <formula>#REF!</formula>
    </cfRule>
    <cfRule type="cellIs" dxfId="76" priority="97" operator="equal">
      <formula>#REF!</formula>
    </cfRule>
    <cfRule type="cellIs" dxfId="75" priority="98" operator="equal">
      <formula>#REF!</formula>
    </cfRule>
    <cfRule type="cellIs" dxfId="74" priority="99" operator="equal">
      <formula>#REF!</formula>
    </cfRule>
    <cfRule type="cellIs" dxfId="73" priority="100" operator="equal">
      <formula>#REF!</formula>
    </cfRule>
    <cfRule type="cellIs" dxfId="72" priority="101" operator="equal">
      <formula>#REF!</formula>
    </cfRule>
    <cfRule type="cellIs" dxfId="71" priority="102" operator="equal">
      <formula>#REF!</formula>
    </cfRule>
    <cfRule type="cellIs" dxfId="70" priority="103" operator="equal">
      <formula>#REF!</formula>
    </cfRule>
    <cfRule type="cellIs" dxfId="69" priority="104" operator="equal">
      <formula>#REF!</formula>
    </cfRule>
    <cfRule type="cellIs" dxfId="68" priority="105" operator="equal">
      <formula>#REF!</formula>
    </cfRule>
  </conditionalFormatting>
  <conditionalFormatting sqref="N74:N76">
    <cfRule type="cellIs" dxfId="67" priority="69" operator="equal">
      <formula>#REF!</formula>
    </cfRule>
  </conditionalFormatting>
  <conditionalFormatting sqref="L74:L76">
    <cfRule type="cellIs" dxfId="66" priority="63" operator="equal">
      <formula>"ALTA"</formula>
    </cfRule>
    <cfRule type="cellIs" dxfId="65" priority="64" operator="equal">
      <formula>"MUY ALTA"</formula>
    </cfRule>
    <cfRule type="cellIs" dxfId="64" priority="65" operator="equal">
      <formula>"MEDIA"</formula>
    </cfRule>
    <cfRule type="cellIs" dxfId="63" priority="66" operator="equal">
      <formula>"BAJA"</formula>
    </cfRule>
    <cfRule type="cellIs" dxfId="62" priority="67" operator="equal">
      <formula>"MUY BAJA"</formula>
    </cfRule>
  </conditionalFormatting>
  <conditionalFormatting sqref="N74:N76">
    <cfRule type="cellIs" dxfId="61" priority="55" operator="equal">
      <formula>"CATASTRÓFICO (RC-F)"</formula>
    </cfRule>
    <cfRule type="cellIs" dxfId="60" priority="56" operator="equal">
      <formula>"MAYOR (RC-F)"</formula>
    </cfRule>
    <cfRule type="cellIs" dxfId="59" priority="57" operator="equal">
      <formula>"MODERADO (RC-F)"</formula>
    </cfRule>
    <cfRule type="cellIs" dxfId="58" priority="58" operator="equal">
      <formula>"CATASTRÓFICO"</formula>
    </cfRule>
    <cfRule type="cellIs" dxfId="57" priority="59" operator="equal">
      <formula>"MAYOR"</formula>
    </cfRule>
    <cfRule type="cellIs" dxfId="56" priority="60" operator="equal">
      <formula>"MODERADO"</formula>
    </cfRule>
    <cfRule type="cellIs" dxfId="55" priority="61" operator="equal">
      <formula>"MENOR"</formula>
    </cfRule>
    <cfRule type="cellIs" dxfId="54" priority="62" operator="equal">
      <formula>"LEVE"</formula>
    </cfRule>
  </conditionalFormatting>
  <conditionalFormatting sqref="Q74:Q76 AI74:AI76">
    <cfRule type="cellIs" dxfId="53" priority="48" operator="equal">
      <formula>"EXTREMO (RC/F)"</formula>
    </cfRule>
    <cfRule type="cellIs" dxfId="52" priority="49" operator="equal">
      <formula>"ALTO (RC/F)"</formula>
    </cfRule>
    <cfRule type="cellIs" dxfId="51" priority="50" operator="equal">
      <formula>"MODERADO (RC/F)"</formula>
    </cfRule>
    <cfRule type="cellIs" dxfId="50" priority="51" operator="equal">
      <formula>"EXTREMO"</formula>
    </cfRule>
    <cfRule type="cellIs" dxfId="49" priority="52" operator="equal">
      <formula>"ALTO"</formula>
    </cfRule>
    <cfRule type="cellIs" dxfId="48" priority="53" operator="equal">
      <formula>"MODERADO"</formula>
    </cfRule>
    <cfRule type="cellIs" dxfId="47" priority="54" operator="equal">
      <formula>"BAJO"</formula>
    </cfRule>
  </conditionalFormatting>
  <conditionalFormatting sqref="AE74:AE77">
    <cfRule type="cellIs" dxfId="46" priority="43" operator="equal">
      <formula>"MUY ALTA"</formula>
    </cfRule>
    <cfRule type="cellIs" dxfId="45" priority="44" operator="equal">
      <formula>"ALTA"</formula>
    </cfRule>
    <cfRule type="cellIs" dxfId="44" priority="45" operator="equal">
      <formula>"MEDIA"</formula>
    </cfRule>
    <cfRule type="cellIs" dxfId="43" priority="46" operator="equal">
      <formula>"BAJA"</formula>
    </cfRule>
    <cfRule type="cellIs" dxfId="42" priority="47" operator="equal">
      <formula>"MUY BAJA"</formula>
    </cfRule>
  </conditionalFormatting>
  <conditionalFormatting sqref="AG74:AG76">
    <cfRule type="cellIs" dxfId="41" priority="38" operator="equal">
      <formula>"CATASTROFICO"</formula>
    </cfRule>
    <cfRule type="cellIs" dxfId="40" priority="39" operator="equal">
      <formula>"MAYOR"</formula>
    </cfRule>
    <cfRule type="cellIs" dxfId="39" priority="40" operator="equal">
      <formula>"MODERADO"</formula>
    </cfRule>
    <cfRule type="cellIs" dxfId="38" priority="41" operator="equal">
      <formula>"MENOR"</formula>
    </cfRule>
    <cfRule type="cellIs" dxfId="37" priority="42" operator="equal">
      <formula>"LEVE"</formula>
    </cfRule>
  </conditionalFormatting>
  <conditionalFormatting sqref="AI74:AI76">
    <cfRule type="cellIs" dxfId="36" priority="1" operator="equal">
      <formula>#REF!</formula>
    </cfRule>
    <cfRule type="cellIs" dxfId="35" priority="2" operator="equal">
      <formula>#REF!</formula>
    </cfRule>
    <cfRule type="cellIs" dxfId="34" priority="3" operator="equal">
      <formula>#REF!</formula>
    </cfRule>
    <cfRule type="cellIs" dxfId="33" priority="4" operator="equal">
      <formula>#REF!</formula>
    </cfRule>
    <cfRule type="cellIs" dxfId="32" priority="5" operator="equal">
      <formula>#REF!</formula>
    </cfRule>
    <cfRule type="cellIs" dxfId="31" priority="6" operator="equal">
      <formula>#REF!</formula>
    </cfRule>
    <cfRule type="cellIs" dxfId="30" priority="7" operator="equal">
      <formula>#REF!</formula>
    </cfRule>
    <cfRule type="cellIs" dxfId="29" priority="8" operator="equal">
      <formula>#REF!</formula>
    </cfRule>
    <cfRule type="cellIs" dxfId="28" priority="9" operator="equal">
      <formula>#REF!</formula>
    </cfRule>
    <cfRule type="cellIs" dxfId="27" priority="10" operator="equal">
      <formula>#REF!</formula>
    </cfRule>
    <cfRule type="cellIs" dxfId="26" priority="11" operator="equal">
      <formula>#REF!</formula>
    </cfRule>
    <cfRule type="cellIs" dxfId="25" priority="12" operator="equal">
      <formula>#REF!</formula>
    </cfRule>
    <cfRule type="cellIs" dxfId="24" priority="13" operator="equal">
      <formula>#REF!</formula>
    </cfRule>
    <cfRule type="cellIs" dxfId="23" priority="14" operator="equal">
      <formula>#REF!</formula>
    </cfRule>
    <cfRule type="cellIs" dxfId="22" priority="15" operator="equal">
      <formula>#REF!</formula>
    </cfRule>
    <cfRule type="cellIs" dxfId="21" priority="16" operator="equal">
      <formula>#REF!</formula>
    </cfRule>
    <cfRule type="cellIs" dxfId="20" priority="17" operator="equal">
      <formula>#REF!</formula>
    </cfRule>
    <cfRule type="cellIs" dxfId="19" priority="18" operator="equal">
      <formula>#REF!</formula>
    </cfRule>
    <cfRule type="cellIs" dxfId="18" priority="19" operator="equal">
      <formula>#REF!</formula>
    </cfRule>
    <cfRule type="cellIs" dxfId="17" priority="20" operator="equal">
      <formula>#REF!</formula>
    </cfRule>
    <cfRule type="cellIs" dxfId="16" priority="21" operator="equal">
      <formula>#REF!</formula>
    </cfRule>
    <cfRule type="cellIs" dxfId="15" priority="22" operator="equal">
      <formula>#REF!</formula>
    </cfRule>
    <cfRule type="cellIs" dxfId="14" priority="23" operator="equal">
      <formula>#REF!</formula>
    </cfRule>
    <cfRule type="cellIs" dxfId="13" priority="24" operator="equal">
      <formula>#REF!</formula>
    </cfRule>
    <cfRule type="cellIs" dxfId="12" priority="25" operator="equal">
      <formula>#REF!</formula>
    </cfRule>
    <cfRule type="cellIs" dxfId="11" priority="26" operator="equal">
      <formula>#REF!</formula>
    </cfRule>
    <cfRule type="cellIs" dxfId="10" priority="27" operator="equal">
      <formula>#REF!</formula>
    </cfRule>
    <cfRule type="cellIs" dxfId="9" priority="28" operator="equal">
      <formula>#REF!</formula>
    </cfRule>
    <cfRule type="cellIs" dxfId="8" priority="29" operator="equal">
      <formula>#REF!</formula>
    </cfRule>
    <cfRule type="cellIs" dxfId="7" priority="30" operator="equal">
      <formula>#REF!</formula>
    </cfRule>
    <cfRule type="cellIs" dxfId="6" priority="31" operator="equal">
      <formula>#REF!</formula>
    </cfRule>
    <cfRule type="cellIs" dxfId="5" priority="32" operator="equal">
      <formula>#REF!</formula>
    </cfRule>
    <cfRule type="cellIs" dxfId="4" priority="33" operator="equal">
      <formula>#REF!</formula>
    </cfRule>
    <cfRule type="cellIs" dxfId="3" priority="34" operator="equal">
      <formula>#REF!</formula>
    </cfRule>
    <cfRule type="cellIs" dxfId="2" priority="35" operator="equal">
      <formula>#REF!</formula>
    </cfRule>
    <cfRule type="cellIs" dxfId="1" priority="36" operator="equal">
      <formula>#REF!</formula>
    </cfRule>
    <cfRule type="cellIs" dxfId="0" priority="37" operator="equal">
      <formula>#REF!</formula>
    </cfRule>
  </conditionalFormatting>
  <dataValidations disablePrompts="1" count="4">
    <dataValidation type="list" allowBlank="1" showInputMessage="1" showErrorMessage="1" sqref="F74 F76">
      <formula1>"Interna y Externa,Interna,Externa"</formula1>
    </dataValidation>
    <dataValidation type="list" allowBlank="1" showInputMessage="1" showErrorMessage="1" sqref="Q74:Q77 AI74:AI77">
      <formula1>"EXTREMO,ALTO,MODERADO,BAJO"</formula1>
    </dataValidation>
    <dataValidation type="list" allowBlank="1" showInputMessage="1" showErrorMessage="1" sqref="L74:L77">
      <formula1>"Muy Alta,Alta,Media,Baja,Muy Baja"</formula1>
    </dataValidation>
    <dataValidation type="list" allowBlank="1" showInputMessage="1" showErrorMessage="1" sqref="N74:N77">
      <formula1>"Catastrófico,Mayor,Moderado,Menor,Leve"</formula1>
    </dataValidation>
  </dataValidations>
  <hyperlinks>
    <hyperlink ref="AP50" r:id="rId1" display="https://mincitco-my.sharepoint.com/:f:/g/personal/mrchacon_mincit_gov_co/ErcNguVLT71Ftyzh58677isBhUFiQxI8CuZH_Q_mbJBzHA?e=YhJHWH"/>
    <hyperlink ref="AP74" r:id="rId2" display="https://mintranet.mincit.gov.co/mintranet/media/media_mintranet/noticias/Acta-N-023-de-2022-Medicion-de-la-satisfaccion-de-nuestros-ciudadanos-Entrega-encuesta-de-satisfaccion.pdf"/>
  </hyperlinks>
  <pageMargins left="0.31496062992125984" right="0.31496062992125984" top="0.59055118110236227" bottom="0.74803149606299213" header="0.19685039370078741" footer="0.31496062992125984"/>
  <pageSetup scale="50" orientation="landscape" r:id="rId3"/>
  <drawing r:id="rId4"/>
  <legacyDrawing r:id="rId5"/>
  <legacyDrawingHF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'[3]Datos Validacion'!#REF!</xm:f>
          </x14:formula1>
          <xm:sqref>AB47 S47 X47 U47:V47 Z47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8"/>
  <sheetViews>
    <sheetView topLeftCell="C12" workbookViewId="0">
      <selection activeCell="L17" sqref="L17"/>
    </sheetView>
  </sheetViews>
  <sheetFormatPr baseColWidth="10"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2" width="22.85546875" customWidth="1"/>
    <col min="13" max="13" width="23.85546875" customWidth="1"/>
    <col min="14" max="14" width="21.7109375" customWidth="1"/>
  </cols>
  <sheetData>
    <row r="1" spans="1:14" ht="42.75" customHeight="1">
      <c r="A1" s="284"/>
      <c r="B1" s="284"/>
      <c r="C1" s="284"/>
      <c r="D1" s="284"/>
      <c r="E1" s="451" t="s">
        <v>403</v>
      </c>
      <c r="F1" s="451"/>
      <c r="G1" s="451"/>
      <c r="H1" s="451"/>
      <c r="I1" s="451"/>
      <c r="J1" s="451"/>
      <c r="K1" s="451"/>
      <c r="L1" s="451"/>
      <c r="M1" s="451"/>
      <c r="N1" s="451"/>
    </row>
    <row r="3" spans="1:14">
      <c r="A3" s="452" t="s">
        <v>404</v>
      </c>
      <c r="B3" s="452"/>
      <c r="C3" s="452"/>
      <c r="D3" s="452"/>
      <c r="E3" s="452"/>
      <c r="F3" s="452"/>
      <c r="G3" s="452"/>
      <c r="H3" s="452"/>
    </row>
    <row r="4" spans="1:14">
      <c r="G4" s="453" t="s">
        <v>405</v>
      </c>
      <c r="H4" s="454"/>
    </row>
    <row r="5" spans="1:14" ht="15.75" customHeight="1">
      <c r="G5" s="143" t="s">
        <v>406</v>
      </c>
      <c r="H5" s="144"/>
    </row>
    <row r="6" spans="1:14" ht="15.75" customHeight="1">
      <c r="G6" s="143" t="s">
        <v>407</v>
      </c>
      <c r="H6" s="145"/>
    </row>
    <row r="7" spans="1:14">
      <c r="G7" s="143" t="s">
        <v>408</v>
      </c>
      <c r="H7" s="146"/>
    </row>
    <row r="8" spans="1:14">
      <c r="G8" s="143" t="s">
        <v>409</v>
      </c>
      <c r="H8" s="147"/>
    </row>
    <row r="10" spans="1:14" ht="15.75">
      <c r="B10" s="455" t="s">
        <v>410</v>
      </c>
      <c r="C10" s="455"/>
      <c r="D10" s="455"/>
      <c r="E10" s="455"/>
      <c r="F10" s="455"/>
      <c r="G10" s="455"/>
      <c r="H10" s="455"/>
      <c r="I10" s="455"/>
      <c r="J10" s="455"/>
      <c r="K10" s="455"/>
      <c r="L10" s="455"/>
      <c r="M10" s="455"/>
      <c r="N10" s="455"/>
    </row>
    <row r="11" spans="1:14" ht="9" customHeight="1" thickBot="1"/>
    <row r="12" spans="1:14" ht="16.5" customHeight="1" thickTop="1" thickBot="1">
      <c r="B12" s="456" t="s">
        <v>27</v>
      </c>
      <c r="C12" s="457"/>
      <c r="D12" s="458" t="s">
        <v>411</v>
      </c>
      <c r="E12" s="459"/>
      <c r="F12" s="459"/>
      <c r="G12" s="459"/>
      <c r="H12" s="460"/>
      <c r="J12" s="464" t="s">
        <v>27</v>
      </c>
      <c r="K12" s="465"/>
      <c r="L12" s="466" t="s">
        <v>456</v>
      </c>
      <c r="M12" s="467"/>
      <c r="N12" s="468"/>
    </row>
    <row r="13" spans="1:14" ht="15.75" thickBot="1">
      <c r="B13" s="148" t="s">
        <v>412</v>
      </c>
      <c r="C13" s="149" t="s">
        <v>413</v>
      </c>
      <c r="D13" s="461"/>
      <c r="E13" s="462"/>
      <c r="F13" s="462"/>
      <c r="G13" s="462"/>
      <c r="H13" s="463"/>
      <c r="J13" s="150" t="s">
        <v>412</v>
      </c>
      <c r="K13" s="151" t="s">
        <v>414</v>
      </c>
      <c r="L13" s="469"/>
      <c r="M13" s="470"/>
      <c r="N13" s="471"/>
    </row>
    <row r="14" spans="1:14" ht="50.1" customHeight="1" thickBot="1">
      <c r="B14" s="152" t="s">
        <v>415</v>
      </c>
      <c r="C14" s="153">
        <v>1</v>
      </c>
      <c r="D14" s="154"/>
      <c r="E14" s="155"/>
      <c r="F14" s="155"/>
      <c r="G14" s="155"/>
      <c r="H14" s="156"/>
      <c r="J14" s="152" t="s">
        <v>415</v>
      </c>
      <c r="K14" s="153">
        <v>1</v>
      </c>
      <c r="L14" s="154"/>
      <c r="M14" s="155"/>
      <c r="N14" s="156"/>
    </row>
    <row r="15" spans="1:14" ht="50.1" customHeight="1" thickBot="1">
      <c r="B15" s="152" t="s">
        <v>416</v>
      </c>
      <c r="C15" s="153">
        <v>0.8</v>
      </c>
      <c r="D15" s="157"/>
      <c r="E15" s="158"/>
      <c r="F15" s="159"/>
      <c r="G15" s="159"/>
      <c r="H15" s="160"/>
      <c r="J15" s="152" t="s">
        <v>416</v>
      </c>
      <c r="K15" s="153">
        <v>0.8</v>
      </c>
      <c r="L15" s="161"/>
      <c r="M15" s="159"/>
      <c r="N15" s="160"/>
    </row>
    <row r="16" spans="1:14" ht="50.1" customHeight="1" thickBot="1">
      <c r="B16" s="152" t="s">
        <v>417</v>
      </c>
      <c r="C16" s="153">
        <v>0.6</v>
      </c>
      <c r="D16" s="157"/>
      <c r="E16" s="158"/>
      <c r="F16" s="158"/>
      <c r="G16" s="159"/>
      <c r="H16" s="160"/>
      <c r="J16" s="152" t="s">
        <v>417</v>
      </c>
      <c r="K16" s="153">
        <v>0.6</v>
      </c>
      <c r="L16" s="157"/>
      <c r="M16" s="159"/>
      <c r="N16" s="160"/>
    </row>
    <row r="17" spans="2:14" ht="94.5" customHeight="1" thickBot="1">
      <c r="B17" s="152" t="s">
        <v>418</v>
      </c>
      <c r="C17" s="153">
        <v>0.4</v>
      </c>
      <c r="D17" s="162"/>
      <c r="E17" s="158"/>
      <c r="F17" s="158"/>
      <c r="G17" s="159"/>
      <c r="H17" s="160"/>
      <c r="J17" s="152" t="s">
        <v>418</v>
      </c>
      <c r="K17" s="153">
        <v>0.4</v>
      </c>
      <c r="L17" s="163" t="s">
        <v>458</v>
      </c>
      <c r="M17" s="164" t="s">
        <v>419</v>
      </c>
      <c r="N17" s="165" t="s">
        <v>420</v>
      </c>
    </row>
    <row r="18" spans="2:14" ht="95.25" customHeight="1" thickBot="1">
      <c r="B18" s="152" t="s">
        <v>421</v>
      </c>
      <c r="C18" s="153">
        <v>0.2</v>
      </c>
      <c r="D18" s="166"/>
      <c r="E18" s="167"/>
      <c r="F18" s="168"/>
      <c r="G18" s="169"/>
      <c r="H18" s="170"/>
      <c r="J18" s="152" t="s">
        <v>421</v>
      </c>
      <c r="K18" s="153">
        <v>0.2</v>
      </c>
      <c r="L18" s="171" t="s">
        <v>457</v>
      </c>
      <c r="M18" s="172" t="s">
        <v>422</v>
      </c>
      <c r="N18" s="173"/>
    </row>
    <row r="19" spans="2:14" ht="16.5" thickTop="1" thickBot="1">
      <c r="B19" s="447" t="s">
        <v>29</v>
      </c>
      <c r="C19" s="149" t="s">
        <v>412</v>
      </c>
      <c r="D19" s="149" t="s">
        <v>423</v>
      </c>
      <c r="E19" s="149" t="s">
        <v>424</v>
      </c>
      <c r="F19" s="149" t="s">
        <v>408</v>
      </c>
      <c r="G19" s="149" t="s">
        <v>425</v>
      </c>
      <c r="H19" s="149" t="s">
        <v>426</v>
      </c>
      <c r="J19" s="449" t="s">
        <v>29</v>
      </c>
      <c r="K19" s="151" t="s">
        <v>412</v>
      </c>
      <c r="L19" s="149" t="s">
        <v>408</v>
      </c>
      <c r="M19" s="149" t="s">
        <v>425</v>
      </c>
      <c r="N19" s="149" t="s">
        <v>426</v>
      </c>
    </row>
    <row r="20" spans="2:14" ht="15.75" thickBot="1">
      <c r="B20" s="448"/>
      <c r="C20" s="149" t="s">
        <v>413</v>
      </c>
      <c r="D20" s="174">
        <v>0.2</v>
      </c>
      <c r="E20" s="174">
        <v>0.4</v>
      </c>
      <c r="F20" s="174">
        <v>0.6</v>
      </c>
      <c r="G20" s="174">
        <v>0.8</v>
      </c>
      <c r="H20" s="174">
        <v>1</v>
      </c>
      <c r="J20" s="450"/>
      <c r="K20" s="151" t="s">
        <v>413</v>
      </c>
      <c r="L20" s="174">
        <v>0.6</v>
      </c>
      <c r="M20" s="174">
        <v>0.8</v>
      </c>
      <c r="N20" s="174">
        <v>1</v>
      </c>
    </row>
    <row r="22" spans="2:14" ht="83.25" customHeight="1"/>
    <row r="24" spans="2:14" ht="83.25" customHeight="1"/>
    <row r="26" spans="2:14" ht="83.25" customHeight="1"/>
    <row r="28" spans="2:14" ht="83.25" customHeight="1"/>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Ivonn Magaly Moreno Barrera</cp:lastModifiedBy>
  <dcterms:created xsi:type="dcterms:W3CDTF">2022-05-03T16:14:20Z</dcterms:created>
  <dcterms:modified xsi:type="dcterms:W3CDTF">2023-02-09T13:34:08Z</dcterms:modified>
</cp:coreProperties>
</file>