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imoreno\Documents\MINISTERIO\OAPS-MINCIT-04022022\Riesgos\2022\"/>
    </mc:Choice>
  </mc:AlternateContent>
  <bookViews>
    <workbookView xWindow="0" yWindow="0" windowWidth="28800" windowHeight="12435"/>
  </bookViews>
  <sheets>
    <sheet name="Matriz Riesgos " sheetId="1" r:id="rId1"/>
    <sheet name="Mapa Riesgos Residual" sheetId="2" r:id="rId2"/>
  </sheets>
  <externalReferences>
    <externalReference r:id="rId3"/>
    <externalReference r:id="rId4"/>
    <externalReference r:id="rId5"/>
  </externalReferences>
  <definedNames>
    <definedName name="_xlnm._FilterDatabase" localSheetId="0" hidden="1">'Matriz Riesgos '!$AK$13:$AL$73</definedName>
    <definedName name="Procesos">[1]Hoja1!$B$2:$B$17</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77" i="1" l="1"/>
  <c r="W77" i="1"/>
  <c r="Y76" i="1"/>
  <c r="W76" i="1"/>
  <c r="Y75" i="1"/>
  <c r="W75" i="1"/>
  <c r="Y74" i="1"/>
  <c r="W74" i="1"/>
  <c r="O74" i="1"/>
  <c r="AH74" i="1" s="1"/>
  <c r="AG74" i="1" s="1"/>
  <c r="M74" i="1"/>
  <c r="AD77" i="1" l="1"/>
  <c r="AD76" i="1"/>
  <c r="AD74" i="1"/>
  <c r="AF74" i="1" s="1"/>
  <c r="AE74" i="1" s="1"/>
  <c r="AD75" i="1"/>
  <c r="AF75" i="1" l="1"/>
  <c r="AE75" i="1" s="1"/>
  <c r="AF76" i="1" l="1"/>
  <c r="AF77" i="1" s="1"/>
  <c r="AE77" i="1" s="1"/>
  <c r="AE76" i="1" l="1"/>
  <c r="AD51" i="1"/>
  <c r="Y73" i="1" l="1"/>
  <c r="W73" i="1"/>
  <c r="O73" i="1"/>
  <c r="AH73" i="1" s="1"/>
  <c r="AG73" i="1" s="1"/>
  <c r="M73" i="1"/>
  <c r="Y72" i="1"/>
  <c r="W72" i="1"/>
  <c r="Y71" i="1"/>
  <c r="W71" i="1"/>
  <c r="O71" i="1"/>
  <c r="AH71" i="1" s="1"/>
  <c r="AG71" i="1" s="1"/>
  <c r="M71" i="1"/>
  <c r="Y70" i="1"/>
  <c r="W70" i="1"/>
  <c r="Y68" i="1"/>
  <c r="W68" i="1"/>
  <c r="O68" i="1"/>
  <c r="AH68" i="1" s="1"/>
  <c r="AG68" i="1" s="1"/>
  <c r="M68" i="1"/>
  <c r="Y67" i="1"/>
  <c r="W67" i="1"/>
  <c r="O67" i="1"/>
  <c r="AH67" i="1" s="1"/>
  <c r="AG67" i="1" s="1"/>
  <c r="M67" i="1"/>
  <c r="Y66" i="1"/>
  <c r="W66" i="1"/>
  <c r="Y65" i="1"/>
  <c r="W65" i="1"/>
  <c r="O65" i="1"/>
  <c r="AH65" i="1" s="1"/>
  <c r="AG65" i="1" s="1"/>
  <c r="M65" i="1"/>
  <c r="Y64" i="1"/>
  <c r="W64" i="1"/>
  <c r="Y63" i="1"/>
  <c r="W63" i="1"/>
  <c r="Y62" i="1"/>
  <c r="W62" i="1"/>
  <c r="O62" i="1"/>
  <c r="AH62" i="1" s="1"/>
  <c r="AG62" i="1" s="1"/>
  <c r="M62" i="1"/>
  <c r="Y60" i="1"/>
  <c r="W60" i="1"/>
  <c r="O60" i="1"/>
  <c r="AH60" i="1" s="1"/>
  <c r="AG60" i="1" s="1"/>
  <c r="M60" i="1"/>
  <c r="Y58" i="1"/>
  <c r="W58" i="1"/>
  <c r="O58" i="1"/>
  <c r="AH58" i="1" s="1"/>
  <c r="AG58" i="1" s="1"/>
  <c r="M58" i="1"/>
  <c r="Y56" i="1"/>
  <c r="W56" i="1"/>
  <c r="O56" i="1"/>
  <c r="AH56" i="1" s="1"/>
  <c r="AG56" i="1" s="1"/>
  <c r="M56" i="1"/>
  <c r="Y55" i="1"/>
  <c r="W55" i="1"/>
  <c r="Y52" i="1"/>
  <c r="W52" i="1"/>
  <c r="Y50" i="1"/>
  <c r="W50" i="1"/>
  <c r="O50" i="1"/>
  <c r="AH50" i="1" s="1"/>
  <c r="AG50" i="1" s="1"/>
  <c r="M50" i="1"/>
  <c r="Y49" i="1"/>
  <c r="W49" i="1"/>
  <c r="Y48" i="1"/>
  <c r="W48" i="1"/>
  <c r="O48" i="1"/>
  <c r="AH48" i="1" s="1"/>
  <c r="AG48" i="1" s="1"/>
  <c r="M48" i="1"/>
  <c r="Y47" i="1"/>
  <c r="W47" i="1"/>
  <c r="Y46" i="1"/>
  <c r="W46" i="1"/>
  <c r="O46" i="1"/>
  <c r="AH46" i="1" s="1"/>
  <c r="AG46" i="1" s="1"/>
  <c r="M46" i="1"/>
  <c r="Y45" i="1"/>
  <c r="W45" i="1"/>
  <c r="Y44" i="1"/>
  <c r="W44" i="1"/>
  <c r="Y43" i="1"/>
  <c r="W43" i="1"/>
  <c r="Y42" i="1"/>
  <c r="W42" i="1"/>
  <c r="O42" i="1"/>
  <c r="AH42" i="1" s="1"/>
  <c r="AG42" i="1" s="1"/>
  <c r="M42" i="1"/>
  <c r="Y41" i="1"/>
  <c r="W41" i="1"/>
  <c r="Y39" i="1"/>
  <c r="W39" i="1"/>
  <c r="O39" i="1"/>
  <c r="AH39" i="1" s="1"/>
  <c r="AG39" i="1" s="1"/>
  <c r="M39" i="1"/>
  <c r="Y38" i="1"/>
  <c r="W38" i="1"/>
  <c r="Y37" i="1"/>
  <c r="W37" i="1"/>
  <c r="Y36" i="1"/>
  <c r="W36" i="1"/>
  <c r="Y35" i="1"/>
  <c r="W35" i="1"/>
  <c r="Y34" i="1"/>
  <c r="W34" i="1"/>
  <c r="O34" i="1"/>
  <c r="AH34" i="1" s="1"/>
  <c r="AG34" i="1" s="1"/>
  <c r="M34" i="1"/>
  <c r="AE33" i="1"/>
  <c r="AD33" i="1"/>
  <c r="Y32" i="1"/>
  <c r="W32" i="1"/>
  <c r="Y31" i="1"/>
  <c r="W31" i="1"/>
  <c r="O31" i="1"/>
  <c r="AH31" i="1" s="1"/>
  <c r="AG31" i="1" s="1"/>
  <c r="M31" i="1"/>
  <c r="Y30" i="1"/>
  <c r="W30" i="1"/>
  <c r="Y29" i="1"/>
  <c r="W29" i="1"/>
  <c r="Y28" i="1"/>
  <c r="W28" i="1"/>
  <c r="Y27" i="1"/>
  <c r="W27" i="1"/>
  <c r="Y26" i="1"/>
  <c r="W26" i="1"/>
  <c r="Y25" i="1"/>
  <c r="W25" i="1"/>
  <c r="O25" i="1"/>
  <c r="AH25" i="1" s="1"/>
  <c r="AG25" i="1" s="1"/>
  <c r="M25" i="1"/>
  <c r="Y24" i="1"/>
  <c r="W24" i="1"/>
  <c r="Y23" i="1"/>
  <c r="W23" i="1"/>
  <c r="Y22" i="1"/>
  <c r="W22" i="1"/>
  <c r="O22" i="1"/>
  <c r="AH22" i="1" s="1"/>
  <c r="AG22" i="1" s="1"/>
  <c r="M22" i="1"/>
  <c r="Y21" i="1"/>
  <c r="W21" i="1"/>
  <c r="Y20" i="1"/>
  <c r="W20" i="1"/>
  <c r="Y19" i="1"/>
  <c r="W19" i="1"/>
  <c r="O19" i="1"/>
  <c r="AH19" i="1" s="1"/>
  <c r="AG19" i="1" s="1"/>
  <c r="M19" i="1"/>
  <c r="Y17" i="1"/>
  <c r="W17" i="1"/>
  <c r="Y16" i="1"/>
  <c r="W16" i="1"/>
  <c r="O16" i="1"/>
  <c r="AH16" i="1" s="1"/>
  <c r="AG16" i="1" s="1"/>
  <c r="M16" i="1"/>
  <c r="AD22" i="1" l="1"/>
  <c r="AF22" i="1" s="1"/>
  <c r="AE22" i="1" s="1"/>
  <c r="AD21" i="1"/>
  <c r="AD47" i="1"/>
  <c r="AD73" i="1"/>
  <c r="AF73" i="1" s="1"/>
  <c r="AE73" i="1" s="1"/>
  <c r="AD72" i="1"/>
  <c r="AD31" i="1"/>
  <c r="AF31" i="1" s="1"/>
  <c r="AE31" i="1" s="1"/>
  <c r="AD34" i="1"/>
  <c r="AF34" i="1" s="1"/>
  <c r="AD45" i="1"/>
  <c r="AD35" i="1"/>
  <c r="AD42" i="1"/>
  <c r="AF42" i="1" s="1"/>
  <c r="AE42" i="1" s="1"/>
  <c r="AD52" i="1"/>
  <c r="AD16" i="1"/>
  <c r="AF16" i="1" s="1"/>
  <c r="AE16" i="1" s="1"/>
  <c r="AD20" i="1"/>
  <c r="AD28" i="1"/>
  <c r="AD55" i="1"/>
  <c r="AD29" i="1"/>
  <c r="AD60" i="1"/>
  <c r="AF60" i="1" s="1"/>
  <c r="AE60" i="1" s="1"/>
  <c r="AD65" i="1"/>
  <c r="AF65" i="1" s="1"/>
  <c r="AD24" i="1"/>
  <c r="AD25" i="1"/>
  <c r="AF25" i="1" s="1"/>
  <c r="AE25" i="1" s="1"/>
  <c r="AD27" i="1"/>
  <c r="AD46" i="1"/>
  <c r="AF46" i="1" s="1"/>
  <c r="AD50" i="1"/>
  <c r="AF50" i="1" s="1"/>
  <c r="AD32" i="1"/>
  <c r="AD36" i="1"/>
  <c r="AD66" i="1"/>
  <c r="AD67" i="1"/>
  <c r="AF67" i="1" s="1"/>
  <c r="AE67" i="1" s="1"/>
  <c r="AD68" i="1"/>
  <c r="AF68" i="1" s="1"/>
  <c r="AD19" i="1"/>
  <c r="AF19" i="1" s="1"/>
  <c r="AD41" i="1"/>
  <c r="AD44" i="1"/>
  <c r="AD58" i="1"/>
  <c r="AF58" i="1" s="1"/>
  <c r="AE58" i="1" s="1"/>
  <c r="AD23" i="1"/>
  <c r="AD38" i="1"/>
  <c r="AD39" i="1"/>
  <c r="AF39" i="1" s="1"/>
  <c r="AE39" i="1" s="1"/>
  <c r="AD43" i="1"/>
  <c r="AD49" i="1"/>
  <c r="AD17" i="1"/>
  <c r="AD26" i="1"/>
  <c r="AD48" i="1"/>
  <c r="AF48" i="1" s="1"/>
  <c r="AD63" i="1"/>
  <c r="AD70" i="1"/>
  <c r="AD71" i="1"/>
  <c r="AF71" i="1" s="1"/>
  <c r="AE71" i="1" s="1"/>
  <c r="AD30" i="1"/>
  <c r="AD37" i="1"/>
  <c r="AD56" i="1"/>
  <c r="AF56" i="1" s="1"/>
  <c r="AE56" i="1" s="1"/>
  <c r="AD62" i="1"/>
  <c r="AF62" i="1" s="1"/>
  <c r="AD64" i="1"/>
  <c r="AF47" i="1" l="1"/>
  <c r="AE47" i="1" s="1"/>
  <c r="AF49" i="1"/>
  <c r="AE49" i="1" s="1"/>
  <c r="AE50" i="1"/>
  <c r="AF51" i="1"/>
  <c r="AF63" i="1"/>
  <c r="AF64" i="1" s="1"/>
  <c r="AE64" i="1" s="1"/>
  <c r="AF41" i="1"/>
  <c r="AE41" i="1" s="1"/>
  <c r="AF26" i="1"/>
  <c r="AE26" i="1" s="1"/>
  <c r="AF23" i="1"/>
  <c r="AE23" i="1" s="1"/>
  <c r="AF17" i="1"/>
  <c r="AE17" i="1" s="1"/>
  <c r="AF43" i="1"/>
  <c r="AF44" i="1" s="1"/>
  <c r="AE48" i="1"/>
  <c r="AE46" i="1"/>
  <c r="AF32" i="1"/>
  <c r="AE32" i="1" s="1"/>
  <c r="AE62" i="1"/>
  <c r="AF20" i="1"/>
  <c r="AE19" i="1"/>
  <c r="AF70" i="1"/>
  <c r="AE68" i="1"/>
  <c r="AF35" i="1"/>
  <c r="AE34" i="1"/>
  <c r="AF66" i="1"/>
  <c r="AE66" i="1" s="1"/>
  <c r="AE65" i="1"/>
  <c r="AE63" i="1" l="1"/>
  <c r="AE51" i="1"/>
  <c r="AF52" i="1"/>
  <c r="AF55" i="1" s="1"/>
  <c r="AE55" i="1" s="1"/>
  <c r="AF24" i="1"/>
  <c r="AE24" i="1" s="1"/>
  <c r="AF27" i="1"/>
  <c r="AE27" i="1" s="1"/>
  <c r="AE43" i="1"/>
  <c r="AE70" i="1"/>
  <c r="AF72" i="1"/>
  <c r="AE72" i="1" s="1"/>
  <c r="AF45" i="1"/>
  <c r="AE45" i="1" s="1"/>
  <c r="AE44" i="1"/>
  <c r="AF36" i="1"/>
  <c r="AE35" i="1"/>
  <c r="AF21" i="1"/>
  <c r="AE21" i="1" s="1"/>
  <c r="AE20" i="1"/>
  <c r="AE52" i="1" l="1"/>
  <c r="AF28" i="1"/>
  <c r="AF29" i="1" s="1"/>
  <c r="AF37" i="1"/>
  <c r="AE36" i="1"/>
  <c r="AE28" i="1" l="1"/>
  <c r="AF30" i="1"/>
  <c r="AE30" i="1" s="1"/>
  <c r="AE29" i="1"/>
  <c r="AE37" i="1"/>
  <c r="AF38" i="1"/>
  <c r="AE38" i="1" s="1"/>
</calcChain>
</file>

<file path=xl/comments1.xml><?xml version="1.0" encoding="utf-8"?>
<comments xmlns="http://schemas.openxmlformats.org/spreadsheetml/2006/main">
  <authors>
    <author>LENOVO</author>
    <author>Edward Rolando Suarez Gomez - Cont</author>
    <author>Usuario</author>
    <author>Andrea Patricia Rodriguez Bareño</author>
    <author>montes</author>
  </authors>
  <commentList>
    <comment ref="AK13" authorId="0" shapeId="0">
      <text>
        <r>
          <rPr>
            <b/>
            <sz val="9"/>
            <color indexed="81"/>
            <rFont val="Tahoma"/>
            <family val="2"/>
          </rPr>
          <t xml:space="preserve">Describir el indicador, y se documentan de ISOlución. </t>
        </r>
      </text>
    </comment>
    <comment ref="F14" authorId="1" shapeId="0">
      <text>
        <r>
          <rPr>
            <sz val="9"/>
            <color indexed="81"/>
            <rFont val="Tahoma"/>
            <family val="2"/>
          </rPr>
          <t>La fuente que origina la causa es interna (del Ministerio) o externa (fuera del Ministerio)</t>
        </r>
      </text>
    </comment>
    <comment ref="G14" authorId="2" shapeId="0">
      <text>
        <r>
          <rPr>
            <b/>
            <sz val="9"/>
            <color indexed="81"/>
            <rFont val="Tahoma"/>
            <family val="2"/>
          </rPr>
          <t xml:space="preserve">CAUSA: </t>
        </r>
        <r>
          <rPr>
            <sz val="9"/>
            <color indexed="81"/>
            <rFont val="Tahoma"/>
            <family val="2"/>
          </rPr>
          <t xml:space="preserve">Todos aquellos factores internos y externos que solos o en combinación con otros, </t>
        </r>
        <r>
          <rPr>
            <b/>
            <sz val="9"/>
            <color indexed="81"/>
            <rFont val="Tahoma"/>
            <family val="2"/>
          </rPr>
          <t>pueden producir la materialización de un riesgo.
* Se escribe una causa por fila</t>
        </r>
      </text>
    </comment>
    <comment ref="H14" authorId="2" shapeId="0">
      <text>
        <r>
          <rPr>
            <b/>
            <sz val="9"/>
            <color indexed="81"/>
            <rFont val="Tahoma"/>
            <family val="2"/>
          </rPr>
          <t xml:space="preserve">Identificación del Riesgo:
</t>
        </r>
        <r>
          <rPr>
            <sz val="9"/>
            <color indexed="81"/>
            <rFont val="Tahoma"/>
            <family val="2"/>
          </rPr>
          <t xml:space="preserve">*Riesgo de Gestión (sin importar su clasificación): </t>
        </r>
        <r>
          <rPr>
            <b/>
            <sz val="9"/>
            <color indexed="81"/>
            <rFont val="Tahoma"/>
            <family val="2"/>
          </rPr>
          <t>RG</t>
        </r>
        <r>
          <rPr>
            <sz val="9"/>
            <color indexed="81"/>
            <rFont val="Tahoma"/>
            <family val="2"/>
          </rPr>
          <t xml:space="preserve">
*Riesgo de Seguridad Digital:</t>
        </r>
        <r>
          <rPr>
            <b/>
            <sz val="9"/>
            <color indexed="81"/>
            <rFont val="Tahoma"/>
            <family val="2"/>
          </rPr>
          <t xml:space="preserve"> RSD</t>
        </r>
        <r>
          <rPr>
            <sz val="9"/>
            <color indexed="81"/>
            <rFont val="Tahoma"/>
            <family val="2"/>
          </rPr>
          <t xml:space="preserve">
*Riesgo de Corrupción: </t>
        </r>
        <r>
          <rPr>
            <b/>
            <sz val="9"/>
            <color indexed="81"/>
            <rFont val="Tahoma"/>
            <family val="2"/>
          </rPr>
          <t>RC</t>
        </r>
        <r>
          <rPr>
            <sz val="9"/>
            <color indexed="81"/>
            <rFont val="Tahoma"/>
            <family val="2"/>
          </rPr>
          <t xml:space="preserve">
*Riesgo de Fraude:</t>
        </r>
        <r>
          <rPr>
            <b/>
            <sz val="9"/>
            <color indexed="81"/>
            <rFont val="Tahoma"/>
            <family val="2"/>
          </rPr>
          <t xml:space="preserve"> RF
</t>
        </r>
        <r>
          <rPr>
            <sz val="9"/>
            <color indexed="81"/>
            <rFont val="Tahoma"/>
            <family val="2"/>
          </rPr>
          <t>Acompañado de guión y del consecutivo respectivo. 
Ejemplos: RSD-01, RG-08, RC-15, RF-04</t>
        </r>
        <r>
          <rPr>
            <b/>
            <sz val="9"/>
            <color indexed="81"/>
            <rFont val="Tahoma"/>
            <family val="2"/>
          </rPr>
          <t xml:space="preserve">
 </t>
        </r>
      </text>
    </comment>
    <comment ref="I14" authorId="1" shapeId="0">
      <text>
        <r>
          <rPr>
            <b/>
            <sz val="9"/>
            <color indexed="81"/>
            <rFont val="Tahoma"/>
            <family val="2"/>
          </rPr>
          <t xml:space="preserve">
Descripción de Riesgo: </t>
        </r>
        <r>
          <rPr>
            <sz val="9"/>
            <color indexed="81"/>
            <rFont val="Tahoma"/>
            <family val="2"/>
          </rPr>
          <t>Características del riesgo o forma en que se observa o se manifiesta.</t>
        </r>
      </text>
    </comment>
    <comment ref="J14" authorId="2" shapeId="0">
      <text>
        <r>
          <rPr>
            <sz val="9"/>
            <color indexed="81"/>
            <rFont val="Tahoma"/>
            <family val="2"/>
          </rPr>
          <t xml:space="preserve">Ver hoja Tipos de Riesgos.
</t>
        </r>
      </text>
    </comment>
    <comment ref="K14" authorId="1" shapeId="0">
      <text>
        <r>
          <rPr>
            <b/>
            <sz val="9"/>
            <color indexed="81"/>
            <rFont val="Tahoma"/>
            <family val="2"/>
          </rPr>
          <t xml:space="preserve">
Consecuencia: </t>
        </r>
        <r>
          <rPr>
            <sz val="9"/>
            <color indexed="81"/>
            <rFont val="Tahoma"/>
            <family val="2"/>
          </rPr>
          <t>Los efectos o situaciones resultantes de la materialización del riesgo que impactan en el proceso, la entidad, sus grupos de valor y demás partes interesadas.</t>
        </r>
        <r>
          <rPr>
            <b/>
            <sz val="9"/>
            <color indexed="81"/>
            <rFont val="Tahoma"/>
            <family val="2"/>
          </rPr>
          <t xml:space="preserve"> 
Son las consecuencias de la materialización del riesgo. 
</t>
        </r>
        <r>
          <rPr>
            <sz val="9"/>
            <color indexed="81"/>
            <rFont val="Tahoma"/>
            <family val="2"/>
          </rPr>
          <t xml:space="preserve">
* Generalmente se dan sobre las personas o los bienes materiales o inmateriales con incidencias importantes tales como daños físicos y fallecimiento, sanciones, pérdidas económicas, de información, de bienes, de imagen, de credibilidad y de confianza, interrupción del servicio y daño ambiental. 
* La consecuencia se convierte en un insumo de la mayor importancia, toda vez que es la base para determinar el impacto </t>
        </r>
      </text>
    </comment>
    <comment ref="L14" authorId="1" shapeId="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text>
    </comment>
    <comment ref="N14" authorId="1" shapeId="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 Para evaluar el IMPACTO / CONSECUENCIA de los  </t>
        </r>
        <r>
          <rPr>
            <b/>
            <sz val="9"/>
            <color indexed="81"/>
            <rFont val="Tahoma"/>
            <family val="2"/>
          </rPr>
          <t xml:space="preserve">Riesgos de Corrupción y Fraude </t>
        </r>
        <r>
          <rPr>
            <sz val="9"/>
            <color indexed="81"/>
            <rFont val="Tahoma"/>
            <family val="2"/>
          </rPr>
          <t xml:space="preserve">se tiene la Tabla de preguntas para su calificación.
</t>
        </r>
        <r>
          <rPr>
            <b/>
            <sz val="9"/>
            <color indexed="81"/>
            <rFont val="Tahoma"/>
            <family val="2"/>
          </rPr>
          <t xml:space="preserve">
Ver Tablas de IMPACTO / CONSECUENCIAS, de acuerdo con el tipo de Riesgo.</t>
        </r>
      </text>
    </comment>
    <comment ref="P14" authorId="1" shapeId="0">
      <text>
        <r>
          <rPr>
            <sz val="9"/>
            <color indexed="81"/>
            <rFont val="Tahoma"/>
            <family val="2"/>
          </rPr>
          <t xml:space="preserve">Documentar el Tipo de Impacto/Consecuencia, de acuerdo con el seleccionado en las tablas.
</t>
        </r>
        <r>
          <rPr>
            <b/>
            <sz val="9"/>
            <color indexed="81"/>
            <rFont val="Tahoma"/>
            <family val="2"/>
          </rPr>
          <t>Ver Tablas de IMPACTO / CONSECUENCIAS, de acuerdo con el tipo de Riesgo.</t>
        </r>
      </text>
    </comment>
    <comment ref="Q14" authorId="1" shapeId="0">
      <text>
        <r>
          <rPr>
            <sz val="9"/>
            <color indexed="81"/>
            <rFont val="Tahoma"/>
            <family val="2"/>
          </rPr>
          <t xml:space="preserve">Permite ubicar el riesgo en la zona de acuerdo con la calificación de la probabilidad y el impacto, en este caso corresponde al punto de intersección en la matriz de calor.  
</t>
        </r>
        <r>
          <rPr>
            <b/>
            <sz val="9"/>
            <color indexed="81"/>
            <rFont val="Tahoma"/>
            <family val="2"/>
          </rPr>
          <t xml:space="preserve">
Probabilidad  vs Impacto = ZONA DE RIESGO
Ver Mapas de Calor - Zonas de Riesgo</t>
        </r>
      </text>
    </comment>
    <comment ref="R14" authorId="2" shapeId="0">
      <text>
        <r>
          <rPr>
            <b/>
            <sz val="9"/>
            <color indexed="81"/>
            <rFont val="Tahoma"/>
            <family val="2"/>
          </rPr>
          <t>CONTROL</t>
        </r>
        <r>
          <rPr>
            <sz val="9"/>
            <color indexed="81"/>
            <rFont val="Tahoma"/>
            <family val="2"/>
          </rPr>
          <t xml:space="preserve">: Acción o conjunto de acciones que minimiza la probabilidad de ocurrencia de un riesgo o el impacto producido ante su materialización.
</t>
        </r>
        <r>
          <rPr>
            <b/>
            <sz val="9"/>
            <color indexed="81"/>
            <rFont val="Tahoma"/>
            <family val="2"/>
          </rPr>
          <t xml:space="preserve">
Un control por cada causa, si no hay control se escribe "No existe control"</t>
        </r>
      </text>
    </comment>
    <comment ref="AB14" authorId="3" shapeId="0">
      <text>
        <r>
          <rPr>
            <sz val="9"/>
            <color indexed="81"/>
            <rFont val="Tahoma"/>
            <family val="2"/>
          </rPr>
          <t xml:space="preserve">Escribir la evidencia y/o registro que se genera con la ejecución del CONTROL. </t>
        </r>
      </text>
    </comment>
    <comment ref="AE14" authorId="1" shapeId="0">
      <text>
        <r>
          <rPr>
            <b/>
            <sz val="9"/>
            <color indexed="81"/>
            <rFont val="Tahoma"/>
            <family val="2"/>
          </rPr>
          <t>• La PROBABILIDAD</t>
        </r>
        <r>
          <rPr>
            <sz val="9"/>
            <color indexed="81"/>
            <rFont val="Tahoma"/>
            <family val="2"/>
          </rPr>
          <t xml:space="preserve"> se analiza ¿qué tan posible es que ocurra el riesgo?, se expresa en términos de frecuencia o factibilidad, donde frecuencia implica analizar el número de eventos en un periodo determinado, se trata de hechos que se han materializado o se cuenta con un historial de situaciones o eventos asociados al riesgo; factibilidad implica analizar la presencia de factores internos y externos que pueden propiciar el riesgo, se trata en este caso de un hecho que no se ha presentado pero es posible. 
</t>
        </r>
        <r>
          <rPr>
            <b/>
            <sz val="9"/>
            <color indexed="81"/>
            <rFont val="Tahoma"/>
            <family val="2"/>
          </rPr>
          <t>Probabilidad inherente – (Probabilidad Inherente * Control)</t>
        </r>
      </text>
    </comment>
    <comment ref="AG14" authorId="1" shapeId="0">
      <text>
        <r>
          <rPr>
            <b/>
            <sz val="9"/>
            <color indexed="81"/>
            <rFont val="Tahoma"/>
            <family val="2"/>
          </rPr>
          <t>El  IMPACTO / CONSECUENCIA:</t>
        </r>
        <r>
          <rPr>
            <sz val="9"/>
            <color indexed="81"/>
            <rFont val="Tahoma"/>
            <family val="2"/>
          </rPr>
          <t xml:space="preserve"> Se entiende como las consecuencias que puede ocasionar a la organización la materialización del riesgo.
Impacto inherente – (Impacto Inherente * Control)
* Para evaluar el IMPACTO / CONSECUENCIA de los  </t>
        </r>
        <r>
          <rPr>
            <b/>
            <sz val="9"/>
            <color indexed="81"/>
            <rFont val="Tahoma"/>
            <family val="2"/>
          </rPr>
          <t xml:space="preserve">Riesgos de Corrupción y Fraude </t>
        </r>
        <r>
          <rPr>
            <sz val="9"/>
            <color indexed="81"/>
            <rFont val="Tahoma"/>
            <family val="2"/>
          </rPr>
          <t>se tiene la Tabla de preguntas para su calificación.</t>
        </r>
      </text>
    </comment>
    <comment ref="AI14" authorId="2" shapeId="0">
      <text>
        <r>
          <rPr>
            <b/>
            <sz val="9"/>
            <color indexed="81"/>
            <rFont val="Tahoma"/>
            <family val="2"/>
          </rPr>
          <t xml:space="preserve">PROBABILIDAD vs IMPACTO = ZONA DEL RIESGO 
</t>
        </r>
        <r>
          <rPr>
            <sz val="9"/>
            <color indexed="81"/>
            <rFont val="Tahoma"/>
            <family val="2"/>
          </rPr>
          <t xml:space="preserve">
Determinar según punto de intersección en el mapa de calor</t>
        </r>
      </text>
    </comment>
    <comment ref="V15" authorId="2" shapeId="0">
      <text>
        <r>
          <rPr>
            <b/>
            <sz val="9"/>
            <color indexed="81"/>
            <rFont val="Tahoma"/>
            <family val="2"/>
          </rPr>
          <t>* Control PREVENTIVO:</t>
        </r>
        <r>
          <rPr>
            <sz val="9"/>
            <color indexed="81"/>
            <rFont val="Tahoma"/>
            <family val="2"/>
          </rPr>
          <t xml:space="preserve"> Se realiza </t>
        </r>
        <r>
          <rPr>
            <b/>
            <sz val="9"/>
            <color indexed="81"/>
            <rFont val="Tahoma"/>
            <family val="2"/>
          </rPr>
          <t>ANTES</t>
        </r>
        <r>
          <rPr>
            <sz val="9"/>
            <color indexed="81"/>
            <rFont val="Tahoma"/>
            <family val="2"/>
          </rPr>
          <t xml:space="preserve"> de ejecutar la actividad y permite evitar desviaciones.
</t>
        </r>
        <r>
          <rPr>
            <b/>
            <sz val="9"/>
            <color indexed="81"/>
            <rFont val="Tahoma"/>
            <family val="2"/>
          </rPr>
          <t xml:space="preserve">
*CONTROL DETECTIVO</t>
        </r>
        <r>
          <rPr>
            <sz val="9"/>
            <color indexed="81"/>
            <rFont val="Tahoma"/>
            <family val="2"/>
          </rPr>
          <t xml:space="preserve">: Se realiza </t>
        </r>
        <r>
          <rPr>
            <b/>
            <sz val="9"/>
            <color indexed="81"/>
            <rFont val="Tahoma"/>
            <family val="2"/>
          </rPr>
          <t>EN EL MOMENTO</t>
        </r>
        <r>
          <rPr>
            <sz val="9"/>
            <color indexed="81"/>
            <rFont val="Tahoma"/>
            <family val="2"/>
          </rPr>
          <t xml:space="preserve"> de ejecutar la actividad.</t>
        </r>
      </text>
    </comment>
    <comment ref="AK34" authorId="4" shapeId="0">
      <text>
        <r>
          <rPr>
            <b/>
            <sz val="9"/>
            <color indexed="81"/>
            <rFont val="Tahoma"/>
            <family val="2"/>
          </rPr>
          <t>SE ENVIO CORREO DE SOLICITUD A OSCAR 6 DE JULIO</t>
        </r>
      </text>
    </comment>
  </commentList>
</comments>
</file>

<file path=xl/sharedStrings.xml><?xml version="1.0" encoding="utf-8"?>
<sst xmlns="http://schemas.openxmlformats.org/spreadsheetml/2006/main" count="1266" uniqueCount="567">
  <si>
    <t>MATRIZ DE RIESGOS</t>
  </si>
  <si>
    <t>Código: DE-FM-022
Versión: 00
Fecha de Vigencia: 27/05/2021</t>
  </si>
  <si>
    <t>CORRESPONDE A: (Seleccione con X)</t>
  </si>
  <si>
    <t>PROCESO:</t>
  </si>
  <si>
    <t>X</t>
  </si>
  <si>
    <t>NOMBRE DEL PROCESO:</t>
  </si>
  <si>
    <t>OBJETIVO DEL PROCESO:</t>
  </si>
  <si>
    <t>PROYECTOS DE INVERSIÓN:</t>
  </si>
  <si>
    <t>INSTITUCIONAL:</t>
  </si>
  <si>
    <t>FECHA DE ACTUALIZACIÓN DEL CONTENIDO:</t>
  </si>
  <si>
    <t>VERSIÓN DEL CONTENIDO:</t>
  </si>
  <si>
    <t>IDENTIFICACIÓN DEL RIESGO</t>
  </si>
  <si>
    <r>
      <t xml:space="preserve">ANÁLISIS Y VALORACIÓN DEL RIESGO INHERENTE 
</t>
    </r>
    <r>
      <rPr>
        <sz val="12"/>
        <rFont val="Arial"/>
        <family val="2"/>
      </rPr>
      <t>(antes de controles)</t>
    </r>
  </si>
  <si>
    <t>DETERMINACIÓN DE CONTROLES</t>
  </si>
  <si>
    <r>
      <t xml:space="preserve">VALORACIÓN DEL RIESGO RESIDUAL 
</t>
    </r>
    <r>
      <rPr>
        <sz val="12"/>
        <rFont val="Arial"/>
        <family val="2"/>
      </rPr>
      <t>(después de controles)</t>
    </r>
  </si>
  <si>
    <r>
      <rPr>
        <b/>
        <sz val="10"/>
        <rFont val="Arial"/>
        <family val="2"/>
      </rPr>
      <t xml:space="preserve">INDICADOR DEL RIESGO </t>
    </r>
    <r>
      <rPr>
        <sz val="10"/>
        <rFont val="Arial"/>
        <family val="2"/>
      </rPr>
      <t xml:space="preserve">
(Se documenta en ISOlución)
</t>
    </r>
  </si>
  <si>
    <r>
      <t xml:space="preserve">ACCIONES PARA ABORDAR EL RIESGO RESIDUAL
</t>
    </r>
    <r>
      <rPr>
        <sz val="10"/>
        <rFont val="Arial"/>
        <family val="2"/>
      </rPr>
      <t>(número de la acción de Isolución)</t>
    </r>
  </si>
  <si>
    <t>Seleccione con una X</t>
  </si>
  <si>
    <t>NOMBRE PROCESO O PROYECTO INVERSIÓN</t>
  </si>
  <si>
    <t>Área/ Dependencia responsable del riesgo</t>
  </si>
  <si>
    <r>
      <t xml:space="preserve">Responsable(s) del Riesgo
</t>
    </r>
    <r>
      <rPr>
        <sz val="10"/>
        <rFont val="Arial"/>
        <family val="2"/>
      </rPr>
      <t>(cargo)</t>
    </r>
  </si>
  <si>
    <r>
      <t xml:space="preserve">TIPO DE CAUSA
</t>
    </r>
    <r>
      <rPr>
        <sz val="10"/>
        <rFont val="Arial"/>
        <family val="2"/>
      </rPr>
      <t>(Externa ó
Interna)</t>
    </r>
  </si>
  <si>
    <r>
      <t xml:space="preserve">CAUSA(S)
</t>
    </r>
    <r>
      <rPr>
        <sz val="10"/>
        <rFont val="Arial"/>
        <family val="2"/>
      </rPr>
      <t>(escribir una causa por fila)</t>
    </r>
  </si>
  <si>
    <t>Ident.</t>
  </si>
  <si>
    <t>DESCRIPCIÓN DEL RIESGO 
(Qué, Cómo y por Qué?</t>
  </si>
  <si>
    <t>CLASIFICACION DE RIESGO</t>
  </si>
  <si>
    <t>CONSECUENCIAS POTENCIALES DEL RIESGO</t>
  </si>
  <si>
    <t>PROBABILIDAD</t>
  </si>
  <si>
    <t>Valor númerico de la PROBABILIDAD</t>
  </si>
  <si>
    <t>IMPACTO</t>
  </si>
  <si>
    <t>Valor númerico del IMPACTO</t>
  </si>
  <si>
    <t>DESCRIPCIÓN DEL IMPACTO</t>
  </si>
  <si>
    <r>
      <t xml:space="preserve">ZONA DE RIESGO INHERENTE 
</t>
    </r>
    <r>
      <rPr>
        <b/>
        <sz val="11"/>
        <color rgb="FF0070C0"/>
        <rFont val="Arial"/>
        <family val="2"/>
      </rPr>
      <t xml:space="preserve">(Severidad) </t>
    </r>
  </si>
  <si>
    <r>
      <t xml:space="preserve">DESCRIPCIÓN DEL CONTROL
</t>
    </r>
    <r>
      <rPr>
        <sz val="10"/>
        <rFont val="Arial"/>
        <family val="2"/>
      </rPr>
      <t>(Un control por cada causa, si no hay control se escribe "No existe control")</t>
    </r>
  </si>
  <si>
    <t>RESPONSABLE DEL CONTROL</t>
  </si>
  <si>
    <t xml:space="preserve">FRECUENCIA DE EJECUCION DEL CONTROL </t>
  </si>
  <si>
    <r>
      <t xml:space="preserve">TIPO
</t>
    </r>
    <r>
      <rPr>
        <sz val="10"/>
        <rFont val="Arial"/>
        <family val="2"/>
      </rPr>
      <t xml:space="preserve">(Prevenir, detectar </t>
    </r>
    <r>
      <rPr>
        <sz val="10"/>
        <color rgb="FF0070C0"/>
        <rFont val="Arial"/>
        <family val="2"/>
      </rPr>
      <t>o corregir</t>
    </r>
    <r>
      <rPr>
        <sz val="10"/>
        <rFont val="Arial"/>
        <family val="2"/>
      </rPr>
      <t>)</t>
    </r>
  </si>
  <si>
    <t>IMPLEMENTACION</t>
  </si>
  <si>
    <t>ESTADO DE LA DOCUMENTACION</t>
  </si>
  <si>
    <t>EVIDENCIA DE LA APLICACIÓN DEL CONTROL</t>
  </si>
  <si>
    <t>RESULTADO DE LA EVALUACIÓN DEL CONTROL</t>
  </si>
  <si>
    <t>ZONA DE RIESGO RESIDUAL</t>
  </si>
  <si>
    <r>
      <t xml:space="preserve">NIVEL DE ACEPTACIÓN DEL RIESGO 
</t>
    </r>
    <r>
      <rPr>
        <sz val="11"/>
        <color rgb="FF0070C0"/>
        <rFont val="Arial"/>
        <family val="2"/>
      </rPr>
      <t>(RAE)</t>
    </r>
  </si>
  <si>
    <t>Proceso</t>
  </si>
  <si>
    <t>Proyecto Inversión</t>
  </si>
  <si>
    <t>¿El responsable tiene la autoridad y adecuada segregación de funciones en la ejecución del control?</t>
  </si>
  <si>
    <t>Cargo del Ejecutor del Control</t>
  </si>
  <si>
    <t xml:space="preserve">¿Las actividades que se desarrollan en el control realmente buscan por si sola prevenir o detectar las causas que pueden dar origen al riesgo, Ej.: verificar, validar, cotejar, comparar, revisar, etc.? </t>
  </si>
  <si>
    <t xml:space="preserve">¿Las observaciones, desviaciones o diferencias identificadas como resultados de la ejecución del control son investigadas y re-sueltas de manera oportuna? </t>
  </si>
  <si>
    <t>¿Se deja evidencia o rastro de la ejecución del control que permita a cualquier tercero con la evidencia llegar a la misma conclusión?</t>
  </si>
  <si>
    <t>Código y Nombre completo del documento</t>
  </si>
  <si>
    <t>¿Se genera alguna evidencia y/o registro con la ejecución del control?</t>
  </si>
  <si>
    <t>Documento Evidencia</t>
  </si>
  <si>
    <t>Administración, profundización y aprovechamiento de acuerdos y relaciones comerciales.</t>
  </si>
  <si>
    <t>Equipo Negociador - DIES</t>
  </si>
  <si>
    <t>Negociador Internacional - Director de Inversión Extranjera y Servicios</t>
  </si>
  <si>
    <t>Interno</t>
  </si>
  <si>
    <t>No se utilicen los procedimientos establecidos para la realización de las negociaciones</t>
  </si>
  <si>
    <t>RC-1</t>
  </si>
  <si>
    <t>Posibilidad de uso indebido de información confidencial, por parte del equipo negociador o por parte de los gremios, sociedad civil, academia y otros agentes involucrados; para beneficio propio o de un tercero.</t>
  </si>
  <si>
    <t>Riesgo de corrupción</t>
  </si>
  <si>
    <t>Pérdida de credibibilidad y confianza 
Pérdida del objetivo de la negociación 
Desmejora de la posición negociadora
Acciones disciplinarias - investigaciones</t>
  </si>
  <si>
    <t>BAJA</t>
  </si>
  <si>
    <t>MAYOR (RC-F)</t>
  </si>
  <si>
    <t>Genera altas consecuencias sobre la entidad.</t>
  </si>
  <si>
    <t>ALTO</t>
  </si>
  <si>
    <t>Dar aplicación a los protocolos establecidos en la Guía "Negociaciones de acuerdos comerciales e internacionales de inversión"</t>
  </si>
  <si>
    <t>Adecuado</t>
  </si>
  <si>
    <t>Continua</t>
  </si>
  <si>
    <t>Prevenir</t>
  </si>
  <si>
    <t>Manual</t>
  </si>
  <si>
    <t>Documentado</t>
  </si>
  <si>
    <t>AP-PR-001 Negociaciones Comerciales  (Act. 7)</t>
  </si>
  <si>
    <t>Con Registro</t>
  </si>
  <si>
    <t>Listas de Asistencia - Ayudas de memoria</t>
  </si>
  <si>
    <t>ALTO (RC/F)</t>
  </si>
  <si>
    <t>REDUCIR EL RIESGO</t>
  </si>
  <si>
    <t>Manejo de información confidencial en el desarrollo de las negociaciones</t>
  </si>
  <si>
    <t>Interna y Externa</t>
  </si>
  <si>
    <t>Posible fuga de información confidencial por parte de alguno de los miembros del equipo negociador</t>
  </si>
  <si>
    <t>Los textos de cada negociación son confidenciales y cada coordinador de Mesa y/o negociador deberá insistir ante el equipo negociador ampliado en la importancia de velar por el debido manejo de los mismos.</t>
  </si>
  <si>
    <t>NA-GU-002 Negociaciones de Acuerdos Comerciales e Internacionales de Inversión (5.7)</t>
  </si>
  <si>
    <t>Acuerdos de confidencialidad firmados - Listas de Asistencia - Ayudas de memoria</t>
  </si>
  <si>
    <t>Acceso a información confidencial por parte de terceros</t>
  </si>
  <si>
    <t>Adquisición de Bienes y Servicios</t>
  </si>
  <si>
    <t>Grupo de Contratos</t>
  </si>
  <si>
    <t>Coordinador
Grupo de Contratos</t>
  </si>
  <si>
    <t>Estudios Previos y/o Pliegos de condiciones direccionados a favorecer un proponente específico.</t>
  </si>
  <si>
    <t>RC-2</t>
  </si>
  <si>
    <t xml:space="preserve"> Posibilidad de afectación reputacional y económica, por investigaciones de entes de control, debido a la generación de documentos en la etapa precontractual que favorezcan o direccionen la escogencia de un tercero</t>
  </si>
  <si>
    <t>Sanciones disciplinarias 
No cumplir con la normatividad
No cumplimiento de disposiciones internas</t>
  </si>
  <si>
    <t>MEDIA</t>
  </si>
  <si>
    <t xml:space="preserve">Someter a consideración de la Junta de Adquisiciones y Licitaciones la apertura del proceso. </t>
  </si>
  <si>
    <t>Coordinador Grupo Contratos 
Junta de Adquisiciones y Licitaciones</t>
  </si>
  <si>
    <t>BS-PR-003 Licitación Pública Actividad 6; BS-PR-005 Selección Abreviada Subasta Inversa Actividad 6;  BS-PR-007 Selección Concurso Público de Méritos Abierto Actividad 6;  BS-PR-008 Selección Abreviada por Menor Cuantía Actividad 6;  BS-PR-009 Selección Concurso Público de Méritos con Precalificación Actividad 15.</t>
  </si>
  <si>
    <t>Acta de Junta de Adquisiciones y Licitaciones</t>
  </si>
  <si>
    <t xml:space="preserve"> Incumplimiento de la normatividad en materia de contratación</t>
  </si>
  <si>
    <t>Analizar los estudios previos y estudios soporte</t>
  </si>
  <si>
    <t>Coordinador Grupo Contratos - Abogado</t>
  </si>
  <si>
    <t>Desconocimiento u omisión de la normatividad, para beneficiar a un oferente.</t>
  </si>
  <si>
    <t>Repuesta a las observaciones presentadas al proyecto de pliego de condiciones.</t>
  </si>
  <si>
    <t>BS-PR-003 Licitación Pública Actividad 4; BS-PR-005 Selección Abreviada Subasta Inversa Actividad 4; BS-PR-007 Selección Concurso Público de Méritos Abierto Actividad 4; BS-PR-008 Selección Abreviada por Menor Cuantía Actividad 4; BS-PR-009 Selección Concurso Público de Méritos con Precalificación Actividad 5, Actividad 13; BS-PR-015 Procedimiento de contratación Mínima Cuantía Actividad 6</t>
  </si>
  <si>
    <t>Comunicación*, Cuadernillo de preguntas y respuestas, Plataforma SECOP II*</t>
  </si>
  <si>
    <t>Grupo Administrativa</t>
  </si>
  <si>
    <t>Efectuar compras y/o gastos con cargo a recursos de caja menor que no estén autorizados en la normatividad</t>
  </si>
  <si>
    <t>RC-3</t>
  </si>
  <si>
    <t>Posibilidad de afectación económica, en beneficio propio o de un tercero, debido a la administración y manejo de las cajas menores por parte de los responsables.</t>
  </si>
  <si>
    <t>Riesgo de fraude</t>
  </si>
  <si>
    <t>Descapitalizar la caja menor  afectando el desarrollo de las operaciones para la cual  fue destinada, originando detrimento patrimonial
Investigaciones disciplinarias</t>
  </si>
  <si>
    <t>ALTA</t>
  </si>
  <si>
    <t>MODERADO (RC-F)</t>
  </si>
  <si>
    <t>Genera medianas consecuencias sobre la entidad</t>
  </si>
  <si>
    <t>Revisar de acuerdo con la normatividad vigente si es viable el gasto, si el gasto no se puede realizar con recursos de la caja menor se le notifica al solicitante</t>
  </si>
  <si>
    <t>Responsable asignado</t>
  </si>
  <si>
    <t>BS-PR-001 Manejo y control de cajas menores</t>
  </si>
  <si>
    <t xml:space="preserve">Aplicativo cajas menores </t>
  </si>
  <si>
    <t>MODERADO (RC/F)</t>
  </si>
  <si>
    <t>No efectuar la legalización del gasto dentro de los tiempos establecidos, con la respectiva documentación soporte</t>
  </si>
  <si>
    <t>Enviar correo electrónico a funcionario que recibió el dinero con copia al jefe inmediato</t>
  </si>
  <si>
    <t>Detectar</t>
  </si>
  <si>
    <t>Correo electrónico</t>
  </si>
  <si>
    <t>Externo</t>
  </si>
  <si>
    <t>Valores de las facturas alterados o que no correspondan a valores reales en el mercado</t>
  </si>
  <si>
    <t>Obtener mínimo dos cotizaciones cuando existan dudas sobre precios</t>
  </si>
  <si>
    <t>Cotizaciones</t>
  </si>
  <si>
    <t>Desarrollo Empresarial</t>
  </si>
  <si>
    <t>Dirección de Productividad y Competitividad</t>
  </si>
  <si>
    <t>Director
Dirección de Productividad y Competitividad</t>
  </si>
  <si>
    <t xml:space="preserve">Deficiencia en la verificación de las condiciones y/o requisitos a presentar por parte del inversionista. </t>
  </si>
  <si>
    <t>RC-4</t>
  </si>
  <si>
    <t>Posibilidad de afectación reputacional, debido a decisiones ajustadas a intereses propios o de terceros en la declaración o modificación de un área como zona franca.</t>
  </si>
  <si>
    <t>Impacto negativo a la Entidad
Genera altas consecuencias para la Entidad</t>
  </si>
  <si>
    <t>Verificar la solicitud de declaratoria de existencia de una Zona Franca permanente, permanente especial o transitoria.</t>
  </si>
  <si>
    <t>Profesional Universitario,Profesional Especializado,Contratista(s)</t>
  </si>
  <si>
    <t>DM-PR-011  Declaratoria de zonas francas permanentes y permanentes especiales</t>
  </si>
  <si>
    <t xml:space="preserve"> Lista de chequeo
</t>
  </si>
  <si>
    <t xml:space="preserve"> Declaratoria o modificación de un área como zona franca</t>
  </si>
  <si>
    <t>Verificar la solicitud de modificación a la declaratoria de existencia de una Zona Franca, tales como ampliación extensión o reducción de área.</t>
  </si>
  <si>
    <t xml:space="preserve">
Director(a) de Productividad y Competitividad</t>
  </si>
  <si>
    <t>Lista de chequeo</t>
  </si>
  <si>
    <t>Verificar la solicitud de declaratoría de existencia de una Zona Franca transitoria (cuenta con viabilidad Jurídica y técnica)</t>
  </si>
  <si>
    <t>Profesional Universitario, Profesional Especializado, Contratista(s)</t>
  </si>
  <si>
    <t>DM-PR-012 Declaratoria de zonas francas transitorias</t>
  </si>
  <si>
    <t xml:space="preserve">Oficio / Lista de chequeo </t>
  </si>
  <si>
    <t>No aplicación adecuada de los conceptos de la DIAN, el DNP y el Ministerio del Ramo.</t>
  </si>
  <si>
    <t>Solicitar concepto a otras entidades, al recibir respuesta se incorpora al informe técnico y se lleva a evaluación por el CIZF.</t>
  </si>
  <si>
    <t>Director(a) de Productividad y Competitividad</t>
  </si>
  <si>
    <t>Oficio</t>
  </si>
  <si>
    <t>Realizar visita Técnica al área a declarar como Zona Franca.</t>
  </si>
  <si>
    <t>Acta visita técnica</t>
  </si>
  <si>
    <t>Realizar visita Técnica al terreno donde se pretende la ampliación, extensión o reducción del área.</t>
  </si>
  <si>
    <t>1. Interés ilegitimo que pueda influir las instancias de evaluación y decisión.</t>
  </si>
  <si>
    <t>RC-5</t>
  </si>
  <si>
    <t>Posibilidad de afectación reputacional debido al favorecimiento indebido de intereses de terceros en la modificación de Contratos de Estabilidad Jurídica (CEJ).</t>
  </si>
  <si>
    <t>Modificación de contratos de estabilidad juridica que afecten los intereses del estado</t>
  </si>
  <si>
    <t>MUY BAJA</t>
  </si>
  <si>
    <t>Realizar adecuada motivación y argumentación jurídica, financiera y económica en los Informes técnicos de evaluación de las solicitudes de Contratos de Estabilidad Jurídica  o de las solicitudes cuya decisión corresponda al Comité de Estabilidad Jurídica.</t>
  </si>
  <si>
    <t>Profesional(es)</t>
  </si>
  <si>
    <t xml:space="preserve">DM-PR-009 Secretaría Técnica comité de Estabilidad Jurídica y supervisión de los contratos de Estabilidad Jurídica. Actividad 6. </t>
  </si>
  <si>
    <t>Informe Técnico de Evaluación.</t>
  </si>
  <si>
    <t>Solictudes estudiadas por parte del Comité de estabilidad Juridica</t>
  </si>
  <si>
    <t>Consolidar los informes técnicos en coordinación con  los profesionales designados por los miembros que participaran en el Comité.</t>
  </si>
  <si>
    <t>DM-PR-009 Secretaría Técnica comité de Estabilidad Jurídica y supervisión de los contratos de Estabilidad Jurídica. Actividad 5.</t>
  </si>
  <si>
    <t>Dirección de Regulación</t>
  </si>
  <si>
    <t>Director
Dirección de Regulación</t>
  </si>
  <si>
    <t>Omitir la verificación del Análisis de impacto</t>
  </si>
  <si>
    <t>RC-7</t>
  </si>
  <si>
    <t>Posibilidad de afectación económica por sanciones de entes de control, debido a decisiones favorables a intereses propios o de terceros en la reglamentación técnica aplicable a fabricantes nacionales importadores y comercializadores de bienes, creando obstáculos innecesarios al comercio con otros países.</t>
  </si>
  <si>
    <t>1. Pago de sanciones económicas o indemnizaciones a terceros que puedan afectar el presupuesto total de la entidad &gt;= 20 %. 
2. Sanción por parte ente de control u otro ente regulador 
3. Sanciones internacionales en el seno de la OMC.</t>
  </si>
  <si>
    <t>Genera altas consecuencias sobre la entidad</t>
  </si>
  <si>
    <t>Verificar el contexto y probabilidad de ocurrencia de los riesgos frente al desarrollo de un reglamento técnico. (Cuenta con viabilidad jurídica y técnica)</t>
  </si>
  <si>
    <t>Coordinador de Reglamentos Técnicos</t>
  </si>
  <si>
    <t>DM-PR-006 Producción normativa en reglamentación técnica-PPNRT: Actividad No 3</t>
  </si>
  <si>
    <t>Análisis de Impacto Normativo o documento del Triage</t>
  </si>
  <si>
    <t xml:space="preserve">Número de reglamentos técnicos emitidos que no cumplan con los requisitos establecidos.
</t>
  </si>
  <si>
    <t>No desarrollar los mecanismos de participación con las partes interesadas.</t>
  </si>
  <si>
    <t xml:space="preserve">Aplicar el resultado determinado en el AIN, considerar las observaciones que contribuyan a minimizar el riesgo </t>
  </si>
  <si>
    <t>Director(a) de Regulación, Profesional Especializado
Tercero contratado</t>
  </si>
  <si>
    <t xml:space="preserve">DM-PR-006 Producción normativa en reglamentación técnica-PPNRT: Actividad No 6 </t>
  </si>
  <si>
    <t xml:space="preserve">Comentarios allegados por los interesados.
Respuesta de la Dirección de Regulación a los interesados con la aceptación o negación de los comentarios allegado </t>
  </si>
  <si>
    <t>Obviar los conceptos sobre creación de obstáculos técnicos innecesarios al comercio y/o de la abogacía de la competencia.</t>
  </si>
  <si>
    <t>Obtener concepto previo del MINCIT sobre los proyectos de reglamentos técnicos y de evaluación de la conformidad (cuenta con viabilidad jurídica y técnica)</t>
  </si>
  <si>
    <t>DM-PR-006 Producción normativa en reglamentación técnica-PPNRT: Actividad No 7</t>
  </si>
  <si>
    <t xml:space="preserve">Solicitud al Ministerio de Comercio, Industria y Turismo de concepto previo sobre no creación de obstáculos técnicos innecesarios al comercio. 
Concepto emitido por el Ministerio de Comercio, Industria y Turismo </t>
  </si>
  <si>
    <t>Obtener concepto de la SIC sobre abogacía de la Competencia (cuenta con viabilidad Jurídica y técnica</t>
  </si>
  <si>
    <t>Director(a) de Regulación, Profesional Especializado</t>
  </si>
  <si>
    <t>DM-PR-006 Producción normativa en reglamentación técnica-PPNRT: Actividad No 9</t>
  </si>
  <si>
    <t>Solicitud a la Superintendencia de Industria y Comercio de concepto de abogacía de la competencia</t>
  </si>
  <si>
    <t>Realizar la viabilidad jurídica del acto administrativo, Vo. Bo. del Viceministro de Desarrollo Empresarial y S.G (cuenta con viabilidad jurídica y técnica)</t>
  </si>
  <si>
    <t>Profesional Especializado</t>
  </si>
  <si>
    <t>DM-PR-006 Producción normativa en reglamentación técnica-PPNRT: Actividad No 10</t>
  </si>
  <si>
    <t>Correo electrónico oficina asesora Jurídica y Viceministro de Desarrollo Empresarial</t>
  </si>
  <si>
    <t>Dirección de Mipymes</t>
  </si>
  <si>
    <t>Director
Dirección de Mipymes</t>
  </si>
  <si>
    <t xml:space="preserve">Interés ilegitimo que pueda influir las instancias de evaluación y decisión.                                                                                                                                                                                         </t>
  </si>
  <si>
    <t>RC-8</t>
  </si>
  <si>
    <t>Posibilidad de afectación reputacional por quejas de las partes interesadas, debido al favorecimiento de intereses de terceros en la formulación y adopción de instrumentos e incentivos de fomento y promoción enfocados a las Mipymes</t>
  </si>
  <si>
    <t>Incumplimiento del objetivo de crecimiento y desarrollo de la Micro, Pequeña y Mediana Empresa
Quejas de las partes interesados
Procesos disciplinarios</t>
  </si>
  <si>
    <t xml:space="preserve">Asignar roles y responsabilidad para el diseño.                                                                                                                                                                                                                                                                   </t>
  </si>
  <si>
    <t>Director(a) de Mipymes, Viceministro (a) de Desarrollo Empresarial</t>
  </si>
  <si>
    <t>DM-PR-015 Diseño, Formulación y adopción de instrumentos e incentivos de fomento y promoción enfocados a las Mipymes: Actividad 2.</t>
  </si>
  <si>
    <t>Acta, ayuda de memoria, memorando electrónico*, correo electrónico*</t>
  </si>
  <si>
    <t xml:space="preserve">Concentración de autoridad en  pocas personas.                                                                                                          </t>
  </si>
  <si>
    <t>Falta de divulgación y publicación de los instrumentos e incentivos</t>
  </si>
  <si>
    <t>Divulgar y Publicar el instrumento o incentivo</t>
  </si>
  <si>
    <t>Asesor, Profesional(es), Director(a) de Mipymes</t>
  </si>
  <si>
    <t xml:space="preserve">DM-PR-015 Diseño, Formulación y adopción de instrumentos e incentivos de fomento y promoción enfocados a las Mipymes: Actividad 8. </t>
  </si>
  <si>
    <t>Acta, Registro de asistencia, ayuda de memoria, correo electrónico*, Publicación en página web*.</t>
  </si>
  <si>
    <t>Facilitación del Comercio y Defensa Comercial</t>
  </si>
  <si>
    <t>Comité de Importaciones / Grupo VUCE</t>
  </si>
  <si>
    <t>Coordinador Grupo VUCE
Asesor 
Comité de Importaciones</t>
  </si>
  <si>
    <t>Recibir y aprobar sin la revisión del cumplimiento total de los requisitos</t>
  </si>
  <si>
    <t>RC-9</t>
  </si>
  <si>
    <t>Posibilidad de afectación reputacional, por hallazgos de entes de control, por solicitar o recibir cualquier dadiva o beneficio para aprobar la solicitud de registro o licencia de importación sin el cumplimiento de los requisitos establecidos</t>
  </si>
  <si>
    <t>Perdida de imagen y credibilidad
Sanciones</t>
  </si>
  <si>
    <t>MUY ALTA</t>
  </si>
  <si>
    <t>Revisar si las solicitudes de licencia o registro de importación y sus modificaciones, tienen completos los anexos y los vistos buenos de entidades vinculadas a la VUCE, que se requieran.</t>
  </si>
  <si>
    <t>FC-PR-014 Aprobación de licencias de importación, modificaciones y cancelaciones: Actividad: 2 
FC-PR-011 Seguimiento a las Solicitudes Radicadas en el Sistema de Inspección Simultánea - SIIS - de la Ventanilla Única de Comercio Exterior - VUCE</t>
  </si>
  <si>
    <t xml:space="preserve"> -Requerimiento al importador*
 -Solicitud de concepto de Producción Nacional
-Web service (ws) Producción Nacional* </t>
  </si>
  <si>
    <r>
      <t>Verificar el cumplimiento de los requisitos previos establecidos para la cancelación del registro o licencia</t>
    </r>
    <r>
      <rPr>
        <sz val="10"/>
        <color rgb="FFFF0000"/>
        <rFont val="Arial"/>
        <family val="2"/>
      </rPr>
      <t xml:space="preserve"> </t>
    </r>
    <r>
      <rPr>
        <sz val="10"/>
        <color rgb="FF333333"/>
        <rFont val="Arial"/>
        <family val="2"/>
      </rPr>
      <t>de importación</t>
    </r>
  </si>
  <si>
    <t>FC-PR-013 Registro de Importación, Modificaciones, Cancelaciones y Reaperturas (Act. 8)</t>
  </si>
  <si>
    <t>Modificación para cancelación total o parcial del registro de importación en línea, Información automática y electrónica del resultado al usuario</t>
  </si>
  <si>
    <t>Desconocimiento de la normatividad aplicable</t>
  </si>
  <si>
    <t>Verificar cumplimiento de requisitos: Realizar validación de “consulta Arancel-vistos buenos” y “Base de Datos de Registro de Productores de Bienes Nacionales"</t>
  </si>
  <si>
    <t>FC-PR-014 Aprobación de licencias de importación, modificaciones y cancelaciones: Actividad: 3</t>
  </si>
  <si>
    <t xml:space="preserve"> -Registro electrónico 
- Consulta Arancel Visto Bueno*</t>
  </si>
  <si>
    <t xml:space="preserve">Realizar reuniones internas y/o externas para concertar y/o unificar criterios.
</t>
  </si>
  <si>
    <t>FC-PR-013 Registro de Importación, Modificaciones, Cancelaciones y Reaperturas (Act. 4)</t>
  </si>
  <si>
    <t>Banner de la página www.vuce.gov.co -Lista de asistencia a reuniones. -Registros de importación aprobados con los requisitos previos establecidos</t>
  </si>
  <si>
    <t>Fortalecimiento de la Competitividad y Promoción del Turismo.</t>
  </si>
  <si>
    <t>Dirección de Analisis Sectorial y Promoción - Grupo del Análisis sectorial y RNT del Viceministerio del Turismo</t>
  </si>
  <si>
    <t>Coordinadora del grupo de Analisis Sectorial y RNT</t>
  </si>
  <si>
    <t>Falta de exigencia y verificación de los requisitos del solicitante para la expedición de certificaciones de exención de renta.</t>
  </si>
  <si>
    <t>RC-10</t>
  </si>
  <si>
    <t>Posibilidad de afectación reputacional, debido a favorecimiento indebido a terceros en la expedición de certificaciones de exención de renta para hoteles nuevos y remodelados.</t>
  </si>
  <si>
    <t>Pérdida de credibilidad 
Imagen institucional afectada en el orden nacional</t>
  </si>
  <si>
    <t>Verificar la inscripción y actualización en el registro nacional de turismo, en la base de datos de prestadores de servicios turísticos del Ministerio de Comercio, Industria y Turismo y el consolidado de las cámaras de comercio.</t>
  </si>
  <si>
    <t>Coordinadora del Grupo de Análisis Sectorial y RNT</t>
  </si>
  <si>
    <t>FP-PR-035 Expedición de Certificaciones para la Exención de Renta de Servicios Hoteleros (Act. 3)</t>
  </si>
  <si>
    <t>Base de datos excel, evidencia fotográfica, listas de verificación, Actas.Oficio, Correo electrónicos</t>
  </si>
  <si>
    <t>Enviar comunicaciones a las entidades competentes.</t>
  </si>
  <si>
    <t>Coordinador del Grupo de Formalización Turística o quien designe</t>
  </si>
  <si>
    <t>FP-PR-037 Acompañamiento a las regiones en la politica de formalización turistica (Actividad 12)</t>
  </si>
  <si>
    <t>Oficio - Correo electrónico</t>
  </si>
  <si>
    <t>Grupo de planificación y desarrollo sostenible del turismo</t>
  </si>
  <si>
    <t>Coordinador grupo de planificación y desarrollo sostenible del turismo</t>
  </si>
  <si>
    <t>Presiones externas e internas para emitir los conceptos de manera anticipada.</t>
  </si>
  <si>
    <t>RC-11</t>
  </si>
  <si>
    <t xml:space="preserve">Posibilidad de afectación de la imagen del ministerio por de recibir o solicitar dádiva o beneficio particular o de terceros al emitir de manera anticipiada concepto DIMAR. </t>
  </si>
  <si>
    <t>Afectación de la imagen y credibilidad en la emisión de conceptos con destino a la DIMAR
Procesos disciplinarios</t>
  </si>
  <si>
    <t>Afectación moderada de la integridad de la información debido al interés particular de los empleados y terceros.</t>
  </si>
  <si>
    <t xml:space="preserve">Asignar consecutivamente número de radicación. </t>
  </si>
  <si>
    <t xml:space="preserve">Coord. Grupo Planificación y Desarrollo Sostenible
</t>
  </si>
  <si>
    <t>Automático</t>
  </si>
  <si>
    <t>FP-PR-027 Emisión de conceptos con destino DIMAR, ANI Y CORMAGDALENA (Act. 2)</t>
  </si>
  <si>
    <t>Correos electrónicos
Base Datos Conceptos Técnicos DIMAR</t>
  </si>
  <si>
    <t>Falta de programas de inducción en gerencia pública .</t>
  </si>
  <si>
    <t>Ralizar capacitaciones a funcionarios del nivel directivo, profesional y asistencial, involucrados en el trámite con las entidades y dependencias que corresponda.</t>
  </si>
  <si>
    <t>Asesor del despacho del Viceministerio del turismo 
Coordinador del grupo de Planificación y Desarrollo Sotenible de Turismo</t>
  </si>
  <si>
    <t>Correos electrónicos
Listas de asistencia</t>
  </si>
  <si>
    <t>GESTION DE TECNOLOGIAS DE LA INFORMACION</t>
  </si>
  <si>
    <t>Oficina de Sistemas de Información - OSI</t>
  </si>
  <si>
    <t xml:space="preserve">Jefe de Oficina Sistemas de Información </t>
  </si>
  <si>
    <t>Falta de monitoreo a la infraestructura de red</t>
  </si>
  <si>
    <t>RC-12</t>
  </si>
  <si>
    <t>Posibilidad de afectación reputacional, por quejas de los grupos de valor o partes intersadas, por acceso no autorizado y uso indebido a datos y/o  información, para beneficio propio o de un particular</t>
  </si>
  <si>
    <t>Afectación de la disponibilidad de los servicios soportados con infraestructura TI.
Indisponibilidad e integridad de la información en bases de datos</t>
  </si>
  <si>
    <t xml:space="preserve"> Numero de Accesos no autorizados a los servicios de TI </t>
  </si>
  <si>
    <t>Pérdida o modificación de la información en bases de datos, servidores o de equipos de computo</t>
  </si>
  <si>
    <t>Desactualización de los elementos de configuración de la infraestructura tecnológica</t>
  </si>
  <si>
    <t>Copias de seguridad de la información incompletas o con errores</t>
  </si>
  <si>
    <t>Realización de cambios en software o de hardware sin pruebas de validación de su implementación</t>
  </si>
  <si>
    <t>Acceso no autorizado a servicios de aplicación e infraestructura</t>
  </si>
  <si>
    <t>GESTION JURIDICA</t>
  </si>
  <si>
    <t>Oficina Asesora Jurídica</t>
  </si>
  <si>
    <t>Jefe Oficina Asesora Jurídica</t>
  </si>
  <si>
    <t>Gestión inadecuada y/o extermporánea de las etapas procesales en el ejercicio de la defensa judicial</t>
  </si>
  <si>
    <t>RC-13</t>
  </si>
  <si>
    <t>Posibilidad de que por acción u omisión se tenga gestión inadecuada y/o extemporánea las etapas procesales en el ejercicio de la defensa judicial para el beneficio propio o de un actor externo a la entidad.</t>
  </si>
  <si>
    <t>Detrimento patrimonial
Daño a los intereses de la entidad</t>
  </si>
  <si>
    <t>CATASTRÓFICO (RC-F)</t>
  </si>
  <si>
    <t>Imagen institucional afectada en el orden nacional o regional por actos o hechos de corrupción comprobados.</t>
  </si>
  <si>
    <t>EXTREMO (RC/F)</t>
  </si>
  <si>
    <t>Controlar y revisar las bases de datos de todos los procesos de forma mensual</t>
  </si>
  <si>
    <t>Coordinador del Grupo de Procesos Judiciales</t>
  </si>
  <si>
    <t>GJ-PR-002 Representación Judicial y Extrajudicial</t>
  </si>
  <si>
    <t>Base de datos de procesos</t>
  </si>
  <si>
    <t>Eficacia y eficiencia en la revisión de los actos administrativos</t>
  </si>
  <si>
    <t>No realizar las actuaciones del proceso buscando que prescriba o que se dé la oportunidad de constituirse en insolvencia o liquidación</t>
  </si>
  <si>
    <t>RC-14</t>
  </si>
  <si>
    <t>Posibilidad de que por acción u omisión se lleven a cabo actuaciones en el desarrollo del proceso, buscando que prescriba o facilitando al deudor la oportunidad de constituirse en insolvencia o liquidación.</t>
  </si>
  <si>
    <t>Perjuicio a la entidad por privación del beneficio del recaudo</t>
  </si>
  <si>
    <t>Incumplimiento en las metas y objetivos institucionales afectando de forma grave la ejecución presupuestal.</t>
  </si>
  <si>
    <t>Realizar reporte mensual de novedades de cobro coactivo.</t>
  </si>
  <si>
    <t>Coordinador del Grupo de Cobro coactivo</t>
  </si>
  <si>
    <t>GJ-PR-003 Cobro Coactivo</t>
  </si>
  <si>
    <t>Aplicativo web de cobro coactivo</t>
  </si>
  <si>
    <t>Buscar provecho de una situación frente a la irregularidad de un acto administrativo</t>
  </si>
  <si>
    <t>RC-15</t>
  </si>
  <si>
    <t xml:space="preserve">Posibilidad de obtener beneficio propio o de un particular frente a la irregularidad de una acto administrativo. </t>
  </si>
  <si>
    <t>Daño a la imagen de la entidad
Perjuicio de los intereses de la entidad (Demandas)</t>
  </si>
  <si>
    <t>Verificar memoria justificativa y proyecto normativo antes de la suscripción del acto administrativo general.</t>
  </si>
  <si>
    <t xml:space="preserve">Coordinador del Grupo de Conceptos </t>
  </si>
  <si>
    <t>GJ-PR-012 Expedición, publicación y archivo de actos administrtivos generales</t>
  </si>
  <si>
    <t>Base de datos de cobro coactivo
Lista de chequeo</t>
  </si>
  <si>
    <t>Gestión de Recursos Financieros</t>
  </si>
  <si>
    <t>Grupo Presupuesto,  Grupo Contabilidad, Grupo Tesorería</t>
  </si>
  <si>
    <t>Coordinador Grupo Presupuesto
Coordinador Grupo Contabilidad, Coordinador 
Grupo Tesorería</t>
  </si>
  <si>
    <t>Presiones externas o de un superior .</t>
  </si>
  <si>
    <t>RC-16</t>
  </si>
  <si>
    <t>Posbilidad de afectación económica, en el registro de las operaciones con el fin de efectuar el pago a traves del sistema de información financiera en beneficio propio o de un tercero</t>
  </si>
  <si>
    <t>1. Perdida recursos financieros. 
2. Sanciones legales.
3. Perdida o alteración de la información.
4. Procesos disciplinarios</t>
  </si>
  <si>
    <t>Informar al superior inmediato y al ente de control interno (Numeral 4.3. literal b) Reglamento del Uso del SIIF Nación).</t>
  </si>
  <si>
    <t>Coordinador Grupo Tesorería, Coordinador Grupo Presupuesto, Coordinador Contabilidad</t>
  </si>
  <si>
    <t>GR-PR-016 Gestión Financiera - Cadena Presupuestal de Gastos SIIF II - Condiciones generales del procedimiento</t>
  </si>
  <si>
    <t>Informes, correos electrónicos</t>
  </si>
  <si>
    <t xml:space="preserve">Falta de verificación de los requisitos para el pago de obligaciones. </t>
  </si>
  <si>
    <t>Verificar la documentación con los soportes respectivos. Devolver si no está completa o de conformidad; verifica en el aplicativo SIIF la orden de pago generada y autoriza el pago mediante firma digital.</t>
  </si>
  <si>
    <t>GR-PR-016 Gestión Financiera - Cadena Presupuestal de Gastos SIIF II: Actividad 29, 31 y 32.</t>
  </si>
  <si>
    <t>Correos electrónicos 
Comprobantes de registros generados en el aplicativo SIIF</t>
  </si>
  <si>
    <t>Manipulación de los sistemas de información del proceso de recursos financieros (claves, tockens).</t>
  </si>
  <si>
    <t>Uso de Firmas Digitales.</t>
  </si>
  <si>
    <t>GR-PR-016 Gestión Financiera - Cadena Presupuestal de Gastos SIIF II. Condiciones generales del procedimiento</t>
  </si>
  <si>
    <t>Formatos de entregas de certificados digitales</t>
  </si>
  <si>
    <t>Gestión del Talento Humano</t>
  </si>
  <si>
    <t>Expediente disciplinario tramitado, impulsado y de conocimiento de un único servidor público.</t>
  </si>
  <si>
    <t>RC-17</t>
  </si>
  <si>
    <t>Posibilidad de afectación reputacional por investigaciones disciplinarias de entes de control, debido al desvío de resultados de los procedimientos disciplinarios en beneficio de un tercero</t>
  </si>
  <si>
    <t>Perdida de la imagen institucional, credibilidad y confianza
Investigacione disciplinarios</t>
  </si>
  <si>
    <t>Proferir fallo de primera instancia (Realizar revisión periódica de los expedientes disciplinarios en cuanto a fondo y forma; así como revisión y toma de decisión en la que participan varios funcionarios de diferentes niveles de empleo)</t>
  </si>
  <si>
    <t xml:space="preserve">TH-PR-010 Acciones Disciplinarias: Actividad: 2,3,5,7,9,12,14 </t>
  </si>
  <si>
    <t>Ayuda de memoria y registro de asistencia</t>
  </si>
  <si>
    <t>No tener actualizada la información del expediente en el Aplicativo</t>
  </si>
  <si>
    <t>Recibir y radicar la queja, denuncia, informe, de oficio, anónimo u otro medio que amerite credibilidad en el Sistema de Información Disciplinaria</t>
  </si>
  <si>
    <t>TH-PR-010 Acciones Disciplinarias: Actividad 1</t>
  </si>
  <si>
    <t>Correo electrónico de número de expediente</t>
  </si>
  <si>
    <t>Director Dirección de Productividad y Competitividad</t>
  </si>
  <si>
    <t>Deficiencia en la revisión de requisitos y condiciones de los proyectos de inversión</t>
  </si>
  <si>
    <t>RC-19</t>
  </si>
  <si>
    <t>Posibilidad de afectación reputacional debido al favorecimiento indebido de intereses propios o de terceros en la emisión de pronunciamientos técnicos de proyectos de inversión del Sector Comercio Industria y Turismo suceptibles de financiación con recursos del SGR</t>
  </si>
  <si>
    <t>Sanciones legales: Puede derivar en faltas disciplinarias y legales para funcionarios de la entidad.</t>
  </si>
  <si>
    <t>Solicitar a las áreas del MinCIT o entidades adscritas, apoyo en la revisión de los proyecto de inversión.</t>
  </si>
  <si>
    <t xml:space="preserve">Profesional </t>
  </si>
  <si>
    <t>DM-PR-001 Participación del Ministerio de Comercio, Industria y Turismo en el Sistema General de Regalías</t>
  </si>
  <si>
    <t>Correo elecrónico</t>
  </si>
  <si>
    <t xml:space="preserve"> Pronunciamientos técnicos</t>
  </si>
  <si>
    <t>Gestion del talento Humano</t>
  </si>
  <si>
    <t>Coordinador Grupo Talento Humano</t>
  </si>
  <si>
    <t>Hacer nombramiento sin la verificación de la hoja de vida del candidato</t>
  </si>
  <si>
    <t>RC-20</t>
  </si>
  <si>
    <t xml:space="preserve">Investigaciones y sanciones disciplinarias 
Quejas y reclamos de los grupos de valor </t>
  </si>
  <si>
    <t>MODERADO</t>
  </si>
  <si>
    <t>Verificar el listado de cumplimiento de los documentos requeridos.</t>
  </si>
  <si>
    <t>Jefe de Talento Humano</t>
  </si>
  <si>
    <t>TH-FM-019 Gestión de Talento Humano Vinculación y Retiro</t>
  </si>
  <si>
    <t xml:space="preserve">Expediente con todos los documentos - Lista de Chequeo de documentos </t>
  </si>
  <si>
    <t>Que la persona a ser nombrada no informe el conflicto de intereses.</t>
  </si>
  <si>
    <t xml:space="preserve">Desconocimiento de la normatividad que rige el conflicto de intereses por parte de las personas a ser nombradas. </t>
  </si>
  <si>
    <t>Realizar las actividadess del cronograma de actividades de la política de integridad.</t>
  </si>
  <si>
    <t>Jefe de Talento Humano
Asesor de Talento Humano</t>
  </si>
  <si>
    <t>TH-PR-025 Procedimiento para la gestión del conflicto de intereses</t>
  </si>
  <si>
    <t>Listados de asistencia, pantallazos de la capacitación y de la invitación, publicación en la intranet</t>
  </si>
  <si>
    <t>Concentración de tareas en una sola persona en procesos relevantes</t>
  </si>
  <si>
    <t>RC-21</t>
  </si>
  <si>
    <t>Posibilidad de manipulación, omisión, ocultamiento de información relacionada con el registro de novedades de nomina a favor de terceros</t>
  </si>
  <si>
    <t>Sanciones disciplinarias
Quejas 
Hallazgos de entes de control</t>
  </si>
  <si>
    <t>Verificar la información de pagos Vs. los resúmenes de las nóminas y los netos de pago</t>
  </si>
  <si>
    <t>Profesional del área</t>
  </si>
  <si>
    <t>TH-PR-020 Nómina</t>
  </si>
  <si>
    <t xml:space="preserve">Archivos en Excel - Resúmenes de nómina </t>
  </si>
  <si>
    <t>Realización de capacitaciones en cambios normativos</t>
  </si>
  <si>
    <t>Listados de asistencia, ayudas de memoria, reportes de servicio</t>
  </si>
  <si>
    <t>Fortalecimiento de los estándares de calidad en la infraestructura productiva nacional a partir del reconocimiento y desarrollo nacional e internacional del Subsistema Nacional de la Calidad Nacional</t>
  </si>
  <si>
    <t>Dirección de Regulación Viceministerio de Desarrollo Económico</t>
  </si>
  <si>
    <t>Director de Regulación</t>
  </si>
  <si>
    <t xml:space="preserve">El desconocimiento de la normatividad anticorrupción. </t>
  </si>
  <si>
    <t>RC-22</t>
  </si>
  <si>
    <t xml:space="preserve">Posibilidad afectación reputacional, por hallazgos de los entes de control, al utilizar el poder para modificar el objetivo del proyecto de inversión en beneficio de un grupo en particular. </t>
  </si>
  <si>
    <t xml:space="preserve">Sanciones judiciales, administrativas y disciplinarias. </t>
  </si>
  <si>
    <t xml:space="preserve">No se cumplen objetos de gestión. </t>
  </si>
  <si>
    <t xml:space="preserve">Diligenciamiento de Matriz de Riesgos, capacitacion de socializacion del riesgo. </t>
  </si>
  <si>
    <t>Asesor</t>
  </si>
  <si>
    <t xml:space="preserve">Capacitaciones del riesgo. Matriz de riesgo. </t>
  </si>
  <si>
    <t xml:space="preserve"> Modificación del objetivo del Proyecto de Inversión.</t>
  </si>
  <si>
    <t>HISTORIAL DE CAMBIOS DEL CONTENIDO</t>
  </si>
  <si>
    <t>VERSIÓN</t>
  </si>
  <si>
    <t>FECHA</t>
  </si>
  <si>
    <t>DESCRIPCIÓN DEL CAMBIO</t>
  </si>
  <si>
    <t>ELABORADO POR:
(nombre y cargo)</t>
  </si>
  <si>
    <t>REVISADO POR:
(nombre y cargo)</t>
  </si>
  <si>
    <t>APROBADO POR:
(nombre y cargo)</t>
  </si>
  <si>
    <t>Formulación del mapa de riesgos de corrupción 2020</t>
  </si>
  <si>
    <t>Responsable de la Dependencia del Riesgos de Corrupción</t>
  </si>
  <si>
    <t>Manuela Miranda - Jefe Of. Asesora de Planeación Sectorial</t>
  </si>
  <si>
    <t>Se crea el riesgo de corrupción RC6- Favorecimiento indebido de intereses propios o de terceros en la emisión de pronunciamientos técnicos de proyectos de inversión del Sector Comercio Industria y Turismo suceptibles de financiación con recursos del SGR, del proceso de Desarrollo Empresarial.</t>
  </si>
  <si>
    <t>Se realiza seguimiento al 30 de abril de 2020.</t>
  </si>
  <si>
    <t xml:space="preserve"> * Riesgo RC4 - Recibir o solicitar dádiva o beneficio para emitir concepto DIMAR, del proceso Fortalecimiento de la Competitividad y  Promoción del Turismo: Se unifican las acciones y se modifica la redacción.  Así mismo, se modifican los campos Mecanisno de Seguimiento, Regiustro/evidencia.
* Riesgo RC3 - Decisiones ajustadas a intereses de particulares, del proceso Fortalecimiento de la Competitividad y  Promoción del Turismo: Se modifican los campos de acciones, mecanismo de seguimiento y Registro/evidencia, debido a: se modifica el  curso por el de integridad, transparencia y estatuto anticorrupción del DAFP, de acuerdo a la contingencia del Covid -19, y la evidencias serían los  certificados del curso.
* Se elimina el resgo RC1-Ocultar o alterar información en una investigación adelantada a un prestador de servicios turisticos por operar sin RNT, para beneficio propio o de terceros, del proceso Fortalecimiento de la Competitividad y  Promoción del Turismo, en razón a que la función referida a la de adelantar las investigaciones por operar sin contar previamente con el RNT, para la cual se tenía el procedimiento GP-PR-021 INVESTIGACIONES E IMPOSICIÓN DE SANCIONES A PRESTADORES DE SERVICIOS TURÍSTICOS” y los riesgoz solicitados, fue trasladada a la Superintendencia de Industria y Comercio-SIC desde el pasado 22 de noviembre de 2019, mediante el Decreto-Ley 2106 de 2019.</t>
  </si>
  <si>
    <t xml:space="preserve"> * Se documentan los riesgos de corrupción en el formato nuevo DE-FM-022 Matriz de Riesgos 
 * Se realiza monitoréo al 30 de agosto de 2020.</t>
  </si>
  <si>
    <t xml:space="preserve"> * Se actualizan los riesgos del Proceso de Juridica R13, R14 y R15.
 * Se realiza monitoréo al 31 de diciembre de 2020.</t>
  </si>
  <si>
    <t>Se realiza seguimiento al 30 de abril de 2021</t>
  </si>
  <si>
    <t>Se realiza seguimiento al 31 de agosto de 2021</t>
  </si>
  <si>
    <t>Se revisan y se actualizan los controles de los siguientes riesgos, teniendo en cuenta los procedimientos asociados en los procesos: 
RC-2 Posibilidad de afectación reputacional y económica, por investigaciones de entes de control, debido a la generación de documentos en la etapa precontractual que favorezcan o direccionen la escogencia de un tercero; RC-4 Posibilidad de afectación reputacional, debido a decisiones ajustadas a intereses propios o de terceros en la declaración o modificación de un área como zona franca; RC-5 Posibilidad de afectación reputacional debido al favorecimiento indebido de intereses de terceros en la modificación de Contratos de Estabilidad Jurídica (CEJ).; RC-9 Posibilidad de afectación reputacional, por hallazgos de entes de control, por solicitar o recibir cualquier dadiva o beneficio para aprobar la solicitud de registro o licencia de importación sin el cumplimiento de los requisitos establecidos; RC-11 Posibilidad de afectación de la imagen del ministerio por de recibir o solicitar dádiva o beneficio particular o de terceros al emitir de manera anticipiada concepto DIMAR; RC-15 Posibilidad de uso del poder, para obtener beneficio propio o de un particular, debido a irregularidades en un acto administrativo; RC-17 Posibilidad de afectación reputacional por investigaciones disciplinarias de entes de control, debido al desvío de resultados de los procedimientos disciplinarios en beneficio de un tercero; RC-19 Posibilidad de afectación reputacional debido al favorecimiento indebido de intereses propios o de terceros en la emisión de pronunciamientos técnicos de proyectos de inversión del Sector Comercio Industria y Turismo suceptibles de financiación con recursos del SGR.</t>
  </si>
  <si>
    <t>Se incluye una actividad de control en el riesgo RC-10 Posibilidad de afectación reputacional, debido a favorecimiento indebido a terceros en la expedición de certificaciones de exención de renta para hoteles nuevos y remodelados.</t>
  </si>
  <si>
    <t>MAPA DE RIESGOS</t>
  </si>
  <si>
    <t>Los riesgos identificados en la Matriz de Gestión de Riesgos se encuentran ubicados en el siguiente mapa:</t>
  </si>
  <si>
    <t>ZONA DE RIESGO</t>
  </si>
  <si>
    <t>Extremo</t>
  </si>
  <si>
    <t xml:space="preserve">Alto </t>
  </si>
  <si>
    <t>Moderado</t>
  </si>
  <si>
    <t>Bajo</t>
  </si>
  <si>
    <t>MAPAS DE CALOR</t>
  </si>
  <si>
    <r>
      <t xml:space="preserve">ZONAS DE </t>
    </r>
    <r>
      <rPr>
        <b/>
        <u/>
        <sz val="11"/>
        <color theme="1"/>
        <rFont val="Arial"/>
        <family val="2"/>
      </rPr>
      <t>RIESGO DE GESTIÓN Y SEGURIDAD DIGITAL</t>
    </r>
  </si>
  <si>
    <t>Descriptor</t>
  </si>
  <si>
    <t>Nivel</t>
  </si>
  <si>
    <t xml:space="preserve">Nivel </t>
  </si>
  <si>
    <t>Muy Alta</t>
  </si>
  <si>
    <t>Alta</t>
  </si>
  <si>
    <t>Media</t>
  </si>
  <si>
    <t>Baja</t>
  </si>
  <si>
    <t>RC-19
RC-22</t>
  </si>
  <si>
    <t>RC-13
RC-14
RC-15</t>
  </si>
  <si>
    <t>Muy Baja</t>
  </si>
  <si>
    <t>RC-1
RC-2
RC-4
RC-5
RC-7
RC-12</t>
  </si>
  <si>
    <t>Leve</t>
  </si>
  <si>
    <t>Menor</t>
  </si>
  <si>
    <t>Mayor</t>
  </si>
  <si>
    <t>Catastrófico</t>
  </si>
  <si>
    <t>Se realiza seguimiento al 30 de abril de 2022</t>
  </si>
  <si>
    <t>Se realiza seguimiento al 31 de diciembre de 2021</t>
  </si>
  <si>
    <t>2 (H) Identificar y valorar el incidente de seguridad</t>
  </si>
  <si>
    <t>4(V) Realizar pruebas de aseguramiento</t>
  </si>
  <si>
    <t>3(V) Validar el Cambio</t>
  </si>
  <si>
    <t>6(V) Monitorear el registro de accesos</t>
  </si>
  <si>
    <t>Coordinador Grupo Ingeniería y Soporte Técnico</t>
  </si>
  <si>
    <t>Coordinador Grupo Desarrollo y Mantenimiento de Aplicaciones, Coordinador Grupo Ingeniería y Soporte Técnico</t>
  </si>
  <si>
    <t xml:space="preserve">GTI-PR-004 Gestión de Incidentes de Seguridad y Privacidad de la Información </t>
  </si>
  <si>
    <t>GTI-PR-005 Gestión de Cambios de Tecnologías de la Información</t>
  </si>
  <si>
    <t>GTI-PR-012 Control  accesos servicios TI</t>
  </si>
  <si>
    <t>Registro de Caso en la Herramienta de Mesa de Ayuda</t>
  </si>
  <si>
    <t>Formato Gestión de Cambios</t>
  </si>
  <si>
    <t xml:space="preserve"> Reporte</t>
  </si>
  <si>
    <t>Grupo Juzgamiento Disciplinario</t>
  </si>
  <si>
    <t>Coordinador
Grupo Juzgamiento Disciplinario</t>
  </si>
  <si>
    <t xml:space="preserve">
Coordinador(a) Grupo Juzgamiento Interno Disciplinario</t>
  </si>
  <si>
    <t xml:space="preserve">
Coordinador(a) Grupo Juzgamiento Disciplinario</t>
  </si>
  <si>
    <t>Posibilidad de pérdida reputacional por queja o reclamo de los grupos de valor por vinculación de personal donde se advierta conflicto de intereses y/o inhabilidades o incompatibilidades</t>
  </si>
  <si>
    <t>* En el riesgos RC-2 se elimina la palabra "adicionales" de la causa dos.
* Se actualizan los 4 controles asociados al riesgo RC-12, su documentación y su evidencia.
* Se reasigna el riesgo RC-17 al proceso Administración, profundización, aprovechamiento de acuerdos y relaciones comerciales del grupo de juzgamiento disciplinario.
* Se actualiza en el riesgo RC-17 el nombre del Grupo de Control Disciplinario al Grupo de Juzgamiento Disciplinario.
* Se actualiza la redacción del riesgo RC-20 de "Posibilidad de pérdida reputacional por queja o reclamo de los grupos de valor por vinculación de personal donde se advierta conflicto de intereses" a "Posibilidad de pérdida reputacional por queja o reclamo de los grupos de valor por vinculación de personal donde se advierta conflicto de intereses y/o inhabilidades o incompatibilidades"</t>
  </si>
  <si>
    <t>Exigencia de requisitos e insumos técnicos que restrinjan la pluralidad de oferentes.</t>
  </si>
  <si>
    <t>Fecha del Reporte</t>
  </si>
  <si>
    <t>Acciones Adelantadas</t>
  </si>
  <si>
    <t>Responsable</t>
  </si>
  <si>
    <t>Evidencia de las acciones adelantadas</t>
  </si>
  <si>
    <t>¿El riesgo se materializó?</t>
  </si>
  <si>
    <t>SI</t>
  </si>
  <si>
    <t>NO</t>
  </si>
  <si>
    <t>¿Por qué?</t>
  </si>
  <si>
    <r>
      <t xml:space="preserve">ZONAS DE </t>
    </r>
    <r>
      <rPr>
        <b/>
        <u/>
        <sz val="11"/>
        <color theme="1"/>
        <rFont val="Arial"/>
        <family val="2"/>
      </rPr>
      <t xml:space="preserve">RIESGO DE CORRUPCIÓN </t>
    </r>
  </si>
  <si>
    <t>RC-8
RC-9
RC-10
RC-11
RC-16
RC-20
RC-21</t>
  </si>
  <si>
    <t>RC-3
RC-17</t>
  </si>
  <si>
    <t xml:space="preserve">Cuentadante de cada caja menor </t>
  </si>
  <si>
    <t>RIESGOS DE CORRUPCIÓN Y FRAUDE</t>
  </si>
  <si>
    <t>Relacionamiento con la Ciudadanía</t>
  </si>
  <si>
    <t>Coordinador Grupo Relación con el Ciudadano</t>
  </si>
  <si>
    <t>Externa</t>
  </si>
  <si>
    <t>Presiones externas</t>
  </si>
  <si>
    <t>RC-23</t>
  </si>
  <si>
    <t>Beneficio propio o de un tercero respecto a la atención de solicitudes de un  ciudadano</t>
  </si>
  <si>
    <t>EXTREMO</t>
  </si>
  <si>
    <t>Verificar que se cumplan con los principios y valores contenidos en el Código de integridad del MinCit</t>
  </si>
  <si>
    <t>Código de integridad del MinCit</t>
  </si>
  <si>
    <t>El coordinador verifica que el servidor responsable o contratista resuelva o de traslado correspondiente a la solicitud del ciudadano en los tiempos y con los soportes correspondientes</t>
  </si>
  <si>
    <t>Relacionamiento con la ciudadanía IC-PR-015 (Act.3)</t>
  </si>
  <si>
    <t>Ofrecimiento de dadivas o beneficios por parte de un tercero</t>
  </si>
  <si>
    <t>3er. SEGUIMIENTO</t>
  </si>
  <si>
    <t>El Grupo de Juzgamiento Disciplinario-OALI realizo tres reuniones; dos al interior del Grupo, una reunión con funcionarios de la OALI y por parte de Secretaria General recibió correos electrónicos  de la Abogada comisionado en etapa de instrucción, donde se evidencia el seguimiento a los expedientes disciplinarios vigentes en esta etapa.   El sistema de Información Disciplinaria se encuentra al día con los expedientes vigentes  y  con las actuaciones realizadas, escaneadas y subidas al sistema hasta el 10 de diciembre de 2022.</t>
  </si>
  <si>
    <t>Coordinador Grupo de Juzgamiento Disciplinario, Secretaria General</t>
  </si>
  <si>
    <t>Ayudas de memoria, correos electronicos, lista de asistencia</t>
  </si>
  <si>
    <t>x</t>
  </si>
  <si>
    <t>Se cumplió con las acciones propuestas</t>
  </si>
  <si>
    <t xml:space="preserve">Durante el tercer cuatrimestre del 2022 se suscribio un estudio previo, que constituye el documento tecnico del instrumento o incentivo a implementar. </t>
  </si>
  <si>
    <t>Directora de Mipymes (Sandra Acero Walteros)</t>
  </si>
  <si>
    <t>Correo electronico de la Direccion de Mipymes informando que hubo gestion de un estudio previo, asi como archivo con el mencionado estudio.</t>
  </si>
  <si>
    <t xml:space="preserve">No se materializo el riesgo de parte de partes interesadas y/o organismos de control. Se documenta un estudio previo donde se da a conocer las necesidades para cumplir con la gestion de la direccion y de sus  instrumentos e incentivos. </t>
  </si>
  <si>
    <t>se sigue con la asignacion aleatoria de las solicitudes de licencias de importacion y modificaciones para ser evaluadas por los asesores</t>
  </si>
  <si>
    <t>Mandy M. Betancourt Hernández</t>
  </si>
  <si>
    <t>Reporte estadístico mensual sobre solicitudes de licencias de importación,  modificaciones y cancelaciones,  recibidas y enviadas para vistos buenos de las entidades vinculadas a la VUCE.</t>
  </si>
  <si>
    <t>Se dio cumplimiento a los controles establecidos para evitar la materializacion del mismo</t>
  </si>
  <si>
    <t>El día 21 de diciembre de 2022 se llevará a cabo la sesión con el grupo de zonas francas para revisar y verificar el cumplimiento y la aplicación de los controles asociados al procedimiento.</t>
  </si>
  <si>
    <t>Director de Productividad y Competitividad - Juan Sebastián Gutiérrez, Coordinadora Grupo Zonas Francas -  María Edith Zapata</t>
  </si>
  <si>
    <t>No aplica</t>
  </si>
  <si>
    <t>Se estan ejecutando los controles conforme al procedimiento.</t>
  </si>
  <si>
    <t>Durante este periodo no se realizaron precomités ni comités de Estabilidad Jurídica ya que no habían solicitudes pendientes de trámite.</t>
  </si>
  <si>
    <t>Director de Productividad y Competitividad - Juan Sebastián Gutiérrez, Profesional Especializado - Luz Myriam Zuluaga</t>
  </si>
  <si>
    <t>Se elaboró Informe sobre los pronunciamientos técnicos emitidos por el Ministerio y la asistencia técnica prestada; y se respondió el cuestionario “VERIFICACIÓN SOBRE EL CUMPLIMIENTO DE FUNCIONES DEL MINISTERIO EN EL MARCO DEL SISTEMA GENERAL DE REGALÍAS" para el periodo del 1 de agosto al 31 de octubre de 2022, remitido a la Oficina de Control Interno el día 18 de noviembre de 2022.</t>
  </si>
  <si>
    <t>Director de Productividad y Competitividad - Juan Sebastián Gutiérrez</t>
  </si>
  <si>
    <t>• El Informe de seguimiento al cumplimiento de funciones del Ministerio en el marco del SGR Periodo del 1 de agosto al 31 de octubre de 2022 se remitió a la Oficina de Control Interno mediante Memorando DPYC-2022-000554 del 18 de noviembre de 2022. La Oficina de Control Interno en su Informe Final remitido mediante Memorando ODCI-2022-000225 del 21 de noviemrbe de 2022 indicó: "concluyendo que no se tiene evidencia para el periodo revisado de hechos relacionados con falta de
transparencia o actos de corrupción".</t>
  </si>
  <si>
    <t>Se han realizado los controles correspondientes.</t>
  </si>
  <si>
    <t>1, de acuerdo con los compromisos adquridos con la Oficina Asesora de Planeación se realizan dos capacitaciones de sensibilización de riesgo de corrupción al año de las cuales la primera se realizó en el mes de Diciembre de 2022.</t>
  </si>
  <si>
    <t>1.Listado de asistencia - Capacitación riesgo de corrupción y Gestión.
2.presentación Riesgos.</t>
  </si>
  <si>
    <t>Se realizaron las actividades de acuerdo con los procedimientos internos establecidos.</t>
  </si>
  <si>
    <t xml:space="preserve">Con Contratos GC377-2019 (31/07/2022) y GC332-2022 (31/12/2022) se realiza el monitoreo (7*24*365) de la plataforma tecnológica del ministerio.         </t>
  </si>
  <si>
    <t>Como resultado se realiza el reporte de eventos y gestión de incidentes, con la resolución de las acciones de remediación y coordinación con Infraestructura Tecnológica (Contrato GC377-2018), Ingenieria y Soporte Técnico (GC376-2019 - Soporte Técnico), Desarrollo y Mantenimiento de Aplicaciones.</t>
  </si>
  <si>
    <t>Periodicamente se presenta en el seguimiento a la gestión de monitoreo y gestión de eventos e incidentes de seguridad sobre la información.</t>
  </si>
  <si>
    <t>Se adelantaron remediaciones a vulnerabilidades reporrtadas 1er Semestre, se realizo hardening em equipos de seguridad y comunicaciones, servidores y equipos de usuario final para fortalecer la seguridad informática, ciberseguridad y seguridad de la información.</t>
  </si>
  <si>
    <t>Oficina Sistemas de Informaciòn</t>
  </si>
  <si>
    <t>MRC</t>
  </si>
  <si>
    <t>Con Contratos GC377-2019 (31/07/2022) y GC332-2022 (31/12/2022) para monitoreo de plataforma, Infraestructura Tecnológica (Contrato GC377-2018), Ingenieria y Soporte Técnico (GC376-2019 - Soporte Técnico), Desarrollo y Mantenimiento de Aplicaciones, son mejorados como resultado de la gestión de eventos e incidentes, hardening de equipos de seguridad y comunicaciones, servidores y equipos de usuario final, se gestiono los accesos a lo servicios transversales y a los de aplicaciòn, con lo cual se  fortalece la seguridad informática, ciberseguridad y seguridad de la información.</t>
  </si>
  <si>
    <t>Se adelanto la gestion de acceso de usuarios a aplicaciones y usuaios final.</t>
  </si>
  <si>
    <t xml:space="preserve">Se adelantaron la gestion de cambio de usuario final, los cambios en aplicaciones: ISOlucion 5.1,  </t>
  </si>
  <si>
    <t>Realizar trimestralmente  una verificación aleatoria del 15% de las  visitas hoteleras en el período.</t>
  </si>
  <si>
    <t>Durante el período reportado, se realizaron (177) visitas de verificación de prestación de servicios hoteleros de acuerdo a las solicitudes presentadas por los Prestadores de Servicios de Alojamiento Turístico; quedando un total de 3 visitas pendientes, las cuales no se pudieron realizar durante la vigencia, teniendo en cuenta el cierre de cajas en la Secretaría General del Ministerio. En la vigencia 2023, se adelantaran las visitas dejando constancia que las mismas fueron solicitadas en la vigencia 2022</t>
  </si>
  <si>
    <t>Oscar Javier Siza Moreno, Director de Análisis Sectorial y Promoción, encargado de las funciones del Grupo Análisis Sectorial y Registro Nacional del Turismo</t>
  </si>
  <si>
    <t>Visitas de verificación de prestación de servicios hoteleros</t>
  </si>
  <si>
    <t>Al dar cumplimiento de la normatividad, ley 788 de 2002, decreto 2755 de 2003, modificado por el Decreto 920 de 2009, 463 de 2016 y la Resolución 0445 de 2018; El riesgo en esta acción  es mínimo, ya que la verificación en el establecimiento permite mitigar en gran proporción el riesgo.</t>
  </si>
  <si>
    <t xml:space="preserve"> - Se divulgó el código de integridad y se remitió vía correo electrónico el material audiovisual realizado, con el fin de facilitar la apropiación a todos los funcionarios de la Oficina Asesora Jurídica, especialmente, el Grupo de Representación Judicial
 - Se realizó la remisión mensual de las diligencias programadas por parte de la Coordinación del Grupo de Representación Judicial, indicando las diligencias programadas para todos los apoderados de la OAJ, con el fin de realizar los recordatorios pertinentes
 - Se realizó publicación de las novedades a la ciudadanía mes a mes, para este caso, se reporta lo correspondiente a Agosto, Septiembre, Octubre y Noviembre de 2022, acorde lo establecido en el procedimiento GJ-PR-012</t>
  </si>
  <si>
    <t>Jefe OAJ</t>
  </si>
  <si>
    <t xml:space="preserve"> - Correo compartiendo Material visual de la sensibiliación sobre código de integridad
 - Comunicación de las diligencias mes a mes de los procesos judiciales activos
 - Publicación de novedades en la página web del ministerio</t>
  </si>
  <si>
    <t>De acuerdo a las actividades realizadas, se evidención conocimiento y apropiación de los valores del código de integridad por parte de cada uno de los miembros de la Oficina Aesora Jurídica, como aspecto que fortalece el control en las diligencias programadas para cada uno de los apoderados en el marco de cada proceso judicial asignado</t>
  </si>
  <si>
    <t xml:space="preserve"> - Se divulgó el código de integridad y se remitió vía correo electrónico el material audiovisual realizado, con el fin de facilitar la apropiación a todos los funcionarios de la Oficina Asesora Jurídica, especialmente, el Grupo de Representación Judicial
 - Se remitieron los informes mensuales de seguimiento que recopilan las gestiones de cobro coactivo en materia de recaudo
 - Informes mensuales de seguimiento a las actuaciones de los expedientes de cobro coactivo</t>
  </si>
  <si>
    <t>Coordinador Grupo de Cobro Coactivo</t>
  </si>
  <si>
    <t xml:space="preserve"> - Correo compartiendo Material visual de la sensibiliación sobre código de integridad
 - Informes mensuales de seguimiento de la coordinación del grupo de cobro coactivo
 - Informes mensuales de seguimiento a las actuaciones de los expedientes de cobro coactivo</t>
  </si>
  <si>
    <t xml:space="preserve"> - Se divulgó el código de integridad y se remitió vía correo electrónico el material audiovisual realizado, con el fin de facilitar la apropiación a todos los funcionarios de la Oficina Asesora Jurídica, especialmente, el Grupo de Representación Judicial
 - Memorias justificativas de los decretos que fueron revisados por parte de la OAJ y expedidos por parte del Ministerio de Comercio, Industria y Turismo</t>
  </si>
  <si>
    <t xml:space="preserve"> - Correo compartiendo Material visual de la sensibiliación sobre código de integridad
 - Memorias justificativas de los actos administrativos expedidos por parte del Ministerio</t>
  </si>
  <si>
    <t xml:space="preserve">Coordinador Grupo de Contratos </t>
  </si>
  <si>
    <t xml:space="preserve">Actas de la Junta de Adquisiciones  y Licitaciones </t>
  </si>
  <si>
    <t>El Grupo de contratos  realiza la revisión Previa con el  área técnica  de los estudios y documentos previos que se presentan para el tramite de procesos de contratación ante el Grupo de Contratos.  En este periodo la totalidad de los estudios previos de Convocatorias Publicas y Contratacion Directa, fueron analizados y aprobados por la Secretaria General.</t>
  </si>
  <si>
    <t xml:space="preserve">El Grupo de Contratos continua con el manejo de las guias, asi como los documentos tipo, cuando aplica, expedidos por la Agencia Nacional de Contratación Pública - Colombia Compra Eficiente,  que aplican para las distintas etapas establecidas en los procesos de selección, dentro de estos se encuentra la expedición del cuadernillo de preguntas y respuestas, documento en el cual se consolidan todas las observaciones recibidas en los diferentes procesos de selección con sus respuestas, para que el proponente pueda consultar en un solo documento todas las observaciones a la mismas. Lo anterior aplica tanto al proyecto de pliego como frente al pliego de condiciones definitivo. </t>
  </si>
  <si>
    <t>Cuadernillos de preguntas y respuestas</t>
  </si>
  <si>
    <t xml:space="preserve">Se actualizó el procedimiento de manejo de cajas menores, se elaboró una Guía que describe detalladamente la gestión de estas y se ha socializado con los responsables de las cajas menores.  </t>
  </si>
  <si>
    <t xml:space="preserve">Responsables  de las Cajas Menores en las diferentes unidades funcionales donde se han creado cajas menores </t>
  </si>
  <si>
    <t xml:space="preserve">El 18 de octubre de 2022 se realizó reunión con los responsables de cajas menores explicando la Guía de Manejo de Cajas Menores e igualmente se realizó capacitación sobre conciliaciones bancarias </t>
  </si>
  <si>
    <t xml:space="preserve">Porque se viene cumpliendo con lo dispuesto en la normativa relacionada. </t>
  </si>
  <si>
    <r>
      <t>La Junta de Adquisiciones y Licitaciones del Ministerio es una instancia de consulta, definicion y orientacion de los lineamientos en la contratacion, responsables de la gestion contractual Dado</t>
    </r>
    <r>
      <rPr>
        <sz val="10"/>
        <rFont val="Arial"/>
        <family val="2"/>
      </rPr>
      <t xml:space="preserve"> lo anterior los procesos de selección y contratacion directa que se adelantan en el Ministerio y que superan la mínima cuantía o que a criterio del Ordenador del Gasto deben ser presentadas a la Junta, fueron sometidos al análisis, revisión y aprobación de los miembros de la mencionada Junta.</t>
    </r>
    <r>
      <rPr>
        <sz val="10"/>
        <color rgb="FFFF0000"/>
        <rFont val="Arial"/>
        <family val="2"/>
      </rPr>
      <t xml:space="preserve"> </t>
    </r>
  </si>
  <si>
    <t>Garantizar la entrega de la encuesta de satisfacción a nuestros ciudadanos, de forma que se monitoree cualquier situación que comprometa la integridad de los funcionarios del Ministerio.</t>
  </si>
  <si>
    <t>Se realizan campañas en nuestra mintranet, asociadas a la entrega a nuestros ciudadanos, además de la publicación de la circular 023 del 23 de agosto de 2022, en donde se informa a toda la comunidad Minitserial sobre la entrega sin excepción de la encuesta de satosfacción al finalizar la atención a nuestros ciudadanos.</t>
  </si>
  <si>
    <t>Tatiana Mireya Román Robayo</t>
  </si>
  <si>
    <t>https://mintranet.mincit.gov.co/mintranet/media/media_mintranet/noticias/Acta-N-023-de-2022-Medicion-de-la-satisfaccion-de-nuestros-ciudadanos-Entrega-encuesta-de-satisfaccion.pdf
https://mintranet.mincit.gov.co/prensa/nuestras-noticias/medir-la-satisfaccion-del-ciudadano-con-nuestro-se</t>
  </si>
  <si>
    <t>Se cuentan con los controles que aplican tanto al autocontrol y formación de nuestros colaboradores, como las herramientas que evitan la materizalización del reisgo.</t>
  </si>
  <si>
    <t>De acuerdo al procedimiento TH-PR-019 "VINCULACIÓN Y RETIRO" se cumple las actividades asociadas que permiten al mismo tener los controles correspondientes para lo cual se incluye:
Verificación hv carreras administrativas: se remite la documentación a la Comisión de Personal, que al ser garante brinda la validación adecuada.
Verificación hv libre  nombramiento y remoción: Revisión y firma formato TH-FM-076 para dar cumplimiento a los requisitos.
Verificación hv provisionales: Conforme al manual de funciones se compara frente al perfil de la hv y se certifica la idoneidad.
Lo anterior guiado por el control TH-R3</t>
  </si>
  <si>
    <t>Coordinación Grupo Talento Humano y profesionales asociados al procedimiento</t>
  </si>
  <si>
    <t>Formatos diligenciados asociados y firmas de validación incluidas</t>
  </si>
  <si>
    <t>El control y el procedimiento se encuentran bajo la normativa y permiten la identificación de idoneidad adecuada con validaciones que permiten verificar la hoja de vida del candidato.</t>
  </si>
  <si>
    <t>Diligenciamiento declaración conflicto de intereses cuya vigencia es anual para mantener actualizada la información acorde a la Ley</t>
  </si>
  <si>
    <t>Profesionales encargados de la revisión en SIGEP</t>
  </si>
  <si>
    <t>Diligenciamiento en Sigep de "PUBLICACIÓN PROACTIVA DECLARACIÓN DE BIENES Y
RENTAS Y REGISTRO DE CONFLICTOS DE INTERÉS" que permite evidenciar si existe conflicto de intereses informado por la persona nombrada.</t>
  </si>
  <si>
    <t>La información al ser actualizada cada año ha permitdo no materializar el riesgo y que el formato sea parte de la documentación para nombramiento.</t>
  </si>
  <si>
    <t>Al ser un documento público de manifiesto por parte de la persona nombrada, cuyo diligenciamiento confirma la información registrada se acepta entender la implicación de información falsa allí, por lo que además se reitera las leyes por las cuales se realiza dicho diligenciamiento (Ley 2013 de 2019, Ley 1437 de 2011, 734 de 2002 y 2003 de 2019)</t>
  </si>
  <si>
    <t>Como parte del procedimiento TH-PR-020 "NÓMINA" que a través del control TH-R4 incluye el software Novasoft en donde su parametrización permite el registro de novedades de manera mensual, lo cual dichas novedades se centran en un sistema lógico que no será usado por una sola persona, sino que es de capacitación para el grupo completo de nómina que permitirá la ejecucióna decuada.</t>
  </si>
  <si>
    <t>Profesionales de nómina</t>
  </si>
  <si>
    <t>Lista de chequeo previo al ingreso de la información en el software</t>
  </si>
  <si>
    <t>Por ser un software la herramienta en el procedimiento, no se genera un riesgo en que la información quede en una sóla persona y permite la trazabilidad de lo registrado allí.</t>
  </si>
  <si>
    <t>En el procedimiento se incluye la normatividad vigente aplicable en el procedimiento TH-PR-020 "NÓMINA"</t>
  </si>
  <si>
    <t>Procedimiento TH-PR-020 "NÓMINA" el cual se encuentra en Isolucion en el capítulo 4.1 Normatividad</t>
  </si>
  <si>
    <t>Los profesionales de nómina deben conocer el procedimiento previamente a su ejecución, por lo cual en su aplicar se incluye la normativa, que además es sujeta de verificación anual para actualización de la misma.</t>
  </si>
  <si>
    <t xml:space="preserve">AP-PR-001  Negociaciones Comerciales: para el periodo evaluado septiembre - diciembre de 2022 ,   Se han realizado reuniones  en el marco de los acuerdos que estan en negociación  AP-CEAS, Japón, y Emiratos Arabes Unidos,  para  discutir el estado de negociación de los  Acuerdos comerciales.  Pero no se han llevado a cabo  rondas de negociación  por lo que no aplica la verificación de la aplicación de los controles establecidos en la Guía NA-GU-002 "Negociaciones de acuerdos comerciales e internacionales de inversión".  
AP-PR-006  Acuerdos de Promoción y Protección Recíproca de Inversiones - APPRI. Durante el periodo evaluado (septiembre - diciembre de 2022), una delegación de funcionarios de Venezuela estuvo en Bogotá ( 15 de diciembre de 2022) y en el marco de esa visita sesionaron tres mesas, una de ellas inversión. En esta última el Viceministro Quintero orientó las discusiones de una propuesta de texto de Inversión presentado por Venezuela. </t>
  </si>
  <si>
    <t xml:space="preserve">
Negociador Internacional  
Despacho del Negociador Internacional 
Maria Paula Arenas
Directora
Dirección de Inversión Extranjera y Servicios</t>
  </si>
  <si>
    <t>Ayuda de Memoria</t>
  </si>
  <si>
    <t xml:space="preserve">AP- PR-001: No aplica  el control establecido en la Guia NA-GU-002 porque no se realizaron rondas de negociación  en e marco de estos acuerdos 
AP-PR-006  : En esta negociación se aplicaron todos los controles establecidos en la Guía NA-GU-002 "Negociaciones de acuerdos comerciales e internacionales de inversión", lo que da lugar a la no activación de alguna medida preventiva a este riesgo.   </t>
  </si>
  <si>
    <t>Publicación en la página web del Mincit dell cuadro que relaciona las solicitudes de concepto por parte de lso peticionarios en orden de llegada. Esta acción se realiza cada seis meses.
Asistencia  a cursos o capacitaciones sobre temáticas de transparencia, anticorrupción para los servidores relacionados con el procedimiento</t>
  </si>
  <si>
    <t>Coordinador del Grupo de Planificación y Desarrollo sostenible del Turismo</t>
  </si>
  <si>
    <r>
      <t xml:space="preserve">Enlace de publicación en la web del mincit de los conceptos DIMAR
</t>
    </r>
    <r>
      <rPr>
        <sz val="10"/>
        <color theme="4" tint="-0.249977111117893"/>
        <rFont val="Arial"/>
        <family val="2"/>
      </rPr>
      <t xml:space="preserve">https://www.mincit.gov.co/minturismo/calidad-y-desarrollo-sostenible
</t>
    </r>
    <r>
      <rPr>
        <sz val="10"/>
        <color theme="1"/>
        <rFont val="Arial"/>
        <family val="2"/>
      </rPr>
      <t>Asistencia a capacitación sobre transparencia, impartida por el Grupo de Talento Humano- Sr. Valdimir Garavito el 06.09.2022</t>
    </r>
  </si>
  <si>
    <t>Se realizaron los controles que exige el procedimiento</t>
  </si>
  <si>
    <t>Se crea el riesgo RC-23 y se identifican cuatro conrtoles
Se realiza seguimiento al 31 de diciembre de 2022</t>
  </si>
  <si>
    <r>
      <rPr>
        <b/>
        <i/>
        <sz val="10"/>
        <rFont val="Arial"/>
        <family val="2"/>
      </rPr>
      <t>En el periodo del 1 de septiembre de 2022 al 31 diciembre de 2022, se realizaron las siguientes acciones</t>
    </r>
    <r>
      <rPr>
        <sz val="10"/>
        <rFont val="Arial"/>
        <family val="2"/>
      </rPr>
      <t xml:space="preserve">: </t>
    </r>
    <r>
      <rPr>
        <b/>
        <sz val="10"/>
        <rFont val="Arial"/>
        <family val="2"/>
      </rPr>
      <t xml:space="preserve">(1) </t>
    </r>
    <r>
      <rPr>
        <sz val="10"/>
        <rFont val="Arial"/>
        <family val="2"/>
      </rPr>
      <t xml:space="preserve">Seguimiento a la Unidad Ejecutora 350101-000 Gestión General se revisaron y registraron 258 Certificados de Disponibilidad Presupuestal, se revisaron y registraron 846 Compromisos Presupuestal del Gasto; En la subunidad ejecutora 350101-006  consejo técnico de la contaduría pública  se registraron 5 Certificados de Disponibilidad Presupuestal, se revisaron y registraron 24 Compromisos Presupuestal de Gastos en la Subunidad Ejecutora 350101-006; En la subunidad ejecutora 350101-008 BID no se registraron  Certificados de Disponibilidad Presupuestal y  Compromisos Presupuestales del Gasto </t>
    </r>
    <r>
      <rPr>
        <b/>
        <sz val="10"/>
        <rFont val="Arial"/>
        <family val="2"/>
      </rPr>
      <t xml:space="preserve"> (2)</t>
    </r>
    <r>
      <rPr>
        <sz val="10"/>
        <rFont val="Arial"/>
        <family val="2"/>
      </rPr>
      <t xml:space="preserve"> Seguimiento a la Unidad Ejecutora 3501-02 Dirección de Comercio Exterior se registraron y revisaron 12 Certificados de Disponibilidad Presupuestal y  166 Compromisos Presupuestal del Gasto </t>
    </r>
    <r>
      <rPr>
        <b/>
        <sz val="10"/>
        <rFont val="Arial"/>
        <family val="2"/>
      </rPr>
      <t>(3)</t>
    </r>
    <r>
      <rPr>
        <sz val="10"/>
        <rFont val="Arial"/>
        <family val="2"/>
      </rPr>
      <t xml:space="preserve"> Seguimiento a la Unidad Ejecutora 350101-000 Gestión General se revisaron  y registraron  2297 obligaciones, se revisaron y registraron 49 Obligaciones en la subunidad ejecutora 350101-006 Consejo Técnico de la Contaduría, se registraron y revisaron 417 Obligaciones Presupuestales en la Unidad Ejecutora 3501-02 Dirección de Comercio Exterior, En la Subunidad Ejecutora 350101-008 BID no se registraron Obligaciones, se revisaron  y se registraron 30  Obligaciones de la reserva presupuestal en la unidad Ejecutora 350101-000 Gestión General, no se registró obligación de la reserva presupuestal en la unidad ejecutora 3501-02 Dirección de Comercio Exterior. En la subunidad ejecutora 350101-008 BID no se registraron obligaciones de las reservas presupuestales   </t>
    </r>
    <r>
      <rPr>
        <b/>
        <sz val="10"/>
        <rFont val="Arial"/>
        <family val="2"/>
      </rPr>
      <t xml:space="preserve">(4) </t>
    </r>
    <r>
      <rPr>
        <sz val="10"/>
        <rFont val="Arial"/>
        <family val="2"/>
      </rPr>
      <t xml:space="preserve">Seguimiento a la Unidad Ejecutora 350101-000 se revisaron y registraron  2258 Órdenes de Pago presupuestales , se revisaron y registraron  49 Órdenes de pago en el Consejo Técnico de la Contaduría,  se revisaron  y registraron 414 Órdenes de pago presupuestales en la Unidad Ejecutora 3501-02 Dirección de Comercio Exterior .En la subunidad ejecutora 3501-01-008 BID  no se  registraron  Órdenes de pago, en la Unidad Ejecutora 350101-000 se revisaron y registraron 31 Órdenes de pago presupuestales de las reservas presupuestales, en la Unidad Ejecutora 3501-02 Dirección de Comercio Exterior no se registraron pagos de las reservas presupuestales. En la subunidad ejecutora 350101-008 BID  no se registraron reservas presupuestales  </t>
    </r>
    <r>
      <rPr>
        <b/>
        <sz val="10"/>
        <rFont val="Arial"/>
        <family val="2"/>
      </rPr>
      <t>(5)</t>
    </r>
    <r>
      <rPr>
        <sz val="10"/>
        <rFont val="Arial"/>
        <family val="2"/>
      </rPr>
      <t xml:space="preserve"> seguimiento revisión y pagos a 192 Órdenes de Pago  no Presupuestales en la Unidad Ejecutora 350101-000 Gestión General, revisión y pago a 2 Órdenes de Pago no Presupuestales en el Consejo Técnico de la Contaduría, seguimiento revisión y pagos a 169 Órdenes de Pago no Presupuestales en la Unidad Ejecutora 350102 Dirección de Comercio Exterior.</t>
    </r>
  </si>
  <si>
    <t>Priscila Aunta Fagua  
Coordinador Grupo Presupuesto
Nohora Martinez
Coordinador Grupo Contabilidad
Grupo contabilidad 
Diana Carolina Valdeblanquez
Coordinador Grupo Tesorería
Grupo Tesorería</t>
  </si>
  <si>
    <t xml:space="preserve">
Registros generados del aplicativo SIIF Nación</t>
  </si>
  <si>
    <t xml:space="preserve">No Aplica </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</si>
</sst>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theme="1"/>
      <name val="Calibri"/>
      <family val="2"/>
      <scheme val="minor"/>
    </font>
    <font>
      <sz val="11"/>
      <color theme="1"/>
      <name val="Arial"/>
      <family val="2"/>
    </font>
    <font>
      <b/>
      <sz val="14"/>
      <color indexed="8"/>
      <name val="Arial"/>
      <family val="2"/>
    </font>
    <font>
      <b/>
      <sz val="11"/>
      <color theme="1"/>
      <name val="Arial"/>
      <family val="2"/>
    </font>
    <font>
      <sz val="10"/>
      <color theme="1"/>
      <name val="Arial"/>
      <family val="2"/>
    </font>
    <font>
      <sz val="10"/>
      <color indexed="8"/>
      <name val="Arial"/>
      <family val="2"/>
    </font>
    <font>
      <b/>
      <sz val="10"/>
      <color theme="1"/>
      <name val="Arial"/>
      <family val="2"/>
    </font>
    <font>
      <b/>
      <sz val="10"/>
      <name val="Arial"/>
      <family val="2"/>
    </font>
    <font>
      <b/>
      <sz val="10"/>
      <color indexed="8"/>
      <name val="Arial"/>
      <family val="2"/>
    </font>
    <font>
      <sz val="10"/>
      <name val="Arial"/>
      <family val="2"/>
    </font>
    <font>
      <b/>
      <sz val="12"/>
      <name val="Arial"/>
      <family val="2"/>
    </font>
    <font>
      <sz val="12"/>
      <name val="Arial"/>
      <family val="2"/>
    </font>
    <font>
      <b/>
      <sz val="9"/>
      <color theme="1"/>
      <name val="Arial"/>
      <family val="2"/>
    </font>
    <font>
      <b/>
      <sz val="8"/>
      <name val="Arial"/>
      <family val="2"/>
    </font>
    <font>
      <b/>
      <sz val="11"/>
      <name val="Arial"/>
      <family val="2"/>
    </font>
    <font>
      <b/>
      <sz val="11"/>
      <color rgb="FF0070C0"/>
      <name val="Arial"/>
      <family val="2"/>
    </font>
    <font>
      <sz val="10"/>
      <color rgb="FF0070C0"/>
      <name val="Arial"/>
      <family val="2"/>
    </font>
    <font>
      <sz val="11"/>
      <color rgb="FF0070C0"/>
      <name val="Arial"/>
      <family val="2"/>
    </font>
    <font>
      <b/>
      <sz val="7"/>
      <color theme="1"/>
      <name val="Arial"/>
      <family val="2"/>
    </font>
    <font>
      <sz val="8"/>
      <name val="Arial"/>
      <family val="2"/>
    </font>
    <font>
      <sz val="10"/>
      <color rgb="FF333333"/>
      <name val="Arial"/>
      <family val="2"/>
    </font>
    <font>
      <sz val="10"/>
      <color rgb="FFFF0000"/>
      <name val="Arial"/>
      <family val="2"/>
    </font>
    <font>
      <sz val="10"/>
      <color theme="1"/>
      <name val="Futura bk"/>
    </font>
    <font>
      <b/>
      <sz val="12"/>
      <color theme="1"/>
      <name val="Arial"/>
      <family val="2"/>
    </font>
    <font>
      <sz val="9"/>
      <name val="Arial"/>
      <family val="2"/>
    </font>
    <font>
      <sz val="9"/>
      <color theme="1"/>
      <name val="Arial"/>
      <family val="2"/>
    </font>
    <font>
      <b/>
      <sz val="9"/>
      <color indexed="81"/>
      <name val="Tahoma"/>
      <family val="2"/>
    </font>
    <font>
      <sz val="9"/>
      <color indexed="81"/>
      <name val="Tahoma"/>
      <family val="2"/>
    </font>
    <font>
      <b/>
      <u/>
      <sz val="11"/>
      <color theme="1"/>
      <name val="Arial"/>
      <family val="2"/>
    </font>
    <font>
      <u/>
      <sz val="11"/>
      <color theme="10"/>
      <name val="Calibri"/>
      <family val="2"/>
      <scheme val="minor"/>
    </font>
    <font>
      <sz val="8"/>
      <color theme="1"/>
      <name val="Arial"/>
      <family val="2"/>
    </font>
    <font>
      <u/>
      <sz val="10"/>
      <color theme="10"/>
      <name val="Calibri"/>
      <family val="2"/>
      <scheme val="minor"/>
    </font>
    <font>
      <sz val="10"/>
      <color theme="4" tint="-0.249977111117893"/>
      <name val="Arial"/>
      <family val="2"/>
    </font>
    <font>
      <b/>
      <i/>
      <sz val="10"/>
      <name val="Arial"/>
      <family val="2"/>
    </font>
  </fonts>
  <fills count="2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FFE599"/>
        <bgColor indexed="64"/>
      </patternFill>
    </fill>
    <fill>
      <patternFill patternType="solid">
        <fgColor rgb="FFFFFF99"/>
        <bgColor indexed="64"/>
      </patternFill>
    </fill>
    <fill>
      <patternFill patternType="solid">
        <fgColor rgb="FFCCFFFF"/>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rgb="FFFFFF66"/>
        <bgColor indexed="64"/>
      </patternFill>
    </fill>
    <fill>
      <patternFill patternType="solid">
        <fgColor rgb="FFFFFFFF"/>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
      <patternFill patternType="solid">
        <fgColor rgb="FFDEEAF6"/>
        <bgColor indexed="64"/>
      </patternFill>
    </fill>
    <fill>
      <patternFill patternType="solid">
        <fgColor rgb="FFFF0000"/>
        <bgColor indexed="64"/>
      </patternFill>
    </fill>
    <fill>
      <patternFill patternType="solid">
        <fgColor rgb="FFDCEAFA"/>
        <bgColor indexed="64"/>
      </patternFill>
    </fill>
    <fill>
      <patternFill patternType="solid">
        <fgColor rgb="FFFFFFCC"/>
        <bgColor indexed="64"/>
      </patternFill>
    </fill>
    <fill>
      <patternFill patternType="solid">
        <fgColor rgb="FFFFFFCC"/>
        <bgColor rgb="FF000000"/>
      </patternFill>
    </fill>
  </fills>
  <borders count="7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n">
        <color indexed="64"/>
      </left>
      <right/>
      <top/>
      <bottom style="thin">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right/>
      <top style="medium">
        <color rgb="FFFFFFFF"/>
      </top>
      <bottom/>
      <diagonal/>
    </border>
    <border>
      <left/>
      <right style="medium">
        <color rgb="FFFFFFFF"/>
      </right>
      <top style="medium">
        <color rgb="FFFFFFFF"/>
      </top>
      <bottom/>
      <diagonal/>
    </border>
    <border>
      <left style="medium">
        <color rgb="FFFFFFFF"/>
      </left>
      <right/>
      <top style="thick">
        <color rgb="FFFFFFFF"/>
      </top>
      <bottom style="thick">
        <color rgb="FFFFFFFF"/>
      </bottom>
      <diagonal/>
    </border>
    <border>
      <left/>
      <right style="thick">
        <color rgb="FFFFFFFF"/>
      </right>
      <top style="thick">
        <color rgb="FFFFFFFF"/>
      </top>
      <bottom style="thick">
        <color rgb="FFFFFFFF"/>
      </bottom>
      <diagonal/>
    </border>
    <border>
      <left style="thick">
        <color rgb="FFFFFFFF"/>
      </left>
      <right/>
      <top style="thick">
        <color rgb="FFFFFFFF"/>
      </top>
      <bottom/>
      <diagonal/>
    </border>
    <border>
      <left/>
      <right/>
      <top style="thick">
        <color rgb="FFFFFFFF"/>
      </top>
      <bottom/>
      <diagonal/>
    </border>
    <border>
      <left/>
      <right style="thick">
        <color rgb="FFFFFFFF"/>
      </right>
      <top style="thick">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medium">
        <color rgb="FFFFFFFF"/>
      </left>
      <right/>
      <top/>
      <bottom style="medium">
        <color rgb="FFFFFFFF"/>
      </bottom>
      <diagonal/>
    </border>
    <border>
      <left/>
      <right/>
      <top/>
      <bottom style="medium">
        <color rgb="FFFFFFFF"/>
      </bottom>
      <diagonal/>
    </border>
    <border>
      <left style="medium">
        <color rgb="FFFFFFFF"/>
      </left>
      <right style="thick">
        <color rgb="FFFFFFFF"/>
      </right>
      <top/>
      <bottom style="thick">
        <color rgb="FFFFFFFF"/>
      </bottom>
      <diagonal/>
    </border>
    <border>
      <left/>
      <right style="thick">
        <color rgb="FFFFFFFF"/>
      </right>
      <top/>
      <bottom style="thick">
        <color rgb="FFFFFFFF"/>
      </bottom>
      <diagonal/>
    </border>
    <border>
      <left style="thick">
        <color rgb="FFFFFFFF"/>
      </left>
      <right/>
      <top/>
      <bottom/>
      <diagonal/>
    </border>
    <border>
      <left/>
      <right style="thick">
        <color rgb="FFFFFFFF"/>
      </right>
      <top/>
      <bottom/>
      <diagonal/>
    </border>
    <border>
      <left style="medium">
        <color rgb="FFFFFFFF"/>
      </left>
      <right style="medium">
        <color rgb="FFFFFFFF"/>
      </right>
      <top style="medium">
        <color rgb="FFFFFFFF"/>
      </top>
      <bottom/>
      <diagonal/>
    </border>
    <border>
      <left/>
      <right style="medium">
        <color theme="0"/>
      </right>
      <top style="medium">
        <color rgb="FFFFFFFF"/>
      </top>
      <bottom style="medium">
        <color theme="0"/>
      </bottom>
      <diagonal/>
    </border>
    <border>
      <left style="medium">
        <color theme="0"/>
      </left>
      <right style="medium">
        <color theme="0"/>
      </right>
      <top style="medium">
        <color rgb="FFFFFFFF"/>
      </top>
      <bottom style="medium">
        <color theme="0"/>
      </bottom>
      <diagonal/>
    </border>
    <border>
      <left style="medium">
        <color theme="0"/>
      </left>
      <right style="medium">
        <color rgb="FFFFFFFF"/>
      </right>
      <top style="medium">
        <color rgb="FFFFFFFF"/>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rgb="FFFFFFFF"/>
      </right>
      <top style="medium">
        <color theme="0"/>
      </top>
      <bottom style="medium">
        <color theme="0"/>
      </bottom>
      <diagonal/>
    </border>
    <border>
      <left/>
      <right style="medium">
        <color theme="0"/>
      </right>
      <top style="medium">
        <color theme="0"/>
      </top>
      <bottom/>
      <diagonal/>
    </border>
    <border>
      <left style="medium">
        <color theme="0"/>
      </left>
      <right style="medium">
        <color theme="0"/>
      </right>
      <top style="medium">
        <color theme="0"/>
      </top>
      <bottom/>
      <diagonal/>
    </border>
    <border>
      <left style="medium">
        <color theme="0"/>
      </left>
      <right style="medium">
        <color rgb="FFFFFFFF"/>
      </right>
      <top style="medium">
        <color theme="0"/>
      </top>
      <bottom/>
      <diagonal/>
    </border>
    <border>
      <left style="medium">
        <color rgb="FFFFFFFF"/>
      </left>
      <right style="medium">
        <color rgb="FFFFFFFF"/>
      </right>
      <top style="thick">
        <color rgb="FFFFFFFF"/>
      </top>
      <bottom/>
      <diagonal/>
    </border>
    <border>
      <left style="medium">
        <color rgb="FFFFFFFF"/>
      </left>
      <right style="medium">
        <color rgb="FFFFFFFF"/>
      </right>
      <top/>
      <bottom style="thick">
        <color rgb="FFFFFFFF"/>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thin">
        <color indexed="64"/>
      </left>
      <right/>
      <top style="thick">
        <color indexed="64"/>
      </top>
      <bottom/>
      <diagonal/>
    </border>
    <border>
      <left style="thin">
        <color indexed="64"/>
      </left>
      <right/>
      <top/>
      <bottom/>
      <diagonal/>
    </border>
    <border>
      <left style="thin">
        <color indexed="64"/>
      </left>
      <right/>
      <top/>
      <bottom style="thick">
        <color indexed="64"/>
      </bottom>
      <diagonal/>
    </border>
    <border>
      <left style="thin">
        <color indexed="64"/>
      </left>
      <right style="thin">
        <color indexed="64"/>
      </right>
      <top/>
      <bottom style="medium">
        <color indexed="64"/>
      </bottom>
      <diagonal/>
    </border>
  </borders>
  <cellStyleXfs count="4">
    <xf numFmtId="0" fontId="0" fillId="0" borderId="0"/>
    <xf numFmtId="9" fontId="1" fillId="0" borderId="0" applyFont="0" applyFill="0" applyBorder="0" applyAlignment="0" applyProtection="0"/>
    <xf numFmtId="0" fontId="10" fillId="0" borderId="0"/>
    <xf numFmtId="0" fontId="30" fillId="0" borderId="0" applyNumberFormat="0" applyFill="0" applyBorder="0" applyAlignment="0" applyProtection="0"/>
  </cellStyleXfs>
  <cellXfs count="472">
    <xf numFmtId="0" fontId="0" fillId="0" borderId="0" xfId="0"/>
    <xf numFmtId="0" fontId="2" fillId="0" borderId="0" xfId="0" applyFont="1" applyAlignment="1">
      <alignment horizontal="center"/>
    </xf>
    <xf numFmtId="0" fontId="2" fillId="0" borderId="0" xfId="0" applyFont="1"/>
    <xf numFmtId="9" fontId="2" fillId="0" borderId="0" xfId="1" applyFont="1" applyFill="1"/>
    <xf numFmtId="0" fontId="2" fillId="0" borderId="0" xfId="0" applyFont="1" applyAlignment="1">
      <alignment horizontal="center" vertical="center"/>
    </xf>
    <xf numFmtId="0" fontId="5" fillId="0" borderId="0" xfId="0" applyFont="1"/>
    <xf numFmtId="0" fontId="5" fillId="0" borderId="0" xfId="0" applyFont="1" applyAlignment="1">
      <alignment horizontal="center"/>
    </xf>
    <xf numFmtId="9" fontId="5" fillId="0" borderId="0" xfId="1" applyFont="1" applyFill="1"/>
    <xf numFmtId="9" fontId="5" fillId="0" borderId="0" xfId="1" applyFont="1" applyFill="1" applyAlignment="1">
      <alignment horizontal="center"/>
    </xf>
    <xf numFmtId="0" fontId="9" fillId="0" borderId="5" xfId="0" applyFont="1" applyBorder="1" applyAlignment="1" applyProtection="1">
      <alignment horizontal="center" vertical="center"/>
      <protection locked="0"/>
    </xf>
    <xf numFmtId="0" fontId="10" fillId="0" borderId="0" xfId="0" applyFont="1" applyAlignment="1" applyProtection="1">
      <alignment horizontal="center" vertical="center" wrapText="1"/>
      <protection locked="0"/>
    </xf>
    <xf numFmtId="9" fontId="10" fillId="0" borderId="0" xfId="1" applyFont="1" applyFill="1" applyBorder="1" applyAlignment="1" applyProtection="1">
      <alignment vertical="center" wrapText="1"/>
      <protection locked="0"/>
    </xf>
    <xf numFmtId="9" fontId="10" fillId="0" borderId="0" xfId="1" applyFont="1" applyFill="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9" fillId="0" borderId="0" xfId="0" applyFont="1" applyAlignment="1">
      <alignment vertical="center"/>
    </xf>
    <xf numFmtId="9" fontId="9" fillId="0" borderId="0" xfId="1" applyFont="1" applyFill="1" applyBorder="1" applyAlignment="1">
      <alignment vertical="center"/>
    </xf>
    <xf numFmtId="0" fontId="6" fillId="0" borderId="0" xfId="0" applyFont="1" applyAlignment="1" applyProtection="1">
      <alignment vertical="center"/>
      <protection locked="0"/>
    </xf>
    <xf numFmtId="9" fontId="6" fillId="0" borderId="0" xfId="1" applyFont="1" applyFill="1" applyBorder="1" applyAlignment="1" applyProtection="1">
      <alignment vertical="center"/>
      <protection locked="0"/>
    </xf>
    <xf numFmtId="0" fontId="6" fillId="0" borderId="0" xfId="0" applyFont="1" applyAlignment="1" applyProtection="1">
      <alignment horizontal="center" vertical="center"/>
      <protection locked="0"/>
    </xf>
    <xf numFmtId="0" fontId="5" fillId="0" borderId="0" xfId="0" applyFont="1" applyAlignment="1">
      <alignment horizontal="center" vertical="center"/>
    </xf>
    <xf numFmtId="0" fontId="9" fillId="0" borderId="0" xfId="0" applyFont="1" applyAlignment="1" applyProtection="1">
      <alignment horizontal="right" vertical="center"/>
      <protection locked="0"/>
    </xf>
    <xf numFmtId="0" fontId="9" fillId="0" borderId="0" xfId="0" applyFont="1" applyAlignment="1" applyProtection="1">
      <alignment horizontal="center" vertical="center"/>
      <protection locked="0"/>
    </xf>
    <xf numFmtId="0" fontId="6" fillId="0" borderId="0" xfId="0" applyFont="1" applyAlignment="1" applyProtection="1">
      <alignment horizontal="justify" vertical="center"/>
      <protection locked="0"/>
    </xf>
    <xf numFmtId="9" fontId="6" fillId="0" borderId="0" xfId="1" applyFont="1" applyFill="1" applyBorder="1" applyAlignment="1" applyProtection="1">
      <alignment horizontal="justify" vertical="center"/>
      <protection locked="0"/>
    </xf>
    <xf numFmtId="0" fontId="7" fillId="0" borderId="0" xfId="0" applyFont="1" applyAlignment="1">
      <alignment horizontal="right" vertical="center"/>
    </xf>
    <xf numFmtId="0" fontId="5" fillId="0" borderId="0" xfId="0" applyFont="1" applyAlignment="1">
      <alignment vertical="center" wrapText="1"/>
    </xf>
    <xf numFmtId="0" fontId="10" fillId="0" borderId="0" xfId="0" applyFont="1" applyAlignment="1" applyProtection="1">
      <alignment horizontal="justify" vertical="center" wrapText="1"/>
      <protection locked="0"/>
    </xf>
    <xf numFmtId="9" fontId="10" fillId="0" borderId="0" xfId="1" applyFont="1" applyFill="1" applyBorder="1" applyAlignment="1" applyProtection="1">
      <alignment horizontal="justify" vertical="center" wrapText="1"/>
      <protection locked="0"/>
    </xf>
    <xf numFmtId="0" fontId="10" fillId="0" borderId="0" xfId="0" applyFont="1" applyAlignment="1">
      <alignment horizontal="center" vertical="center" wrapText="1"/>
    </xf>
    <xf numFmtId="0" fontId="8" fillId="0" borderId="0" xfId="0" applyFont="1" applyAlignment="1">
      <alignment horizontal="center" vertical="center" wrapText="1"/>
    </xf>
    <xf numFmtId="0" fontId="9" fillId="0" borderId="6" xfId="0" applyFont="1" applyBorder="1" applyAlignment="1" applyProtection="1">
      <alignment vertical="center"/>
      <protection locked="0"/>
    </xf>
    <xf numFmtId="0" fontId="9" fillId="0" borderId="0" xfId="0" applyFont="1" applyAlignment="1">
      <alignment horizontal="left" vertical="center" wrapText="1"/>
    </xf>
    <xf numFmtId="0" fontId="10" fillId="0" borderId="0" xfId="0" applyFont="1" applyAlignment="1">
      <alignment horizontal="justify" vertical="center" wrapText="1"/>
    </xf>
    <xf numFmtId="9" fontId="10" fillId="0" borderId="0" xfId="1" applyFont="1" applyFill="1" applyBorder="1" applyAlignment="1">
      <alignment horizontal="justify" vertical="center" wrapText="1"/>
    </xf>
    <xf numFmtId="9" fontId="10" fillId="0" borderId="0" xfId="1" applyFont="1" applyFill="1" applyBorder="1" applyAlignment="1">
      <alignment horizontal="center" vertical="center" wrapText="1"/>
    </xf>
    <xf numFmtId="0" fontId="8" fillId="0" borderId="0" xfId="0" applyFont="1" applyAlignment="1">
      <alignment horizontal="left" vertical="center"/>
    </xf>
    <xf numFmtId="14" fontId="8" fillId="2" borderId="7" xfId="0" applyNumberFormat="1" applyFont="1" applyFill="1" applyBorder="1" applyAlignment="1">
      <alignment horizontal="center" vertical="center"/>
    </xf>
    <xf numFmtId="0" fontId="7" fillId="2" borderId="7" xfId="0" applyFont="1" applyFill="1" applyBorder="1" applyAlignment="1">
      <alignment horizontal="center"/>
    </xf>
    <xf numFmtId="0" fontId="10" fillId="0" borderId="0" xfId="0" applyFont="1" applyAlignment="1">
      <alignment vertical="center" wrapText="1"/>
    </xf>
    <xf numFmtId="9" fontId="10" fillId="0" borderId="0" xfId="1" applyFont="1" applyFill="1" applyBorder="1" applyAlignment="1">
      <alignment vertical="center" wrapText="1"/>
    </xf>
    <xf numFmtId="0" fontId="5" fillId="0" borderId="0" xfId="0" applyFont="1" applyAlignment="1">
      <alignment horizontal="left" vertical="center"/>
    </xf>
    <xf numFmtId="0" fontId="19" fillId="3" borderId="16" xfId="0" applyFont="1" applyFill="1" applyBorder="1" applyAlignment="1">
      <alignment horizontal="center" vertical="center" wrapText="1"/>
    </xf>
    <xf numFmtId="0" fontId="20" fillId="5" borderId="16" xfId="0" applyFont="1" applyFill="1" applyBorder="1" applyAlignment="1">
      <alignment horizontal="center" vertical="center" wrapText="1"/>
    </xf>
    <xf numFmtId="0" fontId="10" fillId="0" borderId="14" xfId="0" applyFont="1" applyBorder="1" applyAlignment="1" applyProtection="1">
      <alignment horizontal="center" vertical="center" wrapText="1"/>
      <protection locked="0"/>
    </xf>
    <xf numFmtId="0" fontId="10" fillId="0" borderId="14" xfId="0" applyFont="1" applyBorder="1" applyAlignment="1" applyProtection="1">
      <alignment vertical="center" wrapText="1"/>
      <protection locked="0"/>
    </xf>
    <xf numFmtId="0" fontId="10" fillId="2" borderId="14" xfId="0" applyFont="1" applyFill="1" applyBorder="1" applyAlignment="1" applyProtection="1">
      <alignment vertical="center" wrapText="1"/>
      <protection locked="0"/>
    </xf>
    <xf numFmtId="0" fontId="5" fillId="0" borderId="14" xfId="0" applyFont="1" applyBorder="1" applyAlignment="1">
      <alignment horizontal="center" vertical="center"/>
    </xf>
    <xf numFmtId="0" fontId="10" fillId="0" borderId="14" xfId="0" applyFont="1" applyBorder="1" applyAlignment="1">
      <alignment horizontal="center" vertical="center" wrapText="1"/>
    </xf>
    <xf numFmtId="9" fontId="10" fillId="0" borderId="14" xfId="1" applyFont="1" applyFill="1" applyBorder="1" applyAlignment="1" applyProtection="1">
      <alignment horizontal="center" vertical="center" wrapText="1"/>
      <protection locked="0"/>
    </xf>
    <xf numFmtId="0" fontId="5" fillId="0" borderId="14" xfId="0" applyFont="1" applyBorder="1" applyAlignment="1">
      <alignment horizontal="center" vertical="center" wrapText="1"/>
    </xf>
    <xf numFmtId="0" fontId="10" fillId="0" borderId="14" xfId="0" applyFont="1" applyBorder="1" applyAlignment="1">
      <alignment horizontal="justify" vertical="center" wrapText="1"/>
    </xf>
    <xf numFmtId="9" fontId="11" fillId="0" borderId="14" xfId="0" applyNumberFormat="1" applyFont="1" applyBorder="1" applyAlignment="1">
      <alignment horizontal="center" vertical="center" wrapText="1"/>
    </xf>
    <xf numFmtId="9" fontId="5" fillId="0" borderId="14" xfId="0" applyNumberFormat="1" applyFont="1" applyBorder="1" applyAlignment="1">
      <alignment horizontal="center" vertical="center"/>
    </xf>
    <xf numFmtId="0" fontId="10" fillId="0" borderId="1" xfId="0" applyFont="1" applyBorder="1" applyAlignment="1" applyProtection="1">
      <alignment horizontal="center" vertical="center" wrapText="1"/>
      <protection locked="0"/>
    </xf>
    <xf numFmtId="0" fontId="10" fillId="0" borderId="1" xfId="0" applyFont="1" applyBorder="1" applyAlignment="1" applyProtection="1">
      <alignment vertical="center" wrapText="1"/>
      <protection locked="0"/>
    </xf>
    <xf numFmtId="0" fontId="10" fillId="0" borderId="23" xfId="0" applyFont="1" applyBorder="1" applyAlignment="1" applyProtection="1">
      <alignment horizontal="center" vertical="center" wrapText="1"/>
      <protection locked="0"/>
    </xf>
    <xf numFmtId="0" fontId="10" fillId="0" borderId="23" xfId="0" applyFont="1" applyBorder="1" applyAlignment="1" applyProtection="1">
      <alignment vertical="center" wrapText="1"/>
      <protection locked="0"/>
    </xf>
    <xf numFmtId="0" fontId="5" fillId="0" borderId="14" xfId="0" applyFont="1" applyBorder="1" applyAlignment="1">
      <alignment horizontal="left" vertical="center" wrapText="1"/>
    </xf>
    <xf numFmtId="0" fontId="21" fillId="0" borderId="14" xfId="0" applyFont="1" applyBorder="1" applyAlignment="1" applyProtection="1">
      <alignment horizontal="justify" vertical="center" wrapText="1"/>
      <protection locked="0"/>
    </xf>
    <xf numFmtId="0" fontId="2" fillId="0" borderId="14" xfId="0" applyFont="1" applyBorder="1" applyAlignment="1">
      <alignment horizontal="center" vertical="center" wrapText="1"/>
    </xf>
    <xf numFmtId="0" fontId="5" fillId="0" borderId="1" xfId="0" applyFont="1" applyBorder="1" applyAlignment="1">
      <alignment horizontal="left" vertical="center" wrapText="1"/>
    </xf>
    <xf numFmtId="0" fontId="21" fillId="0" borderId="1" xfId="0" applyFont="1" applyBorder="1" applyAlignment="1" applyProtection="1">
      <alignment horizontal="justify" vertical="center" wrapText="1"/>
      <protection locked="0"/>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9" fontId="10" fillId="0" borderId="1" xfId="1"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xf>
    <xf numFmtId="0" fontId="10" fillId="0" borderId="23" xfId="0" applyFont="1" applyBorder="1" applyAlignment="1">
      <alignment horizontal="left" vertical="center" wrapText="1"/>
    </xf>
    <xf numFmtId="0" fontId="21" fillId="0" borderId="23" xfId="0" applyFont="1" applyBorder="1" applyAlignment="1" applyProtection="1">
      <alignment horizontal="justify" vertical="center" wrapText="1"/>
      <protection locked="0"/>
    </xf>
    <xf numFmtId="0" fontId="5" fillId="0" borderId="23" xfId="0" applyFont="1" applyBorder="1" applyAlignment="1">
      <alignment horizontal="center" vertical="center"/>
    </xf>
    <xf numFmtId="0" fontId="5" fillId="0" borderId="23" xfId="0" applyFont="1" applyBorder="1" applyAlignment="1">
      <alignment horizontal="center" vertical="center" wrapText="1"/>
    </xf>
    <xf numFmtId="9" fontId="10" fillId="0" borderId="23" xfId="1" applyFont="1" applyFill="1" applyBorder="1" applyAlignment="1" applyProtection="1">
      <alignment horizontal="center" vertical="center" wrapText="1"/>
      <protection locked="0"/>
    </xf>
    <xf numFmtId="0" fontId="5" fillId="0" borderId="23" xfId="0" applyFont="1" applyBorder="1" applyAlignment="1">
      <alignment horizontal="justify" vertical="center" wrapText="1"/>
    </xf>
    <xf numFmtId="0" fontId="2" fillId="0" borderId="23" xfId="0" applyFont="1" applyBorder="1" applyAlignment="1">
      <alignment horizontal="center" vertical="center" wrapText="1"/>
    </xf>
    <xf numFmtId="9" fontId="11" fillId="0" borderId="23" xfId="0" applyNumberFormat="1" applyFont="1" applyBorder="1" applyAlignment="1">
      <alignment horizontal="center" vertical="center" wrapText="1"/>
    </xf>
    <xf numFmtId="9" fontId="5" fillId="0" borderId="23" xfId="0" applyNumberFormat="1" applyFont="1" applyBorder="1" applyAlignment="1">
      <alignment horizontal="center" vertical="center"/>
    </xf>
    <xf numFmtId="9" fontId="7" fillId="0" borderId="23" xfId="0" applyNumberFormat="1" applyFont="1" applyBorder="1" applyAlignment="1">
      <alignment horizontal="center" vertical="center"/>
    </xf>
    <xf numFmtId="0" fontId="10" fillId="0" borderId="14" xfId="0" applyFont="1" applyBorder="1" applyAlignment="1">
      <alignment horizontal="left" vertical="center" wrapText="1"/>
    </xf>
    <xf numFmtId="0" fontId="5" fillId="0" borderId="14" xfId="0" applyFont="1" applyBorder="1" applyAlignment="1">
      <alignment horizontal="justify" vertical="center" wrapText="1"/>
    </xf>
    <xf numFmtId="0" fontId="10" fillId="0" borderId="1" xfId="0" applyFont="1" applyBorder="1" applyAlignment="1">
      <alignment horizontal="left" vertical="center" wrapText="1"/>
    </xf>
    <xf numFmtId="0" fontId="10"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10" fillId="0" borderId="23" xfId="0" applyFont="1" applyBorder="1" applyAlignment="1">
      <alignment horizontal="justify" vertical="center" wrapText="1"/>
    </xf>
    <xf numFmtId="0" fontId="21" fillId="0" borderId="14"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5" fillId="0" borderId="1" xfId="0" applyFont="1" applyBorder="1" applyAlignment="1">
      <alignment horizontal="left" vertical="center"/>
    </xf>
    <xf numFmtId="0" fontId="21" fillId="0" borderId="23" xfId="0" applyFont="1" applyBorder="1" applyAlignment="1" applyProtection="1">
      <alignment horizontal="left" vertical="center" wrapText="1"/>
      <protection locked="0"/>
    </xf>
    <xf numFmtId="0" fontId="5" fillId="0" borderId="23" xfId="0" applyFont="1" applyBorder="1" applyAlignment="1">
      <alignment horizontal="left" vertical="center"/>
    </xf>
    <xf numFmtId="0" fontId="10" fillId="2" borderId="14" xfId="0" applyFont="1" applyFill="1" applyBorder="1" applyAlignment="1">
      <alignment horizontal="justify" vertical="center" wrapText="1"/>
    </xf>
    <xf numFmtId="0" fontId="10" fillId="2" borderId="23" xfId="0" applyFont="1" applyFill="1" applyBorder="1" applyAlignment="1">
      <alignment horizontal="justify" vertical="center" wrapText="1"/>
    </xf>
    <xf numFmtId="0" fontId="10" fillId="0" borderId="14" xfId="0" applyFont="1" applyBorder="1" applyAlignment="1" applyProtection="1">
      <alignment horizontal="left" vertical="center" wrapText="1"/>
      <protection locked="0"/>
    </xf>
    <xf numFmtId="0" fontId="10" fillId="0" borderId="1" xfId="0" applyFont="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5" fillId="0" borderId="23" xfId="0" applyFont="1" applyBorder="1" applyAlignment="1">
      <alignment horizontal="left" vertical="center" wrapText="1"/>
    </xf>
    <xf numFmtId="0" fontId="10" fillId="0" borderId="14" xfId="0" applyFont="1" applyBorder="1" applyAlignment="1" applyProtection="1">
      <alignment horizontal="justify" vertical="center" wrapText="1"/>
      <protection locked="0"/>
    </xf>
    <xf numFmtId="0" fontId="10" fillId="11" borderId="14" xfId="0" applyFont="1" applyFill="1" applyBorder="1" applyAlignment="1">
      <alignment horizontal="justify" vertical="center" wrapText="1"/>
    </xf>
    <xf numFmtId="0" fontId="5" fillId="2" borderId="23" xfId="0" applyFont="1" applyFill="1" applyBorder="1" applyAlignment="1">
      <alignment horizontal="center" vertical="center"/>
    </xf>
    <xf numFmtId="0" fontId="5" fillId="2" borderId="23" xfId="0" applyFont="1" applyFill="1" applyBorder="1" applyAlignment="1">
      <alignment horizontal="center" vertical="center" wrapText="1"/>
    </xf>
    <xf numFmtId="9" fontId="10" fillId="2" borderId="23" xfId="1" applyFont="1" applyFill="1" applyBorder="1" applyAlignment="1" applyProtection="1">
      <alignment horizontal="center" vertical="center" wrapText="1"/>
      <protection locked="0"/>
    </xf>
    <xf numFmtId="0" fontId="5" fillId="2" borderId="23" xfId="0" applyFont="1" applyFill="1" applyBorder="1" applyAlignment="1">
      <alignment horizontal="justify" vertical="center" wrapText="1"/>
    </xf>
    <xf numFmtId="9" fontId="11" fillId="2" borderId="23" xfId="0" applyNumberFormat="1" applyFont="1" applyFill="1" applyBorder="1" applyAlignment="1">
      <alignment horizontal="center" vertical="center" wrapText="1"/>
    </xf>
    <xf numFmtId="9" fontId="8" fillId="0" borderId="23" xfId="0" applyNumberFormat="1" applyFont="1" applyBorder="1" applyAlignment="1">
      <alignment horizontal="center" vertical="center"/>
    </xf>
    <xf numFmtId="0" fontId="7" fillId="2" borderId="32" xfId="0" applyFont="1" applyFill="1" applyBorder="1" applyAlignment="1">
      <alignment horizontal="center" vertical="center"/>
    </xf>
    <xf numFmtId="0" fontId="5" fillId="0" borderId="33" xfId="0" applyFont="1" applyBorder="1" applyAlignment="1">
      <alignment vertical="center"/>
    </xf>
    <xf numFmtId="0" fontId="10" fillId="0" borderId="33" xfId="0" applyFont="1" applyBorder="1" applyAlignment="1" applyProtection="1">
      <alignment vertical="center" wrapText="1"/>
      <protection locked="0"/>
    </xf>
    <xf numFmtId="0" fontId="10" fillId="0" borderId="33" xfId="0" applyFont="1" applyBorder="1" applyAlignment="1" applyProtection="1">
      <alignment horizontal="center" vertical="center" wrapText="1"/>
      <protection locked="0"/>
    </xf>
    <xf numFmtId="0" fontId="5" fillId="0" borderId="33" xfId="0" applyFont="1" applyBorder="1" applyAlignment="1">
      <alignment horizontal="left" vertical="center" wrapText="1"/>
    </xf>
    <xf numFmtId="9" fontId="10" fillId="0" borderId="33" xfId="1" applyFont="1" applyFill="1" applyBorder="1" applyAlignment="1" applyProtection="1">
      <alignment horizontal="center" vertical="center" wrapText="1"/>
      <protection locked="0"/>
    </xf>
    <xf numFmtId="0" fontId="10" fillId="2" borderId="33" xfId="2" applyFill="1" applyBorder="1" applyAlignment="1" applyProtection="1">
      <alignment horizontal="center" vertical="center" wrapText="1"/>
      <protection locked="0"/>
    </xf>
    <xf numFmtId="9" fontId="10" fillId="0" borderId="33" xfId="1" applyFont="1" applyFill="1" applyBorder="1" applyAlignment="1" applyProtection="1">
      <alignment horizontal="center" vertical="center" wrapText="1"/>
    </xf>
    <xf numFmtId="0" fontId="10" fillId="0" borderId="33" xfId="0" applyFont="1" applyBorder="1" applyAlignment="1">
      <alignment horizontal="center" vertical="center" wrapText="1"/>
    </xf>
    <xf numFmtId="0" fontId="8" fillId="0" borderId="33" xfId="0" applyFont="1" applyBorder="1" applyAlignment="1">
      <alignment horizontal="center" vertical="center" wrapText="1"/>
    </xf>
    <xf numFmtId="0" fontId="21" fillId="0" borderId="33" xfId="0" applyFont="1" applyBorder="1" applyAlignment="1" applyProtection="1">
      <alignment horizontal="left" vertical="center" wrapText="1"/>
      <protection locked="0"/>
    </xf>
    <xf numFmtId="0" fontId="5" fillId="0" borderId="33" xfId="0" applyFont="1" applyBorder="1" applyAlignment="1">
      <alignment horizontal="center" vertical="center"/>
    </xf>
    <xf numFmtId="0" fontId="2" fillId="0" borderId="33" xfId="0" applyFont="1" applyBorder="1" applyAlignment="1">
      <alignment horizontal="center" vertical="center"/>
    </xf>
    <xf numFmtId="0" fontId="5" fillId="0" borderId="33" xfId="0" applyFont="1" applyBorder="1" applyAlignment="1">
      <alignment horizontal="center" vertical="center" wrapText="1"/>
    </xf>
    <xf numFmtId="0" fontId="5" fillId="0" borderId="33" xfId="0" applyFont="1" applyBorder="1" applyAlignment="1">
      <alignment horizontal="justify" vertical="center" wrapText="1"/>
    </xf>
    <xf numFmtId="9" fontId="11" fillId="0" borderId="33" xfId="0" applyNumberFormat="1" applyFont="1" applyBorder="1" applyAlignment="1">
      <alignment horizontal="center" vertical="center" wrapText="1"/>
    </xf>
    <xf numFmtId="9" fontId="5" fillId="0" borderId="33" xfId="0" applyNumberFormat="1" applyFont="1" applyBorder="1" applyAlignment="1">
      <alignment horizontal="center" vertical="center"/>
    </xf>
    <xf numFmtId="0" fontId="10" fillId="2" borderId="33" xfId="0" applyFont="1" applyFill="1" applyBorder="1" applyAlignment="1" applyProtection="1">
      <alignment horizontal="center" vertical="center" wrapText="1"/>
      <protection locked="0"/>
    </xf>
    <xf numFmtId="0" fontId="10" fillId="0" borderId="34" xfId="0" applyFont="1" applyBorder="1" applyAlignment="1" applyProtection="1">
      <alignment vertical="center"/>
      <protection locked="0"/>
    </xf>
    <xf numFmtId="0" fontId="10" fillId="2" borderId="33" xfId="0" applyFont="1" applyFill="1" applyBorder="1" applyAlignment="1">
      <alignment horizontal="center" vertical="center" wrapText="1"/>
    </xf>
    <xf numFmtId="0" fontId="5" fillId="0" borderId="14" xfId="0" applyFont="1" applyBorder="1" applyAlignment="1">
      <alignment vertical="center" wrapText="1"/>
    </xf>
    <xf numFmtId="0" fontId="5" fillId="0" borderId="1" xfId="0" applyFont="1" applyBorder="1" applyAlignment="1">
      <alignment vertical="center" wrapText="1"/>
    </xf>
    <xf numFmtId="0" fontId="5" fillId="0" borderId="23" xfId="0" applyFont="1" applyBorder="1" applyAlignment="1">
      <alignment vertical="center" wrapText="1"/>
    </xf>
    <xf numFmtId="0" fontId="21" fillId="0" borderId="23" xfId="0" applyFont="1" applyBorder="1" applyAlignment="1" applyProtection="1">
      <alignment vertical="center" wrapText="1"/>
      <protection locked="0"/>
    </xf>
    <xf numFmtId="0" fontId="21" fillId="0" borderId="14" xfId="0" applyFont="1" applyBorder="1" applyAlignment="1" applyProtection="1">
      <alignment vertical="center" wrapText="1"/>
      <protection locked="0"/>
    </xf>
    <xf numFmtId="0" fontId="5" fillId="0" borderId="23" xfId="0" applyFont="1" applyBorder="1" applyAlignment="1">
      <alignment horizontal="justify" vertical="center"/>
    </xf>
    <xf numFmtId="0" fontId="5" fillId="2" borderId="32" xfId="0" applyFont="1" applyFill="1" applyBorder="1" applyAlignment="1">
      <alignment horizontal="center" vertical="center"/>
    </xf>
    <xf numFmtId="0" fontId="7" fillId="0" borderId="33" xfId="0" applyFont="1" applyBorder="1" applyAlignment="1">
      <alignment horizontal="center" vertical="center"/>
    </xf>
    <xf numFmtId="0" fontId="23" fillId="2" borderId="33" xfId="0" applyFont="1" applyFill="1" applyBorder="1" applyAlignment="1">
      <alignment horizontal="justify" vertical="center" wrapText="1"/>
    </xf>
    <xf numFmtId="0" fontId="5" fillId="0" borderId="33" xfId="0" applyFont="1" applyBorder="1" applyAlignment="1" applyProtection="1">
      <alignment horizontal="center" vertical="center" wrapText="1"/>
      <protection locked="0"/>
    </xf>
    <xf numFmtId="0" fontId="5" fillId="0" borderId="33" xfId="0" applyFont="1" applyBorder="1" applyAlignment="1" applyProtection="1">
      <alignment vertical="center" wrapText="1"/>
      <protection locked="0"/>
    </xf>
    <xf numFmtId="0" fontId="21" fillId="0" borderId="33" xfId="0" applyFont="1" applyBorder="1" applyAlignment="1" applyProtection="1">
      <alignment vertical="center" wrapText="1"/>
      <protection locked="0"/>
    </xf>
    <xf numFmtId="9" fontId="2" fillId="0" borderId="0" xfId="1" applyFont="1" applyFill="1" applyAlignment="1">
      <alignment horizontal="center"/>
    </xf>
    <xf numFmtId="0" fontId="13" fillId="12" borderId="1" xfId="0" applyFont="1" applyFill="1" applyBorder="1" applyAlignment="1">
      <alignment horizontal="center" vertical="center"/>
    </xf>
    <xf numFmtId="0" fontId="7" fillId="12" borderId="1" xfId="0" applyFont="1" applyFill="1" applyBorder="1" applyAlignment="1">
      <alignment horizontal="center" vertical="center" wrapText="1"/>
    </xf>
    <xf numFmtId="0" fontId="25" fillId="2" borderId="21" xfId="0" applyFont="1" applyFill="1" applyBorder="1" applyAlignment="1">
      <alignment horizontal="center" vertical="center" wrapText="1"/>
    </xf>
    <xf numFmtId="14" fontId="25" fillId="2" borderId="28" xfId="0" applyNumberFormat="1" applyFont="1" applyFill="1" applyBorder="1" applyAlignment="1">
      <alignment horizontal="center" vertical="center" wrapText="1"/>
    </xf>
    <xf numFmtId="0" fontId="26" fillId="0" borderId="1" xfId="0" applyFont="1" applyBorder="1" applyAlignment="1">
      <alignment horizontal="center" vertical="center" wrapText="1"/>
    </xf>
    <xf numFmtId="0" fontId="25" fillId="2" borderId="1" xfId="0" applyFont="1" applyFill="1" applyBorder="1" applyAlignment="1">
      <alignment horizontal="center" vertical="center" wrapText="1"/>
    </xf>
    <xf numFmtId="14" fontId="25" fillId="2" borderId="1" xfId="0" applyNumberFormat="1" applyFont="1" applyFill="1" applyBorder="1" applyAlignment="1">
      <alignment horizontal="center" vertical="center" wrapText="1"/>
    </xf>
    <xf numFmtId="0" fontId="4" fillId="0" borderId="1" xfId="0" applyFont="1" applyBorder="1" applyAlignment="1">
      <alignment horizontal="justify" vertical="center" wrapText="1"/>
    </xf>
    <xf numFmtId="0" fontId="4" fillId="16" borderId="1" xfId="0" applyFont="1" applyFill="1" applyBorder="1" applyAlignment="1">
      <alignment horizontal="justify" vertical="center" wrapText="1"/>
    </xf>
    <xf numFmtId="0" fontId="4" fillId="13" borderId="1" xfId="0" applyFont="1" applyFill="1" applyBorder="1" applyAlignment="1">
      <alignment horizontal="justify" vertical="center" wrapText="1"/>
    </xf>
    <xf numFmtId="0" fontId="4" fillId="6" borderId="1" xfId="0" applyFont="1" applyFill="1" applyBorder="1" applyAlignment="1">
      <alignment horizontal="justify" vertical="center" wrapText="1"/>
    </xf>
    <xf numFmtId="0" fontId="4" fillId="14" borderId="1" xfId="0" applyFont="1" applyFill="1" applyBorder="1" applyAlignment="1">
      <alignment horizontal="justify" vertical="center" wrapText="1"/>
    </xf>
    <xf numFmtId="0" fontId="4" fillId="17" borderId="45" xfId="0" applyFont="1" applyFill="1" applyBorder="1" applyAlignment="1">
      <alignment horizontal="center" vertical="center" wrapText="1"/>
    </xf>
    <xf numFmtId="0" fontId="4" fillId="17" borderId="46" xfId="0" applyFont="1" applyFill="1" applyBorder="1" applyAlignment="1">
      <alignment horizontal="center" vertical="center" wrapText="1"/>
    </xf>
    <xf numFmtId="0" fontId="4" fillId="17" borderId="49" xfId="0" applyFont="1" applyFill="1" applyBorder="1" applyAlignment="1">
      <alignment horizontal="justify" vertical="center" wrapText="1"/>
    </xf>
    <xf numFmtId="0" fontId="4" fillId="17" borderId="50" xfId="0" applyFont="1" applyFill="1" applyBorder="1" applyAlignment="1">
      <alignment horizontal="center" vertical="center" wrapText="1"/>
    </xf>
    <xf numFmtId="0" fontId="4" fillId="17" borderId="53" xfId="0" applyFont="1" applyFill="1" applyBorder="1" applyAlignment="1">
      <alignment horizontal="center" vertical="center" wrapText="1"/>
    </xf>
    <xf numFmtId="9" fontId="4" fillId="17" borderId="37" xfId="0" applyNumberFormat="1" applyFont="1" applyFill="1" applyBorder="1" applyAlignment="1">
      <alignment horizontal="center" vertical="center" wrapText="1"/>
    </xf>
    <xf numFmtId="0" fontId="26" fillId="13" borderId="54" xfId="0" applyFont="1" applyFill="1" applyBorder="1" applyAlignment="1">
      <alignment horizontal="center" vertical="center" wrapText="1"/>
    </xf>
    <xf numFmtId="0" fontId="26" fillId="13" borderId="55" xfId="0" applyFont="1" applyFill="1" applyBorder="1" applyAlignment="1">
      <alignment horizontal="center" vertical="center" wrapText="1"/>
    </xf>
    <xf numFmtId="0" fontId="26" fillId="16" borderId="56" xfId="0" applyFont="1" applyFill="1" applyBorder="1" applyAlignment="1">
      <alignment horizontal="center" vertical="center" wrapText="1"/>
    </xf>
    <xf numFmtId="0" fontId="26" fillId="6" borderId="57" xfId="0" applyFont="1" applyFill="1" applyBorder="1" applyAlignment="1">
      <alignment horizontal="center" vertical="center" wrapText="1"/>
    </xf>
    <xf numFmtId="0" fontId="26" fillId="6" borderId="58" xfId="0" applyFont="1" applyFill="1" applyBorder="1" applyAlignment="1">
      <alignment horizontal="center" vertical="center" wrapText="1"/>
    </xf>
    <xf numFmtId="0" fontId="26" fillId="13" borderId="58" xfId="0" applyFont="1" applyFill="1" applyBorder="1" applyAlignment="1">
      <alignment horizontal="center" vertical="center" wrapText="1"/>
    </xf>
    <xf numFmtId="0" fontId="26" fillId="16" borderId="59" xfId="0" applyFont="1" applyFill="1" applyBorder="1" applyAlignment="1">
      <alignment horizontal="center" vertical="center" wrapText="1"/>
    </xf>
    <xf numFmtId="0" fontId="26" fillId="13" borderId="57" xfId="0" applyFont="1" applyFill="1" applyBorder="1" applyAlignment="1">
      <alignment horizontal="center" vertical="center" wrapText="1"/>
    </xf>
    <xf numFmtId="0" fontId="26" fillId="14" borderId="57" xfId="0" applyFont="1" applyFill="1" applyBorder="1" applyAlignment="1">
      <alignment horizontal="center" vertical="center" wrapText="1"/>
    </xf>
    <xf numFmtId="0" fontId="7" fillId="6" borderId="58" xfId="0" applyFont="1" applyFill="1" applyBorder="1" applyAlignment="1">
      <alignment horizontal="center" vertical="center" wrapText="1"/>
    </xf>
    <xf numFmtId="0" fontId="7" fillId="13" borderId="58" xfId="0" applyFont="1" applyFill="1" applyBorder="1" applyAlignment="1">
      <alignment horizontal="center" vertical="center" wrapText="1"/>
    </xf>
    <xf numFmtId="0" fontId="7" fillId="16" borderId="59" xfId="0" applyFont="1" applyFill="1" applyBorder="1" applyAlignment="1">
      <alignment horizontal="center" vertical="center" wrapText="1"/>
    </xf>
    <xf numFmtId="0" fontId="26" fillId="14" borderId="60" xfId="0" applyFont="1" applyFill="1" applyBorder="1" applyAlignment="1">
      <alignment horizontal="center" vertical="center" wrapText="1"/>
    </xf>
    <xf numFmtId="0" fontId="26" fillId="14" borderId="61" xfId="0" applyFont="1" applyFill="1" applyBorder="1" applyAlignment="1">
      <alignment horizontal="center" vertical="center" wrapText="1"/>
    </xf>
    <xf numFmtId="0" fontId="26" fillId="6" borderId="61" xfId="0" applyFont="1" applyFill="1" applyBorder="1" applyAlignment="1">
      <alignment horizontal="center" vertical="center" wrapText="1"/>
    </xf>
    <xf numFmtId="0" fontId="26" fillId="13" borderId="61" xfId="0" applyFont="1" applyFill="1" applyBorder="1" applyAlignment="1">
      <alignment horizontal="center" vertical="center" wrapText="1"/>
    </xf>
    <xf numFmtId="0" fontId="26" fillId="16" borderId="62" xfId="0" applyFont="1" applyFill="1" applyBorder="1" applyAlignment="1">
      <alignment horizontal="center" vertical="center" wrapText="1"/>
    </xf>
    <xf numFmtId="0" fontId="7" fillId="6" borderId="61" xfId="0" applyFont="1" applyFill="1" applyBorder="1" applyAlignment="1">
      <alignment horizontal="center" vertical="center" wrapText="1"/>
    </xf>
    <xf numFmtId="0" fontId="7" fillId="13" borderId="61" xfId="0" applyFont="1" applyFill="1" applyBorder="1" applyAlignment="1">
      <alignment horizontal="center" vertical="center" wrapText="1"/>
    </xf>
    <xf numFmtId="0" fontId="7" fillId="16" borderId="62" xfId="0" applyFont="1" applyFill="1" applyBorder="1" applyAlignment="1">
      <alignment horizontal="center" vertical="center" wrapText="1"/>
    </xf>
    <xf numFmtId="9" fontId="2" fillId="17" borderId="46" xfId="0" applyNumberFormat="1" applyFont="1" applyFill="1" applyBorder="1" applyAlignment="1">
      <alignment horizontal="center" vertical="center" wrapText="1"/>
    </xf>
    <xf numFmtId="9" fontId="11" fillId="0" borderId="26" xfId="0" applyNumberFormat="1" applyFont="1" applyBorder="1" applyAlignment="1">
      <alignment horizontal="center" vertical="center" wrapText="1"/>
    </xf>
    <xf numFmtId="0" fontId="10" fillId="0" borderId="23" xfId="0" applyFont="1" applyBorder="1" applyAlignment="1">
      <alignment horizontal="center" vertical="center" wrapText="1"/>
    </xf>
    <xf numFmtId="0" fontId="10" fillId="0" borderId="1" xfId="0" applyFont="1" applyBorder="1" applyAlignment="1">
      <alignment vertical="center" wrapText="1"/>
    </xf>
    <xf numFmtId="0" fontId="10" fillId="0" borderId="14" xfId="0" applyFont="1" applyBorder="1" applyAlignment="1">
      <alignment vertical="center" wrapText="1"/>
    </xf>
    <xf numFmtId="0" fontId="10" fillId="0" borderId="23" xfId="0" applyFont="1" applyBorder="1" applyAlignment="1">
      <alignment horizontal="left" vertical="center"/>
    </xf>
    <xf numFmtId="0" fontId="10" fillId="0" borderId="26" xfId="0" applyFont="1" applyBorder="1" applyAlignment="1">
      <alignment vertical="center" wrapText="1"/>
    </xf>
    <xf numFmtId="9" fontId="10" fillId="0" borderId="14" xfId="1" applyFont="1" applyFill="1" applyBorder="1" applyAlignment="1" applyProtection="1">
      <alignment vertical="center" wrapText="1"/>
      <protection locked="0"/>
    </xf>
    <xf numFmtId="9" fontId="10" fillId="0" borderId="1" xfId="1" applyFont="1" applyFill="1" applyBorder="1" applyAlignment="1" applyProtection="1">
      <alignment vertical="center" wrapText="1"/>
      <protection locked="0"/>
    </xf>
    <xf numFmtId="0" fontId="5" fillId="0" borderId="16" xfId="0" applyFont="1" applyBorder="1" applyAlignment="1">
      <alignment horizontal="center" vertical="center" wrapText="1"/>
    </xf>
    <xf numFmtId="0" fontId="15" fillId="19" borderId="65" xfId="0" applyFont="1" applyFill="1" applyBorder="1" applyAlignment="1">
      <alignment horizontal="center" vertical="center" wrapText="1"/>
    </xf>
    <xf numFmtId="0" fontId="31" fillId="0" borderId="0" xfId="0" applyFont="1"/>
    <xf numFmtId="0" fontId="5" fillId="0" borderId="68" xfId="0" applyFont="1" applyBorder="1" applyAlignment="1">
      <alignment horizontal="center" vertical="center"/>
    </xf>
    <xf numFmtId="0" fontId="5" fillId="2" borderId="33" xfId="0" applyFont="1" applyFill="1" applyBorder="1" applyAlignment="1">
      <alignment horizontal="center" vertical="center" wrapText="1"/>
    </xf>
    <xf numFmtId="14" fontId="10" fillId="0" borderId="68" xfId="0" applyNumberFormat="1" applyFont="1" applyBorder="1" applyAlignment="1" applyProtection="1">
      <alignment horizontal="center" vertical="center"/>
      <protection locked="0"/>
    </xf>
    <xf numFmtId="0" fontId="10" fillId="0" borderId="68" xfId="0" applyFont="1" applyBorder="1" applyAlignment="1" applyProtection="1">
      <alignment horizontal="center" vertical="center" wrapText="1"/>
      <protection locked="0"/>
    </xf>
    <xf numFmtId="0" fontId="10" fillId="0" borderId="68" xfId="0" applyFont="1" applyBorder="1" applyAlignment="1" applyProtection="1">
      <alignment horizontal="center" vertical="center"/>
      <protection locked="0"/>
    </xf>
    <xf numFmtId="0" fontId="10" fillId="0" borderId="68" xfId="3" applyFont="1" applyFill="1" applyBorder="1" applyAlignment="1" applyProtection="1">
      <alignment horizontal="center" vertical="center" wrapText="1"/>
      <protection locked="0"/>
    </xf>
    <xf numFmtId="0" fontId="10" fillId="0" borderId="68" xfId="0" applyFont="1" applyBorder="1" applyAlignment="1" applyProtection="1">
      <alignment horizontal="left" vertical="center" wrapText="1"/>
      <protection locked="0"/>
    </xf>
    <xf numFmtId="0" fontId="10" fillId="0" borderId="1" xfId="0" applyFont="1" applyBorder="1" applyAlignment="1">
      <alignment horizontal="center" vertical="center" wrapText="1"/>
    </xf>
    <xf numFmtId="0" fontId="10" fillId="2" borderId="1" xfId="0" applyFont="1" applyFill="1" applyBorder="1" applyAlignment="1" applyProtection="1">
      <alignment horizontal="left" vertical="center" wrapText="1"/>
      <protection locked="0"/>
    </xf>
    <xf numFmtId="0" fontId="10" fillId="2" borderId="23" xfId="0" applyFont="1" applyFill="1" applyBorder="1" applyAlignment="1" applyProtection="1">
      <alignment horizontal="left" vertical="center" wrapText="1"/>
      <protection locked="0"/>
    </xf>
    <xf numFmtId="0" fontId="10" fillId="2" borderId="1" xfId="0" applyFont="1" applyFill="1" applyBorder="1" applyAlignment="1" applyProtection="1">
      <alignment vertical="center" wrapText="1"/>
      <protection locked="0"/>
    </xf>
    <xf numFmtId="9" fontId="10" fillId="0" borderId="23" xfId="0" applyNumberFormat="1" applyFont="1" applyBorder="1" applyAlignment="1">
      <alignment horizontal="center" vertical="center"/>
    </xf>
    <xf numFmtId="0" fontId="5" fillId="2" borderId="68" xfId="0" applyFont="1" applyFill="1" applyBorder="1" applyAlignment="1">
      <alignment horizontal="center" vertical="center" wrapText="1"/>
    </xf>
    <xf numFmtId="14" fontId="10" fillId="0" borderId="68" xfId="0" applyNumberFormat="1" applyFont="1" applyBorder="1" applyAlignment="1">
      <alignment horizontal="center" vertical="center" wrapText="1"/>
    </xf>
    <xf numFmtId="0" fontId="10" fillId="0" borderId="68" xfId="0" applyFont="1" applyBorder="1" applyAlignment="1">
      <alignment horizontal="center" vertical="center" wrapText="1"/>
    </xf>
    <xf numFmtId="9" fontId="10" fillId="0" borderId="68" xfId="0" applyNumberFormat="1" applyFont="1" applyBorder="1" applyAlignment="1">
      <alignment horizontal="center" vertical="center" wrapText="1"/>
    </xf>
    <xf numFmtId="0" fontId="10" fillId="2" borderId="68" xfId="0" applyFont="1" applyFill="1" applyBorder="1" applyAlignment="1">
      <alignment horizontal="center" vertical="center" wrapText="1"/>
    </xf>
    <xf numFmtId="0" fontId="10" fillId="0" borderId="68" xfId="0" applyFont="1" applyBorder="1" applyAlignment="1">
      <alignment horizontal="justify" vertical="center" wrapText="1"/>
    </xf>
    <xf numFmtId="0" fontId="10" fillId="0" borderId="68" xfId="0" applyFont="1" applyBorder="1" applyAlignment="1">
      <alignment horizontal="left" vertical="top" wrapText="1"/>
    </xf>
    <xf numFmtId="9" fontId="10" fillId="2" borderId="0" xfId="0" applyNumberFormat="1" applyFont="1" applyFill="1" applyAlignment="1">
      <alignment horizontal="center" vertical="center" wrapText="1"/>
    </xf>
    <xf numFmtId="0" fontId="8" fillId="2" borderId="0" xfId="0" applyFont="1" applyFill="1" applyAlignment="1">
      <alignment horizontal="center" vertical="center" wrapText="1"/>
    </xf>
    <xf numFmtId="0" fontId="10" fillId="2" borderId="0" xfId="0" applyFont="1" applyFill="1" applyAlignment="1">
      <alignment horizontal="center" vertical="center" wrapText="1"/>
    </xf>
    <xf numFmtId="0" fontId="10" fillId="0" borderId="1"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10" fillId="0" borderId="23" xfId="0" applyFont="1" applyBorder="1" applyAlignment="1" applyProtection="1">
      <alignment horizontal="left" vertical="center" wrapText="1"/>
      <protection locked="0"/>
    </xf>
    <xf numFmtId="0" fontId="10" fillId="2" borderId="0" xfId="0" applyFont="1" applyFill="1" applyAlignment="1">
      <alignment horizontal="justify" vertical="center" wrapText="1"/>
    </xf>
    <xf numFmtId="14" fontId="10" fillId="2" borderId="0" xfId="0" applyNumberFormat="1" applyFont="1" applyFill="1" applyAlignment="1">
      <alignment horizontal="center" vertical="center" wrapText="1"/>
    </xf>
    <xf numFmtId="0" fontId="10" fillId="2" borderId="26" xfId="0" applyFont="1" applyFill="1" applyBorder="1" applyAlignment="1" applyProtection="1">
      <alignment horizontal="center" vertical="center" wrapText="1"/>
      <protection locked="0"/>
    </xf>
    <xf numFmtId="0" fontId="10" fillId="2" borderId="20" xfId="0" applyFont="1" applyFill="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14" fontId="10" fillId="0" borderId="68" xfId="0" applyNumberFormat="1" applyFont="1" applyBorder="1" applyAlignment="1">
      <alignment horizontal="center" vertical="center" wrapText="1"/>
    </xf>
    <xf numFmtId="0" fontId="10" fillId="0" borderId="68" xfId="0" applyFont="1" applyBorder="1" applyAlignment="1">
      <alignment horizontal="left" vertical="center" wrapText="1"/>
    </xf>
    <xf numFmtId="0" fontId="10" fillId="0" borderId="68" xfId="0" applyFont="1" applyBorder="1" applyAlignment="1">
      <alignment horizontal="center" vertical="center" wrapText="1"/>
    </xf>
    <xf numFmtId="9" fontId="30" fillId="0" borderId="68" xfId="3" applyNumberFormat="1" applyFill="1" applyBorder="1" applyAlignment="1">
      <alignment horizontal="left" vertical="center" wrapText="1"/>
    </xf>
    <xf numFmtId="9" fontId="10" fillId="0" borderId="68" xfId="0" applyNumberFormat="1" applyFont="1" applyBorder="1" applyAlignment="1">
      <alignment horizontal="left" vertical="center" wrapText="1"/>
    </xf>
    <xf numFmtId="0" fontId="10" fillId="2" borderId="14" xfId="2" applyFill="1" applyBorder="1" applyAlignment="1" applyProtection="1">
      <alignment horizontal="center" vertical="center" wrapText="1"/>
      <protection locked="0"/>
    </xf>
    <xf numFmtId="0" fontId="10" fillId="2" borderId="1" xfId="2" applyFill="1" applyBorder="1" applyAlignment="1" applyProtection="1">
      <alignment horizontal="center" vertical="center" wrapText="1"/>
      <protection locked="0"/>
    </xf>
    <xf numFmtId="0" fontId="10" fillId="2" borderId="23" xfId="2" applyFill="1" applyBorder="1" applyAlignment="1" applyProtection="1">
      <alignment horizontal="center" vertical="center" wrapText="1"/>
      <protection locked="0"/>
    </xf>
    <xf numFmtId="9" fontId="10" fillId="0" borderId="14" xfId="1" applyFont="1" applyFill="1" applyBorder="1" applyAlignment="1" applyProtection="1">
      <alignment horizontal="center" vertical="center" wrapText="1"/>
    </xf>
    <xf numFmtId="9" fontId="10" fillId="0" borderId="1" xfId="1" applyFont="1" applyFill="1" applyBorder="1" applyAlignment="1" applyProtection="1">
      <alignment horizontal="center" vertical="center" wrapText="1"/>
    </xf>
    <xf numFmtId="9" fontId="10" fillId="0" borderId="23" xfId="1" applyFont="1" applyFill="1" applyBorder="1" applyAlignment="1" applyProtection="1">
      <alignment horizontal="center" vertical="center" wrapText="1"/>
    </xf>
    <xf numFmtId="0" fontId="10" fillId="0" borderId="1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23" xfId="0" applyFont="1" applyBorder="1" applyAlignment="1">
      <alignment horizontal="center" vertical="center" wrapText="1"/>
    </xf>
    <xf numFmtId="9" fontId="5" fillId="0" borderId="14" xfId="0" applyNumberFormat="1" applyFont="1" applyBorder="1" applyAlignment="1">
      <alignment horizontal="center" vertical="center"/>
    </xf>
    <xf numFmtId="9" fontId="5" fillId="0" borderId="1" xfId="0" applyNumberFormat="1" applyFont="1" applyBorder="1" applyAlignment="1">
      <alignment horizontal="center" vertical="center"/>
    </xf>
    <xf numFmtId="9" fontId="5" fillId="0" borderId="23" xfId="0" applyNumberFormat="1" applyFont="1" applyBorder="1" applyAlignment="1">
      <alignment horizontal="center" vertical="center"/>
    </xf>
    <xf numFmtId="0" fontId="10" fillId="0" borderId="14" xfId="0" applyFont="1" applyBorder="1" applyAlignment="1" applyProtection="1">
      <alignment horizontal="center" vertical="center" wrapText="1"/>
      <protection locked="0"/>
    </xf>
    <xf numFmtId="0" fontId="10" fillId="2" borderId="14" xfId="0" applyFont="1" applyFill="1" applyBorder="1" applyAlignment="1" applyProtection="1">
      <alignment horizontal="center" vertical="center" wrapText="1"/>
      <protection locked="0"/>
    </xf>
    <xf numFmtId="0" fontId="10" fillId="2" borderId="1" xfId="0" applyFont="1" applyFill="1" applyBorder="1" applyAlignment="1" applyProtection="1">
      <alignment horizontal="center" vertical="center" wrapText="1"/>
      <protection locked="0"/>
    </xf>
    <xf numFmtId="0" fontId="10" fillId="2" borderId="23" xfId="0" applyFont="1" applyFill="1" applyBorder="1" applyAlignment="1" applyProtection="1">
      <alignment horizontal="center" vertical="center" wrapText="1"/>
      <protection locked="0"/>
    </xf>
    <xf numFmtId="0" fontId="7" fillId="2" borderId="13"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22" xfId="0" applyFont="1" applyFill="1" applyBorder="1" applyAlignment="1">
      <alignment horizontal="center" vertical="center"/>
    </xf>
    <xf numFmtId="0" fontId="5" fillId="0" borderId="14" xfId="0" applyFont="1" applyBorder="1" applyAlignment="1">
      <alignment horizontal="center" vertical="center"/>
    </xf>
    <xf numFmtId="0" fontId="5" fillId="0" borderId="1" xfId="0" applyFont="1" applyBorder="1" applyAlignment="1">
      <alignment horizontal="center" vertical="center"/>
    </xf>
    <xf numFmtId="0" fontId="5" fillId="0" borderId="23" xfId="0" applyFont="1" applyBorder="1" applyAlignment="1">
      <alignment horizontal="center" vertical="center"/>
    </xf>
    <xf numFmtId="0" fontId="10" fillId="0" borderId="14" xfId="0" applyFont="1" applyBorder="1" applyAlignment="1" applyProtection="1">
      <alignment horizontal="left" vertical="center" wrapText="1"/>
      <protection locked="0"/>
    </xf>
    <xf numFmtId="0" fontId="10" fillId="0" borderId="26"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74"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7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0" borderId="68" xfId="0" applyFont="1" applyFill="1" applyBorder="1" applyAlignment="1">
      <alignment horizontal="center" vertical="center" wrapText="1"/>
    </xf>
    <xf numFmtId="14" fontId="10" fillId="2" borderId="68" xfId="0" applyNumberFormat="1" applyFont="1" applyFill="1" applyBorder="1" applyAlignment="1">
      <alignment horizontal="center" vertical="center" wrapText="1"/>
    </xf>
    <xf numFmtId="9" fontId="10" fillId="0" borderId="68" xfId="0" applyNumberFormat="1" applyFont="1" applyBorder="1" applyAlignment="1">
      <alignment horizontal="center" vertical="center" wrapText="1"/>
    </xf>
    <xf numFmtId="0" fontId="10" fillId="2" borderId="68" xfId="0" applyFont="1" applyFill="1" applyBorder="1" applyAlignment="1">
      <alignment horizontal="center" vertical="center" wrapText="1"/>
    </xf>
    <xf numFmtId="9" fontId="10" fillId="2" borderId="68" xfId="0" applyNumberFormat="1" applyFont="1" applyFill="1" applyBorder="1" applyAlignment="1">
      <alignment horizontal="center" vertical="center" wrapText="1"/>
    </xf>
    <xf numFmtId="0" fontId="8" fillId="2" borderId="68" xfId="0" applyFont="1" applyFill="1" applyBorder="1" applyAlignment="1">
      <alignment horizontal="center" vertical="center" wrapText="1"/>
    </xf>
    <xf numFmtId="14" fontId="10" fillId="0" borderId="68" xfId="0" applyNumberFormat="1" applyFont="1" applyFill="1" applyBorder="1" applyAlignment="1">
      <alignment horizontal="center" vertical="center" wrapText="1"/>
    </xf>
    <xf numFmtId="0" fontId="10" fillId="0" borderId="68" xfId="0" applyFont="1" applyBorder="1" applyAlignment="1">
      <alignment horizontal="justify" vertical="center" wrapText="1"/>
    </xf>
    <xf numFmtId="9" fontId="10" fillId="0" borderId="68" xfId="0" applyNumberFormat="1" applyFont="1" applyBorder="1" applyAlignment="1">
      <alignment horizontal="justify" vertical="center" wrapText="1"/>
    </xf>
    <xf numFmtId="0" fontId="11" fillId="18" borderId="65" xfId="0" applyFont="1" applyFill="1" applyBorder="1" applyAlignment="1">
      <alignment horizontal="center" vertical="center" wrapText="1"/>
    </xf>
    <xf numFmtId="0" fontId="15" fillId="19" borderId="66" xfId="0" applyFont="1" applyFill="1" applyBorder="1" applyAlignment="1">
      <alignment horizontal="center" vertical="center" wrapText="1"/>
    </xf>
    <xf numFmtId="0" fontId="15" fillId="19" borderId="67" xfId="0" applyFont="1" applyFill="1" applyBorder="1" applyAlignment="1">
      <alignment horizontal="center" vertical="center" wrapText="1"/>
    </xf>
    <xf numFmtId="0" fontId="15" fillId="19" borderId="65"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8" fillId="7" borderId="12" xfId="0" applyFont="1" applyFill="1" applyBorder="1" applyAlignment="1">
      <alignment horizontal="center" vertical="center" wrapText="1"/>
    </xf>
    <xf numFmtId="0" fontId="8" fillId="7" borderId="17" xfId="0" applyFont="1" applyFill="1" applyBorder="1" applyAlignment="1">
      <alignment horizontal="center" vertical="center" wrapText="1"/>
    </xf>
    <xf numFmtId="0" fontId="8" fillId="5" borderId="9" xfId="0" applyFont="1" applyFill="1" applyBorder="1" applyAlignment="1">
      <alignment horizontal="center" vertical="center"/>
    </xf>
    <xf numFmtId="0" fontId="8" fillId="5" borderId="11" xfId="0" applyFont="1" applyFill="1" applyBorder="1" applyAlignment="1">
      <alignment horizontal="center" vertical="center"/>
    </xf>
    <xf numFmtId="0" fontId="4" fillId="0" borderId="0" xfId="0" applyFont="1" applyAlignment="1">
      <alignment horizontal="center" vertical="center" wrapText="1"/>
    </xf>
    <xf numFmtId="0" fontId="5" fillId="0" borderId="0" xfId="0" applyFont="1" applyAlignment="1">
      <alignment horizontal="center"/>
    </xf>
    <xf numFmtId="0" fontId="6" fillId="0" borderId="0" xfId="0" applyFont="1" applyAlignment="1">
      <alignment horizontal="justify" vertical="center"/>
    </xf>
    <xf numFmtId="0" fontId="8" fillId="0" borderId="0" xfId="0" applyFont="1" applyAlignment="1">
      <alignment horizontal="center" vertical="center" wrapText="1"/>
    </xf>
    <xf numFmtId="0" fontId="9" fillId="0" borderId="0" xfId="0" applyFont="1" applyAlignment="1" applyProtection="1">
      <alignment horizontal="right" vertical="center"/>
      <protection locked="0"/>
    </xf>
    <xf numFmtId="0" fontId="7" fillId="0" borderId="6" xfId="0" applyFont="1" applyBorder="1" applyAlignment="1">
      <alignment horizontal="right" vertical="center"/>
    </xf>
    <xf numFmtId="0" fontId="7" fillId="0" borderId="0" xfId="0" applyFont="1" applyAlignment="1">
      <alignment horizontal="right" vertical="center"/>
    </xf>
    <xf numFmtId="0" fontId="7" fillId="0" borderId="7" xfId="0" applyFont="1" applyBorder="1" applyAlignment="1">
      <alignment horizontal="left" vertical="center"/>
    </xf>
    <xf numFmtId="0" fontId="7" fillId="0" borderId="0" xfId="0" applyFont="1" applyAlignment="1">
      <alignment horizontal="right"/>
    </xf>
    <xf numFmtId="0" fontId="7" fillId="0" borderId="7" xfId="0" applyFont="1" applyBorder="1" applyAlignment="1">
      <alignment horizontal="left" vertical="center" wrapText="1"/>
    </xf>
    <xf numFmtId="0" fontId="2" fillId="0" borderId="1" xfId="0" applyFont="1" applyBorder="1" applyAlignment="1">
      <alignment horizont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13" fillId="3" borderId="1"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9" fillId="0" borderId="8" xfId="0" applyFont="1" applyBorder="1" applyAlignment="1" applyProtection="1">
      <alignment horizontal="right" vertical="center"/>
      <protection locked="0"/>
    </xf>
    <xf numFmtId="0" fontId="7" fillId="0" borderId="0" xfId="0" applyFont="1" applyAlignment="1">
      <alignment horizontal="right" vertical="center" wrapText="1"/>
    </xf>
    <xf numFmtId="0" fontId="6" fillId="0" borderId="0" xfId="0" applyFont="1" applyAlignment="1" applyProtection="1">
      <alignment horizontal="justify" vertical="center"/>
      <protection locked="0"/>
    </xf>
    <xf numFmtId="0" fontId="11" fillId="3"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4" fillId="8" borderId="16" xfId="0" applyFont="1" applyFill="1" applyBorder="1" applyAlignment="1">
      <alignment horizontal="center" vertical="center"/>
    </xf>
    <xf numFmtId="0" fontId="4" fillId="8" borderId="20"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5" borderId="16" xfId="0" applyFont="1" applyFill="1" applyBorder="1" applyAlignment="1">
      <alignment horizontal="center" vertical="center" wrapText="1"/>
    </xf>
    <xf numFmtId="0" fontId="8" fillId="5" borderId="20" xfId="0" applyFont="1" applyFill="1" applyBorder="1" applyAlignment="1">
      <alignment horizontal="center" vertical="center" wrapText="1"/>
    </xf>
    <xf numFmtId="0" fontId="8" fillId="5" borderId="1" xfId="0" applyFont="1" applyFill="1" applyBorder="1" applyAlignment="1">
      <alignment horizontal="center" vertical="center" wrapText="1"/>
    </xf>
    <xf numFmtId="9" fontId="14" fillId="4" borderId="16" xfId="1" applyFont="1" applyFill="1" applyBorder="1" applyAlignment="1">
      <alignment horizontal="center" vertical="center" wrapText="1"/>
    </xf>
    <xf numFmtId="9" fontId="14" fillId="4" borderId="20" xfId="1" applyFont="1" applyFill="1" applyBorder="1" applyAlignment="1">
      <alignment horizontal="center" vertical="center" wrapText="1"/>
    </xf>
    <xf numFmtId="0" fontId="15" fillId="9" borderId="16" xfId="0" applyFont="1" applyFill="1" applyBorder="1" applyAlignment="1">
      <alignment horizontal="center" vertical="center" wrapText="1"/>
    </xf>
    <xf numFmtId="0" fontId="15" fillId="9" borderId="20" xfId="0" applyFont="1" applyFill="1" applyBorder="1" applyAlignment="1">
      <alignment horizontal="center" vertical="center" wrapText="1"/>
    </xf>
    <xf numFmtId="0" fontId="20" fillId="5" borderId="9" xfId="0" applyFont="1" applyFill="1" applyBorder="1" applyAlignment="1">
      <alignment horizontal="center" vertical="center" wrapText="1"/>
    </xf>
    <xf numFmtId="0" fontId="20" fillId="5" borderId="11" xfId="0" applyFont="1" applyFill="1" applyBorder="1" applyAlignment="1">
      <alignment horizontal="center" vertical="center" wrapText="1"/>
    </xf>
    <xf numFmtId="0" fontId="15" fillId="10" borderId="16" xfId="0" applyFont="1" applyFill="1" applyBorder="1" applyAlignment="1">
      <alignment horizontal="center" vertical="center" wrapText="1"/>
    </xf>
    <xf numFmtId="0" fontId="15" fillId="10" borderId="20" xfId="0" applyFont="1" applyFill="1" applyBorder="1" applyAlignment="1">
      <alignment horizontal="center" vertical="center" wrapText="1"/>
    </xf>
    <xf numFmtId="0" fontId="8" fillId="6" borderId="16"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20" xfId="0" applyFont="1" applyFill="1" applyBorder="1" applyAlignment="1">
      <alignment horizontal="center" vertical="center" wrapText="1"/>
    </xf>
    <xf numFmtId="0" fontId="8" fillId="10" borderId="16" xfId="0" applyFont="1" applyFill="1" applyBorder="1" applyAlignment="1">
      <alignment horizontal="center" vertical="center" wrapText="1"/>
    </xf>
    <xf numFmtId="0" fontId="8" fillId="10" borderId="20" xfId="0" applyFont="1" applyFill="1" applyBorder="1" applyAlignment="1">
      <alignment horizontal="center" vertical="center" wrapText="1"/>
    </xf>
    <xf numFmtId="9" fontId="10" fillId="0" borderId="14" xfId="1" applyFont="1" applyFill="1" applyBorder="1" applyAlignment="1" applyProtection="1">
      <alignment horizontal="center" vertical="center" wrapText="1"/>
      <protection locked="0"/>
    </xf>
    <xf numFmtId="9" fontId="10" fillId="0" borderId="1" xfId="1" applyFont="1" applyFill="1" applyBorder="1" applyAlignment="1" applyProtection="1">
      <alignment horizontal="center" vertical="center" wrapText="1"/>
      <protection locked="0"/>
    </xf>
    <xf numFmtId="9" fontId="10" fillId="0" borderId="23" xfId="1" applyFont="1" applyFill="1" applyBorder="1" applyAlignment="1" applyProtection="1">
      <alignment horizontal="center" vertical="center" wrapText="1"/>
      <protection locked="0"/>
    </xf>
    <xf numFmtId="9" fontId="17" fillId="0" borderId="1" xfId="0" applyNumberFormat="1" applyFont="1" applyBorder="1" applyAlignment="1">
      <alignment horizontal="center" vertical="center"/>
    </xf>
    <xf numFmtId="9" fontId="17" fillId="0" borderId="23" xfId="0" applyNumberFormat="1" applyFont="1" applyBorder="1" applyAlignment="1">
      <alignment horizontal="center" vertical="center"/>
    </xf>
    <xf numFmtId="0" fontId="10" fillId="0" borderId="1" xfId="0" applyFont="1" applyBorder="1" applyAlignment="1">
      <alignment horizontal="justify" vertical="center" wrapText="1"/>
    </xf>
    <xf numFmtId="0" fontId="10" fillId="0" borderId="23" xfId="0" applyFont="1" applyBorder="1" applyAlignment="1">
      <alignment horizontal="justify" vertical="center" wrapText="1"/>
    </xf>
    <xf numFmtId="9" fontId="11" fillId="0" borderId="1" xfId="0" applyNumberFormat="1" applyFont="1" applyBorder="1" applyAlignment="1">
      <alignment horizontal="center" vertical="center" wrapText="1"/>
    </xf>
    <xf numFmtId="9" fontId="11" fillId="0" borderId="23" xfId="0" applyNumberFormat="1" applyFont="1" applyBorder="1" applyAlignment="1">
      <alignment horizontal="center" vertical="center" wrapText="1"/>
    </xf>
    <xf numFmtId="0" fontId="10" fillId="0" borderId="15"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10" fillId="0" borderId="24" xfId="0" applyFont="1" applyBorder="1" applyAlignment="1" applyProtection="1">
      <alignment horizontal="center" vertical="center"/>
      <protection locked="0"/>
    </xf>
    <xf numFmtId="0" fontId="10" fillId="2" borderId="1" xfId="0" applyFont="1" applyFill="1" applyBorder="1" applyAlignment="1" applyProtection="1">
      <alignment horizontal="left" vertical="center" wrapText="1"/>
      <protection locked="0"/>
    </xf>
    <xf numFmtId="0" fontId="10" fillId="2" borderId="23" xfId="0" applyFont="1" applyFill="1" applyBorder="1" applyAlignment="1" applyProtection="1">
      <alignment horizontal="left" vertical="center" wrapText="1"/>
      <protection locked="0"/>
    </xf>
    <xf numFmtId="0" fontId="5" fillId="2" borderId="1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0" borderId="1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3" xfId="0" applyFont="1" applyBorder="1" applyAlignment="1">
      <alignment horizontal="center" vertical="center" wrapText="1"/>
    </xf>
    <xf numFmtId="0" fontId="10" fillId="2" borderId="1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5" fillId="0" borderId="14" xfId="0" applyFont="1" applyBorder="1" applyAlignment="1">
      <alignment horizontal="justify" vertical="center" wrapText="1"/>
    </xf>
    <xf numFmtId="0" fontId="5" fillId="0" borderId="1" xfId="0" applyFont="1" applyBorder="1" applyAlignment="1">
      <alignment horizontal="justify" vertical="center" wrapText="1"/>
    </xf>
    <xf numFmtId="0" fontId="10" fillId="0" borderId="14"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23" xfId="0" applyFont="1" applyBorder="1" applyAlignment="1" applyProtection="1">
      <alignment horizontal="center" vertical="center"/>
      <protection locked="0"/>
    </xf>
    <xf numFmtId="0" fontId="5" fillId="0" borderId="23" xfId="0" applyFont="1" applyBorder="1" applyAlignment="1">
      <alignment horizontal="justify" vertical="center" wrapText="1"/>
    </xf>
    <xf numFmtId="9" fontId="7" fillId="0" borderId="1" xfId="0" applyNumberFormat="1" applyFont="1" applyBorder="1" applyAlignment="1">
      <alignment horizontal="center" vertical="center"/>
    </xf>
    <xf numFmtId="9" fontId="7" fillId="0" borderId="23" xfId="0" applyNumberFormat="1" applyFont="1" applyBorder="1" applyAlignment="1">
      <alignment horizontal="center" vertical="center"/>
    </xf>
    <xf numFmtId="0" fontId="10" fillId="0" borderId="26"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0" borderId="30" xfId="0" applyFont="1" applyBorder="1" applyAlignment="1" applyProtection="1">
      <alignment horizontal="center" vertical="center" wrapText="1"/>
      <protection locked="0"/>
    </xf>
    <xf numFmtId="0" fontId="5" fillId="0" borderId="1" xfId="0" applyFont="1" applyBorder="1" applyAlignment="1">
      <alignment horizontal="left" vertical="center" wrapText="1"/>
    </xf>
    <xf numFmtId="0" fontId="5" fillId="0" borderId="23" xfId="0" applyFont="1" applyBorder="1" applyAlignment="1">
      <alignment horizontal="left" vertical="center" wrapText="1"/>
    </xf>
    <xf numFmtId="0" fontId="10" fillId="2" borderId="1" xfId="0" applyFont="1" applyFill="1" applyBorder="1" applyAlignment="1" applyProtection="1">
      <alignment horizontal="center" vertical="center"/>
      <protection locked="0"/>
    </xf>
    <xf numFmtId="0" fontId="10" fillId="2" borderId="23" xfId="0" applyFont="1" applyFill="1" applyBorder="1" applyAlignment="1" applyProtection="1">
      <alignment horizontal="center" vertical="center"/>
      <protection locked="0"/>
    </xf>
    <xf numFmtId="0" fontId="5" fillId="0" borderId="14" xfId="0" applyFont="1" applyBorder="1" applyAlignment="1">
      <alignment horizontal="left" vertical="center" wrapText="1"/>
    </xf>
    <xf numFmtId="0" fontId="21" fillId="0" borderId="1" xfId="0" applyFont="1" applyBorder="1" applyAlignment="1" applyProtection="1">
      <alignment horizontal="justify" vertical="center" wrapText="1"/>
      <protection locked="0"/>
    </xf>
    <xf numFmtId="0" fontId="21" fillId="0" borderId="23" xfId="0" applyFont="1" applyBorder="1" applyAlignment="1" applyProtection="1">
      <alignment horizontal="justify" vertical="center" wrapText="1"/>
      <protection locked="0"/>
    </xf>
    <xf numFmtId="0" fontId="10" fillId="0" borderId="14" xfId="0" applyFont="1" applyBorder="1" applyAlignment="1">
      <alignment horizontal="left" vertical="center" wrapText="1"/>
    </xf>
    <xf numFmtId="0" fontId="10" fillId="0" borderId="1" xfId="0" applyFont="1" applyBorder="1" applyAlignment="1">
      <alignment horizontal="left" vertical="center" wrapText="1"/>
    </xf>
    <xf numFmtId="0" fontId="10" fillId="0" borderId="69"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70" xfId="0" applyFont="1" applyBorder="1" applyAlignment="1" applyProtection="1">
      <alignment horizontal="center" vertical="center"/>
      <protection locked="0"/>
    </xf>
    <xf numFmtId="9" fontId="11" fillId="0" borderId="14" xfId="0" applyNumberFormat="1" applyFont="1" applyBorder="1" applyAlignment="1">
      <alignment horizontal="center" vertical="center" wrapText="1"/>
    </xf>
    <xf numFmtId="0" fontId="2" fillId="0" borderId="71" xfId="0" applyFont="1" applyBorder="1" applyAlignment="1">
      <alignment horizontal="center"/>
    </xf>
    <xf numFmtId="0" fontId="2" fillId="0" borderId="72" xfId="0" applyFont="1" applyBorder="1" applyAlignment="1">
      <alignment horizontal="center"/>
    </xf>
    <xf numFmtId="0" fontId="2" fillId="0" borderId="73" xfId="0" applyFont="1" applyBorder="1" applyAlignment="1">
      <alignment horizontal="center"/>
    </xf>
    <xf numFmtId="0" fontId="10" fillId="11" borderId="14" xfId="0" applyFont="1" applyFill="1" applyBorder="1" applyAlignment="1">
      <alignment horizontal="center" vertical="center" wrapText="1"/>
    </xf>
    <xf numFmtId="0" fontId="10" fillId="11" borderId="23" xfId="0" applyFont="1" applyFill="1" applyBorder="1" applyAlignment="1">
      <alignment horizontal="center" vertical="center" wrapText="1"/>
    </xf>
    <xf numFmtId="0" fontId="5" fillId="0" borderId="14" xfId="0" applyFont="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5" fillId="0" borderId="23" xfId="0" applyFont="1" applyBorder="1" applyAlignment="1" applyProtection="1">
      <alignment horizontal="center" vertical="center" wrapText="1"/>
      <protection locked="0"/>
    </xf>
    <xf numFmtId="0" fontId="10" fillId="0" borderId="16" xfId="0" applyFont="1" applyBorder="1" applyAlignment="1">
      <alignment horizontal="left" vertical="center" wrapText="1"/>
    </xf>
    <xf numFmtId="0" fontId="10" fillId="0" borderId="20" xfId="0" applyFont="1" applyBorder="1" applyAlignment="1">
      <alignment horizontal="left" vertical="center" wrapText="1"/>
    </xf>
    <xf numFmtId="0" fontId="10" fillId="0" borderId="21" xfId="0" applyFont="1" applyBorder="1" applyAlignment="1">
      <alignment horizontal="left" vertical="center" wrapText="1"/>
    </xf>
    <xf numFmtId="0" fontId="10" fillId="0" borderId="15" xfId="0" applyFont="1" applyBorder="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0" fillId="2" borderId="14" xfId="0" applyFont="1" applyFill="1" applyBorder="1" applyAlignment="1">
      <alignment horizontal="justify" vertical="center" wrapText="1"/>
    </xf>
    <xf numFmtId="0" fontId="10" fillId="2" borderId="23" xfId="0" applyFont="1" applyFill="1" applyBorder="1" applyAlignment="1">
      <alignment horizontal="justify" vertical="center" wrapText="1"/>
    </xf>
    <xf numFmtId="0" fontId="5" fillId="0" borderId="26"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6"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9" fontId="10" fillId="0" borderId="26" xfId="1" applyFont="1" applyFill="1" applyBorder="1" applyAlignment="1" applyProtection="1">
      <alignment horizontal="center" vertical="center" wrapText="1"/>
      <protection locked="0"/>
    </xf>
    <xf numFmtId="9" fontId="10" fillId="0" borderId="30" xfId="1" applyFont="1" applyFill="1" applyBorder="1" applyAlignment="1" applyProtection="1">
      <alignment horizontal="center" vertical="center" wrapText="1"/>
      <protection locked="0"/>
    </xf>
    <xf numFmtId="0" fontId="10" fillId="2" borderId="26" xfId="2" applyFill="1" applyBorder="1" applyAlignment="1" applyProtection="1">
      <alignment horizontal="center" vertical="center" wrapText="1"/>
      <protection locked="0"/>
    </xf>
    <xf numFmtId="0" fontId="10" fillId="2" borderId="30" xfId="2" applyFill="1" applyBorder="1" applyAlignment="1" applyProtection="1">
      <alignment horizontal="center" vertical="center" wrapText="1"/>
      <protection locked="0"/>
    </xf>
    <xf numFmtId="9" fontId="10" fillId="0" borderId="26" xfId="1" applyFont="1" applyFill="1" applyBorder="1" applyAlignment="1" applyProtection="1">
      <alignment horizontal="center" vertical="center" wrapText="1"/>
    </xf>
    <xf numFmtId="9" fontId="10" fillId="0" borderId="30" xfId="1" applyFont="1" applyFill="1" applyBorder="1" applyAlignment="1" applyProtection="1">
      <alignment horizontal="center" vertical="center" wrapText="1"/>
    </xf>
    <xf numFmtId="0" fontId="10" fillId="0" borderId="26" xfId="0" applyFont="1" applyBorder="1" applyAlignment="1">
      <alignment horizontal="center" vertical="center" wrapText="1"/>
    </xf>
    <xf numFmtId="0" fontId="10" fillId="0" borderId="3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30" xfId="0" applyFont="1" applyBorder="1" applyAlignment="1">
      <alignment horizontal="center" vertical="center" wrapText="1"/>
    </xf>
    <xf numFmtId="0" fontId="10" fillId="0" borderId="16"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1" xfId="0" applyFont="1" applyBorder="1" applyAlignment="1">
      <alignment horizontal="center" vertical="center" wrapText="1"/>
    </xf>
    <xf numFmtId="9" fontId="5" fillId="0" borderId="26" xfId="0" applyNumberFormat="1" applyFont="1" applyBorder="1" applyAlignment="1">
      <alignment horizontal="center" vertical="center"/>
    </xf>
    <xf numFmtId="9" fontId="5" fillId="0" borderId="30" xfId="0" applyNumberFormat="1" applyFont="1" applyBorder="1" applyAlignment="1">
      <alignment horizontal="center" vertical="center"/>
    </xf>
    <xf numFmtId="9" fontId="11" fillId="0" borderId="26" xfId="0" applyNumberFormat="1" applyFont="1" applyBorder="1" applyAlignment="1">
      <alignment horizontal="center" vertical="center" wrapText="1"/>
    </xf>
    <xf numFmtId="9" fontId="11" fillId="0" borderId="30" xfId="0" applyNumberFormat="1" applyFont="1" applyBorder="1" applyAlignment="1">
      <alignment horizontal="center" vertical="center" wrapText="1"/>
    </xf>
    <xf numFmtId="0" fontId="7" fillId="2" borderId="25" xfId="0" applyFont="1" applyFill="1" applyBorder="1" applyAlignment="1">
      <alignment horizontal="center" vertical="center"/>
    </xf>
    <xf numFmtId="0" fontId="7" fillId="2" borderId="29" xfId="0" applyFont="1" applyFill="1" applyBorder="1" applyAlignment="1">
      <alignment horizontal="center" vertical="center"/>
    </xf>
    <xf numFmtId="0" fontId="22" fillId="0" borderId="26" xfId="0" applyFont="1" applyBorder="1" applyAlignment="1">
      <alignment horizontal="center" vertical="center"/>
    </xf>
    <xf numFmtId="0" fontId="22" fillId="0" borderId="30" xfId="0" applyFont="1" applyBorder="1" applyAlignment="1">
      <alignment horizontal="center" vertical="center"/>
    </xf>
    <xf numFmtId="0" fontId="5" fillId="2" borderId="26" xfId="0" applyFont="1" applyFill="1" applyBorder="1" applyAlignment="1">
      <alignment horizontal="center" vertical="center"/>
    </xf>
    <xf numFmtId="0" fontId="5" fillId="2" borderId="30" xfId="0" applyFont="1" applyFill="1" applyBorder="1" applyAlignment="1">
      <alignment horizontal="center" vertical="center"/>
    </xf>
    <xf numFmtId="14" fontId="10" fillId="0" borderId="26" xfId="0" applyNumberFormat="1" applyFont="1" applyBorder="1" applyAlignment="1">
      <alignment horizontal="center" vertical="center" wrapText="1"/>
    </xf>
    <xf numFmtId="14" fontId="10" fillId="0" borderId="30" xfId="0" applyNumberFormat="1" applyFont="1" applyBorder="1" applyAlignment="1">
      <alignment horizontal="center" vertical="center" wrapText="1"/>
    </xf>
    <xf numFmtId="0" fontId="2" fillId="0" borderId="26" xfId="0" applyFont="1" applyBorder="1" applyAlignment="1">
      <alignment horizontal="center" vertical="center" wrapText="1"/>
    </xf>
    <xf numFmtId="0" fontId="2" fillId="0" borderId="30" xfId="0" applyFont="1" applyBorder="1" applyAlignment="1">
      <alignment horizontal="center" vertical="center" wrapText="1"/>
    </xf>
    <xf numFmtId="0" fontId="5" fillId="0" borderId="26" xfId="0" applyFont="1" applyBorder="1" applyAlignment="1">
      <alignment horizontal="center" vertical="center"/>
    </xf>
    <xf numFmtId="0" fontId="5" fillId="0" borderId="30" xfId="0" applyFont="1" applyBorder="1" applyAlignment="1">
      <alignment horizontal="center" vertical="center"/>
    </xf>
    <xf numFmtId="0" fontId="5" fillId="0" borderId="26" xfId="0" applyFont="1" applyBorder="1" applyAlignment="1">
      <alignment horizontal="justify" vertical="center" wrapText="1"/>
    </xf>
    <xf numFmtId="0" fontId="5" fillId="0" borderId="30" xfId="0" applyFont="1" applyBorder="1" applyAlignment="1">
      <alignment horizontal="justify" vertical="center" wrapText="1"/>
    </xf>
    <xf numFmtId="0" fontId="10" fillId="2" borderId="26" xfId="0" applyFont="1" applyFill="1" applyBorder="1" applyAlignment="1">
      <alignment horizontal="center" vertical="center"/>
    </xf>
    <xf numFmtId="0" fontId="10" fillId="2" borderId="30" xfId="0" applyFont="1" applyFill="1" applyBorder="1" applyAlignment="1">
      <alignment horizontal="center" vertical="center"/>
    </xf>
    <xf numFmtId="0" fontId="34" fillId="0" borderId="15" xfId="0" applyFont="1" applyBorder="1" applyAlignment="1" applyProtection="1">
      <alignment horizontal="center" vertical="center" wrapText="1"/>
      <protection locked="0"/>
    </xf>
    <xf numFmtId="0" fontId="34" fillId="0" borderId="19" xfId="0" applyFont="1" applyBorder="1" applyAlignment="1" applyProtection="1">
      <alignment horizontal="center" vertical="center" wrapText="1"/>
      <protection locked="0"/>
    </xf>
    <xf numFmtId="0" fontId="34" fillId="0" borderId="24" xfId="0" applyFont="1" applyBorder="1" applyAlignment="1" applyProtection="1">
      <alignment horizontal="center" vertical="center" wrapText="1"/>
      <protection locked="0"/>
    </xf>
    <xf numFmtId="0" fontId="21" fillId="0" borderId="14" xfId="0" applyFont="1" applyBorder="1" applyAlignment="1" applyProtection="1">
      <alignment horizontal="left" vertical="center" wrapText="1"/>
      <protection locked="0"/>
    </xf>
    <xf numFmtId="0" fontId="21" fillId="0" borderId="1" xfId="0" applyFont="1" applyBorder="1" applyAlignment="1" applyProtection="1">
      <alignment horizontal="left" vertical="center" wrapText="1"/>
      <protection locked="0"/>
    </xf>
    <xf numFmtId="0" fontId="7" fillId="12" borderId="2" xfId="0" applyFont="1" applyFill="1" applyBorder="1" applyAlignment="1">
      <alignment horizontal="center" vertical="center"/>
    </xf>
    <xf numFmtId="0" fontId="7" fillId="12" borderId="3" xfId="0" applyFont="1" applyFill="1" applyBorder="1" applyAlignment="1">
      <alignment horizontal="center" vertical="center"/>
    </xf>
    <xf numFmtId="0" fontId="7" fillId="12" borderId="4" xfId="0" applyFont="1" applyFill="1" applyBorder="1" applyAlignment="1">
      <alignment horizontal="center" vertical="center"/>
    </xf>
    <xf numFmtId="0" fontId="25" fillId="0" borderId="2" xfId="0" applyFont="1" applyBorder="1" applyAlignment="1">
      <alignment horizontal="left" vertical="center" wrapText="1"/>
    </xf>
    <xf numFmtId="0" fontId="25" fillId="0" borderId="3" xfId="0" applyFont="1" applyBorder="1" applyAlignment="1">
      <alignment horizontal="left" vertical="center" wrapText="1"/>
    </xf>
    <xf numFmtId="0" fontId="25" fillId="0" borderId="4" xfId="0" applyFont="1" applyBorder="1" applyAlignment="1">
      <alignment horizontal="left" vertical="center" wrapText="1"/>
    </xf>
    <xf numFmtId="0" fontId="25" fillId="0" borderId="1" xfId="0" applyFont="1" applyBorder="1" applyAlignment="1">
      <alignment horizontal="justify" vertical="center" wrapText="1"/>
    </xf>
    <xf numFmtId="0" fontId="25" fillId="0" borderId="1" xfId="0" applyFont="1" applyBorder="1" applyAlignment="1">
      <alignment horizontal="left" vertical="center" wrapText="1"/>
    </xf>
    <xf numFmtId="0" fontId="10" fillId="0" borderId="27" xfId="0" applyFont="1" applyBorder="1" applyAlignment="1" applyProtection="1">
      <alignment horizontal="center" vertical="center" wrapText="1"/>
      <protection locked="0"/>
    </xf>
    <xf numFmtId="0" fontId="10" fillId="0" borderId="31" xfId="0" applyFont="1" applyBorder="1" applyAlignment="1" applyProtection="1">
      <alignment horizontal="center" vertical="center" wrapText="1"/>
      <protection locked="0"/>
    </xf>
    <xf numFmtId="0" fontId="2" fillId="0" borderId="27" xfId="0" applyFont="1" applyBorder="1" applyAlignment="1">
      <alignment horizontal="center"/>
    </xf>
    <xf numFmtId="0" fontId="2" fillId="0" borderId="31" xfId="0" applyFont="1" applyBorder="1" applyAlignment="1">
      <alignment horizontal="center"/>
    </xf>
    <xf numFmtId="0" fontId="32" fillId="0" borderId="68" xfId="3" applyFont="1" applyBorder="1" applyAlignment="1">
      <alignment horizontal="center" vertical="center" wrapText="1"/>
    </xf>
    <xf numFmtId="0" fontId="4" fillId="17" borderId="53" xfId="0" applyFont="1" applyFill="1" applyBorder="1" applyAlignment="1">
      <alignment horizontal="center" vertical="center" wrapText="1"/>
    </xf>
    <xf numFmtId="0" fontId="4" fillId="17" borderId="45" xfId="0" applyFont="1" applyFill="1" applyBorder="1" applyAlignment="1">
      <alignment horizontal="center" vertical="center" wrapText="1"/>
    </xf>
    <xf numFmtId="0" fontId="4" fillId="17" borderId="63" xfId="0" applyFont="1" applyFill="1" applyBorder="1" applyAlignment="1">
      <alignment horizontal="center" vertical="center" wrapText="1"/>
    </xf>
    <xf numFmtId="0" fontId="4" fillId="17" borderId="64"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0" xfId="0" applyFont="1" applyAlignment="1">
      <alignment horizontal="left"/>
    </xf>
    <xf numFmtId="0" fontId="4" fillId="15" borderId="2" xfId="0" applyFont="1" applyFill="1" applyBorder="1" applyAlignment="1">
      <alignment horizontal="center" vertical="center" wrapText="1"/>
    </xf>
    <xf numFmtId="0" fontId="4" fillId="15" borderId="4" xfId="0" applyFont="1" applyFill="1" applyBorder="1" applyAlignment="1">
      <alignment horizontal="center" vertical="center" wrapText="1"/>
    </xf>
    <xf numFmtId="0" fontId="24" fillId="0" borderId="0" xfId="0" applyFont="1" applyAlignment="1">
      <alignment horizontal="center"/>
    </xf>
    <xf numFmtId="0" fontId="4" fillId="17" borderId="35" xfId="0" applyFont="1" applyFill="1" applyBorder="1" applyAlignment="1">
      <alignment horizontal="center" vertical="center" wrapText="1"/>
    </xf>
    <xf numFmtId="0" fontId="4" fillId="17" borderId="36" xfId="0" applyFont="1" applyFill="1" applyBorder="1" applyAlignment="1">
      <alignment horizontal="center" vertical="center" wrapText="1"/>
    </xf>
    <xf numFmtId="0" fontId="4" fillId="17" borderId="37" xfId="0" applyFont="1" applyFill="1" applyBorder="1" applyAlignment="1">
      <alignment horizontal="center" vertical="center" wrapText="1"/>
    </xf>
    <xf numFmtId="0" fontId="4" fillId="17" borderId="38" xfId="0" applyFont="1" applyFill="1" applyBorder="1" applyAlignment="1">
      <alignment horizontal="center" vertical="center" wrapText="1"/>
    </xf>
    <xf numFmtId="0" fontId="4" fillId="17" borderId="39" xfId="0" applyFont="1" applyFill="1" applyBorder="1" applyAlignment="1">
      <alignment horizontal="center" vertical="center" wrapText="1"/>
    </xf>
    <xf numFmtId="0" fontId="4" fillId="17" borderId="47" xfId="0" applyFont="1" applyFill="1" applyBorder="1" applyAlignment="1">
      <alignment horizontal="center" vertical="center" wrapText="1"/>
    </xf>
    <xf numFmtId="0" fontId="4" fillId="17" borderId="48" xfId="0" applyFont="1" applyFill="1" applyBorder="1" applyAlignment="1">
      <alignment horizontal="center" vertical="center" wrapText="1"/>
    </xf>
    <xf numFmtId="0" fontId="4" fillId="17" borderId="46" xfId="0" applyFont="1" applyFill="1" applyBorder="1" applyAlignment="1">
      <alignment horizontal="center" vertical="center" wrapText="1"/>
    </xf>
    <xf numFmtId="0" fontId="4" fillId="17" borderId="40" xfId="0" applyFont="1" applyFill="1" applyBorder="1" applyAlignment="1">
      <alignment horizontal="center" vertical="center" wrapText="1"/>
    </xf>
    <xf numFmtId="0" fontId="4" fillId="17" borderId="41" xfId="0" applyFont="1" applyFill="1" applyBorder="1" applyAlignment="1">
      <alignment horizontal="center" vertical="center" wrapText="1"/>
    </xf>
    <xf numFmtId="0" fontId="4" fillId="17" borderId="42" xfId="0" applyFont="1" applyFill="1" applyBorder="1" applyAlignment="1">
      <alignment horizontal="center" vertical="center" wrapText="1"/>
    </xf>
    <xf numFmtId="0" fontId="4" fillId="17" borderId="43" xfId="0" applyFont="1" applyFill="1" applyBorder="1" applyAlignment="1">
      <alignment horizontal="center" vertical="center" wrapText="1"/>
    </xf>
    <xf numFmtId="0" fontId="4" fillId="17" borderId="44" xfId="0" applyFont="1" applyFill="1" applyBorder="1" applyAlignment="1">
      <alignment horizontal="center" vertical="center" wrapText="1"/>
    </xf>
    <xf numFmtId="0" fontId="4" fillId="17" borderId="51" xfId="0" applyFont="1" applyFill="1" applyBorder="1" applyAlignment="1">
      <alignment horizontal="center" vertical="center" wrapText="1"/>
    </xf>
    <xf numFmtId="0" fontId="4" fillId="17" borderId="0" xfId="0" applyFont="1" applyFill="1" applyAlignment="1">
      <alignment horizontal="center" vertical="center" wrapText="1"/>
    </xf>
    <xf numFmtId="0" fontId="4" fillId="17" borderId="52" xfId="0" applyFont="1" applyFill="1" applyBorder="1" applyAlignment="1">
      <alignment horizontal="center" vertical="center" wrapText="1"/>
    </xf>
  </cellXfs>
  <cellStyles count="4">
    <cellStyle name="Hipervínculo" xfId="3" builtinId="8"/>
    <cellStyle name="Normal" xfId="0" builtinId="0"/>
    <cellStyle name="Normal 2" xfId="2"/>
    <cellStyle name="Porcentaje" xfId="1" builtinId="5"/>
  </cellStyles>
  <dxfs count="1106">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C000"/>
        </patternFill>
      </fill>
    </dxf>
    <dxf>
      <fill>
        <patternFill>
          <bgColor rgb="FFFF0000"/>
        </patternFill>
      </fill>
    </dxf>
    <dxf>
      <fill>
        <patternFill>
          <bgColor rgb="FFFFFF99"/>
        </patternFill>
      </fill>
    </dxf>
    <dxf>
      <fill>
        <patternFill>
          <bgColor rgb="FFFFC000"/>
        </patternFill>
      </fill>
    </dxf>
    <dxf>
      <fill>
        <patternFill>
          <bgColor rgb="FFFF0000"/>
        </patternFill>
      </fill>
    </dxf>
    <dxf>
      <fill>
        <patternFill>
          <bgColor rgb="FF92D050"/>
        </patternFill>
      </fill>
    </dxf>
    <dxf>
      <fill>
        <patternFill>
          <bgColor rgb="FF00B050"/>
        </patternFill>
      </fill>
    </dxf>
    <dxf>
      <fill>
        <patternFill>
          <bgColor rgb="FFFFFF99"/>
        </patternFill>
      </fill>
    </dxf>
    <dxf>
      <fill>
        <patternFill>
          <bgColor rgb="FFFF0000"/>
        </patternFill>
      </fill>
    </dxf>
    <dxf>
      <fill>
        <patternFill>
          <bgColor rgb="FFFFC000"/>
        </patternFill>
      </fill>
    </dxf>
    <dxf>
      <font>
        <color rgb="FF9C0006"/>
      </font>
      <fill>
        <patternFill>
          <bgColor rgb="FFFFC7CE"/>
        </patternFill>
      </fill>
    </dxf>
    <dxf>
      <fill>
        <patternFill>
          <bgColor rgb="FF00B050"/>
        </patternFill>
      </fill>
    </dxf>
    <dxf>
      <fill>
        <patternFill>
          <bgColor rgb="FF92D050"/>
        </patternFill>
      </fill>
    </dxf>
    <dxf>
      <fill>
        <patternFill>
          <bgColor rgb="FF92D050"/>
        </patternFill>
      </fill>
    </dxf>
    <dxf>
      <fill>
        <patternFill>
          <bgColor rgb="FFFFFFCC"/>
        </patternFill>
      </fill>
    </dxf>
    <dxf>
      <font>
        <color rgb="FF9C0006"/>
      </font>
      <fill>
        <patternFill>
          <bgColor rgb="FFFFC7CE"/>
        </patternFill>
      </fill>
    </dxf>
    <dxf>
      <fill>
        <patternFill>
          <bgColor rgb="FFFFFFCC"/>
        </patternFill>
      </fill>
    </dxf>
    <dxf>
      <fill>
        <patternFill>
          <bgColor rgb="FFFFFF99"/>
        </patternFill>
      </fill>
    </dxf>
    <dxf>
      <fill>
        <patternFill>
          <bgColor rgb="FFFFFF99"/>
        </patternFill>
      </fill>
    </dxf>
    <dxf>
      <fill>
        <patternFill>
          <bgColor theme="1"/>
        </patternFill>
      </fill>
    </dxf>
    <dxf>
      <font>
        <color theme="1"/>
      </font>
      <fill>
        <patternFill>
          <bgColor rgb="FFFFFF99"/>
        </patternFill>
      </fill>
    </dxf>
    <dxf>
      <fill>
        <patternFill>
          <bgColor rgb="FFFFC000"/>
        </patternFill>
      </fill>
    </dxf>
    <dxf>
      <fill>
        <patternFill>
          <bgColor rgb="FF92D050"/>
        </patternFill>
      </fill>
    </dxf>
    <dxf>
      <fill>
        <patternFill>
          <bgColor rgb="FFFFFF99"/>
        </patternFill>
      </fill>
    </dxf>
    <dxf>
      <fill>
        <patternFill>
          <bgColor rgb="FFFFC000"/>
        </patternFill>
      </fill>
    </dxf>
    <dxf>
      <font>
        <color rgb="FF9C0006"/>
      </font>
      <fill>
        <patternFill>
          <bgColor rgb="FFFFC7CE"/>
        </patternFill>
      </fill>
    </dxf>
    <dxf>
      <fill>
        <patternFill>
          <bgColor rgb="FFFFC000"/>
        </patternFill>
      </fill>
    </dxf>
    <dxf>
      <font>
        <color theme="1"/>
      </font>
      <fill>
        <patternFill>
          <bgColor rgb="FFFFC000"/>
        </patternFill>
      </fill>
    </dxf>
    <dxf>
      <fill>
        <patternFill>
          <bgColor rgb="FFFFC000"/>
        </patternFill>
      </fill>
    </dxf>
    <dxf>
      <fill>
        <patternFill>
          <bgColor rgb="FFFFFF99"/>
        </patternFill>
      </fill>
    </dxf>
    <dxf>
      <fill>
        <patternFill>
          <bgColor rgb="FFFFC000"/>
        </patternFill>
      </fill>
    </dxf>
    <dxf>
      <fill>
        <patternFill>
          <bgColor rgb="FFFFC000"/>
        </patternFill>
      </fill>
    </dxf>
    <dxf>
      <fill>
        <patternFill>
          <bgColor rgb="FFFFC000"/>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C000"/>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142874</xdr:colOff>
      <xdr:row>0</xdr:row>
      <xdr:rowOff>0</xdr:rowOff>
    </xdr:from>
    <xdr:to>
      <xdr:col>2</xdr:col>
      <xdr:colOff>2714625</xdr:colOff>
      <xdr:row>0</xdr:row>
      <xdr:rowOff>465750</xdr:rowOff>
    </xdr:to>
    <xdr:pic>
      <xdr:nvPicPr>
        <xdr:cNvPr id="4" name="Imagen 3" descr="IMG-20220809-WA0005">
          <a:extLst>
            <a:ext uri="{FF2B5EF4-FFF2-40B4-BE49-F238E27FC236}">
              <a16:creationId xmlns:a16="http://schemas.microsoft.com/office/drawing/2014/main" xmlns="" id="{B0CBECB7-1186-406B-8A13-B103EC6E83F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57312" y="0"/>
          <a:ext cx="2571751" cy="46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88448</xdr:colOff>
      <xdr:row>0</xdr:row>
      <xdr:rowOff>19050</xdr:rowOff>
    </xdr:from>
    <xdr:to>
      <xdr:col>3</xdr:col>
      <xdr:colOff>457200</xdr:colOff>
      <xdr:row>0</xdr:row>
      <xdr:rowOff>533469</xdr:rowOff>
    </xdr:to>
    <xdr:pic>
      <xdr:nvPicPr>
        <xdr:cNvPr id="2" name="Imagen 1">
          <a:extLst>
            <a:ext uri="{FF2B5EF4-FFF2-40B4-BE49-F238E27FC236}">
              <a16:creationId xmlns:a16="http://schemas.microsoft.com/office/drawing/2014/main" xmlns="" id="{B1B5A07A-947E-4B01-A86B-21E6EFB1510F}"/>
            </a:ext>
          </a:extLst>
        </xdr:cNvPr>
        <xdr:cNvPicPr>
          <a:picLocks noChangeAspect="1"/>
        </xdr:cNvPicPr>
      </xdr:nvPicPr>
      <xdr:blipFill>
        <a:blip xmlns:r="http://schemas.openxmlformats.org/officeDocument/2006/relationships" r:embed="rId1"/>
        <a:stretch>
          <a:fillRect/>
        </a:stretch>
      </xdr:blipFill>
      <xdr:spPr>
        <a:xfrm>
          <a:off x="231323" y="19050"/>
          <a:ext cx="1930852" cy="5144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Planeacion%20Sectorial\2017\SG%20FT%20043%20Identificaci&#243;n%20y%20Seguimiento%20a%20los%20Riesgos%20Institucionales_v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ersonal/Desktop/Mincomercio/Seguimiento%20riesgo%20corrupci&#243;n/Matrices%20Primer%20Corte%20Corrupci&#243;n/Matriz%20Riesgos%20Corrupci&#243;n%20y%20Fraude%20Seguimiento%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hon%20montes/Documents/MINISTERIO%20CIT/RIESGOS/Matrices%20de%20Riesgos/Actualizaci&#243;n%20controles/DE-FM-022%20Matriz%20Riesgos%20Corrupci&#243;n%20y%20Fraude%20V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procedim-objetivos"/>
      <sheetName val="Identifica Riesgos G - C"/>
      <sheetName val="Descripcion RGC"/>
      <sheetName val="Conceptos"/>
      <sheetName val="Tablas - Mapa de Calor"/>
      <sheetName val="Ej Ficha Tecnica Indicador"/>
      <sheetName val="FT Existentes_Informativo"/>
      <sheetName val="Hoja2"/>
    </sheetNames>
    <sheetDataSet>
      <sheetData sheetId="0">
        <row r="3">
          <cell r="B3" t="str">
            <v>Adquisicion_de_Bienes_y_Servicios</v>
          </cell>
        </row>
        <row r="4">
          <cell r="B4" t="str">
            <v>Asesoria_Capacitación_y_Asistencia_Técnica</v>
          </cell>
        </row>
        <row r="5">
          <cell r="B5" t="str">
            <v>Fomento_y_Promoción</v>
          </cell>
        </row>
        <row r="6">
          <cell r="B6" t="str">
            <v>Gestión_Documental</v>
          </cell>
        </row>
        <row r="7">
          <cell r="B7" t="str">
            <v>Gestión_de_Información_y_Comunicaciones</v>
          </cell>
        </row>
        <row r="8">
          <cell r="B8" t="str">
            <v>Gestion_de_Políticas</v>
          </cell>
        </row>
        <row r="9">
          <cell r="B9" t="str">
            <v>Gestión_del_Talento_Humano</v>
          </cell>
        </row>
        <row r="10">
          <cell r="B10" t="str">
            <v>Gestión_Jurídica</v>
          </cell>
        </row>
        <row r="11">
          <cell r="B11" t="str">
            <v>Gestión_Recursos_Financieros</v>
          </cell>
        </row>
        <row r="12">
          <cell r="B12" t="str">
            <v>Gestión_Recursos_Físicos</v>
          </cell>
        </row>
        <row r="13">
          <cell r="B13" t="str">
            <v>Negociación_y_Administración_de_Relaciones_Comerciales</v>
          </cell>
        </row>
        <row r="14">
          <cell r="B14" t="str">
            <v>Sistemas_de_ Gestión</v>
          </cell>
        </row>
        <row r="15">
          <cell r="B15" t="str">
            <v>Planeación_Estrátegica</v>
          </cell>
        </row>
        <row r="16">
          <cell r="B16" t="str">
            <v>Evaluación_y_Seguimiento</v>
          </cell>
        </row>
      </sheetData>
      <sheetData sheetId="1" refreshError="1"/>
      <sheetData sheetId="2">
        <row r="10">
          <cell r="AK10">
            <v>0</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
      <sheetName val="Mapa Riesgos"/>
      <sheetName val="RC-1"/>
      <sheetName val="RC-2 RC-3"/>
      <sheetName val="RC-4 RC-5 RC-7 RC-8 RC-19"/>
      <sheetName val="RC-9"/>
      <sheetName val="RC-10 RC-11"/>
      <sheetName val="RC-12"/>
      <sheetName val="RC-13 RC-14 RC-15"/>
      <sheetName val="RC-16"/>
      <sheetName val="RC-17"/>
      <sheetName val="RC-20 RC-21"/>
      <sheetName val="RC-22"/>
      <sheetName val="RC-8"/>
      <sheetName val="Datos Validacion"/>
      <sheetName val="Tipos de riesgos"/>
      <sheetName val="Tablas Prob-Imp"/>
      <sheetName val="Eval Controles"/>
      <sheetName val="ZONAS DE RIESGO"/>
      <sheetName val="Plantilla Indicador R"/>
      <sheetName val="Matriz Riesgos  (2)"/>
      <sheetName val="RC-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6">
          <cell r="C6" t="str">
            <v>MUY BAJA</v>
          </cell>
          <cell r="D6">
            <v>0.2</v>
          </cell>
          <cell r="E6" t="str">
            <v>LEVE</v>
          </cell>
          <cell r="F6">
            <v>0.2</v>
          </cell>
          <cell r="K6" t="str">
            <v>Prevenir</v>
          </cell>
          <cell r="L6">
            <v>0.25</v>
          </cell>
          <cell r="M6" t="str">
            <v>Automático</v>
          </cell>
          <cell r="N6">
            <v>0.25</v>
          </cell>
        </row>
        <row r="7">
          <cell r="C7" t="str">
            <v>BAJA</v>
          </cell>
          <cell r="D7">
            <v>0.4</v>
          </cell>
          <cell r="E7" t="str">
            <v>MENOR</v>
          </cell>
          <cell r="F7">
            <v>0.4</v>
          </cell>
          <cell r="K7" t="str">
            <v>Detectar</v>
          </cell>
          <cell r="L7">
            <v>0.15</v>
          </cell>
          <cell r="M7" t="str">
            <v>Manual</v>
          </cell>
          <cell r="N7">
            <v>0.15</v>
          </cell>
        </row>
        <row r="8">
          <cell r="C8" t="str">
            <v>MEDIA</v>
          </cell>
          <cell r="D8">
            <v>0.6</v>
          </cell>
          <cell r="E8" t="str">
            <v>MODERADO</v>
          </cell>
          <cell r="F8">
            <v>0.6</v>
          </cell>
          <cell r="K8" t="str">
            <v>Corregir</v>
          </cell>
          <cell r="L8">
            <v>0.1</v>
          </cell>
        </row>
        <row r="9">
          <cell r="C9" t="str">
            <v>ALTA</v>
          </cell>
          <cell r="D9">
            <v>0.8</v>
          </cell>
          <cell r="E9" t="str">
            <v>MAYOR</v>
          </cell>
          <cell r="F9">
            <v>0.8</v>
          </cell>
        </row>
        <row r="10">
          <cell r="C10" t="str">
            <v>MUY ALTA</v>
          </cell>
          <cell r="D10">
            <v>1</v>
          </cell>
          <cell r="E10" t="str">
            <v>CATASTRÓFICO</v>
          </cell>
          <cell r="F10">
            <v>1</v>
          </cell>
        </row>
        <row r="11">
          <cell r="E11" t="str">
            <v>MODERADO (RC-F)</v>
          </cell>
          <cell r="F11">
            <v>0.6</v>
          </cell>
        </row>
        <row r="12">
          <cell r="E12" t="str">
            <v>MAYOR (RC-F)</v>
          </cell>
          <cell r="F12">
            <v>0.8</v>
          </cell>
        </row>
        <row r="13">
          <cell r="E13" t="str">
            <v>CATASTRÓFICO (RC-F)</v>
          </cell>
          <cell r="F13">
            <v>1</v>
          </cell>
        </row>
      </sheetData>
      <sheetData sheetId="15"/>
      <sheetData sheetId="16"/>
      <sheetData sheetId="17"/>
      <sheetData sheetId="18"/>
      <sheetData sheetId="19"/>
      <sheetData sheetId="20" refreshError="1"/>
      <sheetData sheetId="2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Riesgos "/>
      <sheetName val="Mapa Riesgos"/>
      <sheetName val="Datos Validacion"/>
      <sheetName val="Tipos de riesgos"/>
      <sheetName val="Tablas Prob-Imp"/>
      <sheetName val="Eval Controles"/>
      <sheetName val="ZONAS DE RIESGO"/>
      <sheetName val="Plantilla Indicador R"/>
    </sheetNames>
    <sheetDataSet>
      <sheetData sheetId="0"/>
      <sheetData sheetId="1"/>
      <sheetData sheetId="2">
        <row r="6">
          <cell r="K6" t="str">
            <v>Prevenir</v>
          </cell>
          <cell r="L6">
            <v>0.25</v>
          </cell>
          <cell r="M6" t="str">
            <v>Automático</v>
          </cell>
          <cell r="N6">
            <v>0.25</v>
          </cell>
        </row>
        <row r="7">
          <cell r="K7" t="str">
            <v>Detectar</v>
          </cell>
          <cell r="L7">
            <v>0.15</v>
          </cell>
          <cell r="M7" t="str">
            <v>Manual</v>
          </cell>
          <cell r="N7">
            <v>0.15</v>
          </cell>
        </row>
        <row r="8">
          <cell r="K8" t="str">
            <v>Corregir</v>
          </cell>
          <cell r="L8">
            <v>0.1</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7" Type="http://schemas.openxmlformats.org/officeDocument/2006/relationships/comments" Target="../comments1.xml"/><Relationship Id="rId2" Type="http://schemas.openxmlformats.org/officeDocument/2006/relationships/hyperlink" Target="https://mintranet.mincit.gov.co/mintranet/media/media_mintranet/noticias/Acta-N-023-de-2022-Medicion-de-la-satisfaccion-de-nuestros-ciudadanos-Entrega-encuesta-de-satisfaccion.pdf" TargetMode="External"/><Relationship Id="rId1" Type="http://schemas.openxmlformats.org/officeDocument/2006/relationships/hyperlink" Target="https://mincitco-my.sharepoint.com/:f:/g/personal/mrchacon_mincit_gov_co/ErcNguVLT71Ftyzh58677isBhUFiQxI8CuZH_Q_mbJBzHA?e=YhJHWH" TargetMode="External"/><Relationship Id="rId6" Type="http://schemas.openxmlformats.org/officeDocument/2006/relationships/vmlDrawing" Target="../drawings/vmlDrawing2.v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G94"/>
  <sheetViews>
    <sheetView showGridLines="0" tabSelected="1" showRuler="0" showWhiteSpace="0" zoomScale="80" zoomScaleNormal="80" zoomScaleSheetLayoutView="110" workbookViewId="0">
      <selection sqref="A1:D1"/>
    </sheetView>
  </sheetViews>
  <sheetFormatPr baseColWidth="10" defaultColWidth="11.42578125" defaultRowHeight="14.25"/>
  <cols>
    <col min="1" max="1" width="7.7109375" style="2" customWidth="1"/>
    <col min="2" max="2" width="10.5703125" style="2" bestFit="1" customWidth="1"/>
    <col min="3" max="3" width="43.7109375" style="2" bestFit="1" customWidth="1"/>
    <col min="4" max="4" width="24.5703125" style="2" customWidth="1"/>
    <col min="5" max="5" width="39.28515625" style="2" customWidth="1"/>
    <col min="6" max="6" width="15.42578125" style="1" customWidth="1"/>
    <col min="7" max="7" width="61" style="2" customWidth="1"/>
    <col min="8" max="8" width="6.7109375" style="2" bestFit="1" customWidth="1"/>
    <col min="9" max="9" width="55.7109375" style="2" customWidth="1"/>
    <col min="10" max="10" width="28.5703125" style="1" customWidth="1"/>
    <col min="11" max="11" width="47.140625" style="2" customWidth="1"/>
    <col min="12" max="12" width="28.5703125" style="1" customWidth="1"/>
    <col min="13" max="13" width="18.85546875" style="3" customWidth="1"/>
    <col min="14" max="14" width="16.28515625" style="1" customWidth="1"/>
    <col min="15" max="15" width="15.140625" style="135" customWidth="1"/>
    <col min="16" max="16" width="103" style="2" customWidth="1"/>
    <col min="17" max="17" width="16.5703125" style="1" customWidth="1"/>
    <col min="18" max="18" width="68.140625" style="2" customWidth="1"/>
    <col min="19" max="19" width="19.140625" style="2" customWidth="1"/>
    <col min="20" max="20" width="33.42578125" style="2" customWidth="1"/>
    <col min="21" max="21" width="26" style="2" customWidth="1"/>
    <col min="22" max="22" width="8.5703125" style="2" customWidth="1"/>
    <col min="23" max="23" width="5.140625" style="3" customWidth="1"/>
    <col min="24" max="24" width="10.85546875" style="2" customWidth="1"/>
    <col min="25" max="25" width="5.140625" style="3" customWidth="1"/>
    <col min="26" max="26" width="17" style="2" customWidth="1"/>
    <col min="27" max="27" width="68.7109375" style="2" customWidth="1"/>
    <col min="28" max="28" width="15.85546875" style="1" customWidth="1"/>
    <col min="29" max="29" width="59.85546875" style="2" customWidth="1"/>
    <col min="30" max="30" width="28" style="2" customWidth="1"/>
    <col min="31" max="31" width="15.28515625" style="1" customWidth="1"/>
    <col min="32" max="32" width="18.85546875" style="2" customWidth="1"/>
    <col min="33" max="33" width="15.5703125" style="2" customWidth="1"/>
    <col min="34" max="34" width="16.140625" style="2" customWidth="1"/>
    <col min="35" max="35" width="17" style="2" customWidth="1"/>
    <col min="36" max="36" width="39.28515625" style="2" customWidth="1"/>
    <col min="37" max="37" width="17.85546875" style="1" customWidth="1"/>
    <col min="38" max="38" width="49" style="2" customWidth="1"/>
    <col min="39" max="39" width="26.42578125" style="2" customWidth="1"/>
    <col min="40" max="40" width="89" style="2" customWidth="1"/>
    <col min="41" max="41" width="61.7109375" style="1" customWidth="1"/>
    <col min="42" max="42" width="41.28515625" style="2" bestFit="1" customWidth="1"/>
    <col min="43" max="43" width="9.28515625" style="4" customWidth="1"/>
    <col min="44" max="44" width="11.42578125" style="4" customWidth="1"/>
    <col min="45" max="45" width="84.85546875" style="2" customWidth="1"/>
    <col min="46" max="16384" width="11.42578125" style="2"/>
  </cols>
  <sheetData>
    <row r="1" spans="1:45" ht="43.5" customHeight="1">
      <c r="A1" s="284"/>
      <c r="B1" s="284"/>
      <c r="C1" s="284"/>
      <c r="D1" s="284"/>
      <c r="E1" s="285" t="s">
        <v>0</v>
      </c>
      <c r="F1" s="286"/>
      <c r="G1" s="286"/>
      <c r="H1" s="286"/>
      <c r="I1" s="286"/>
      <c r="J1" s="286"/>
      <c r="K1" s="286"/>
      <c r="L1" s="287"/>
      <c r="M1" s="288" t="s">
        <v>1</v>
      </c>
      <c r="N1" s="289"/>
      <c r="O1" s="289"/>
      <c r="P1" s="290"/>
      <c r="AF1" s="274"/>
      <c r="AG1" s="274"/>
    </row>
    <row r="3" spans="1:45" s="5" customFormat="1" ht="13.5" thickBot="1">
      <c r="D3" s="275"/>
      <c r="E3" s="275"/>
      <c r="F3" s="275"/>
      <c r="G3" s="275"/>
      <c r="H3" s="275"/>
      <c r="J3" s="6"/>
      <c r="L3" s="6"/>
      <c r="M3" s="7"/>
      <c r="N3" s="6"/>
      <c r="O3" s="8"/>
      <c r="Q3" s="6"/>
      <c r="W3" s="7"/>
      <c r="X3" s="276"/>
      <c r="Y3" s="276"/>
      <c r="Z3" s="276"/>
      <c r="AA3" s="276"/>
      <c r="AB3" s="276"/>
      <c r="AC3" s="276"/>
      <c r="AD3" s="276"/>
      <c r="AE3" s="276"/>
      <c r="AF3" s="276"/>
      <c r="AG3" s="276"/>
      <c r="AH3" s="276"/>
      <c r="AI3" s="276"/>
      <c r="AJ3" s="276"/>
      <c r="AK3" s="6"/>
      <c r="AO3" s="6"/>
      <c r="AQ3" s="19"/>
      <c r="AR3" s="19"/>
    </row>
    <row r="4" spans="1:45" s="5" customFormat="1" ht="12.75" customHeight="1" thickBot="1">
      <c r="C4" s="277" t="s">
        <v>2</v>
      </c>
      <c r="D4" s="278" t="s">
        <v>3</v>
      </c>
      <c r="E4" s="278"/>
      <c r="F4" s="9"/>
      <c r="G4" s="279" t="s">
        <v>5</v>
      </c>
      <c r="H4" s="280"/>
      <c r="I4" s="281"/>
      <c r="J4" s="281"/>
      <c r="K4" s="281"/>
      <c r="L4" s="10"/>
      <c r="M4" s="11"/>
      <c r="N4" s="10"/>
      <c r="O4" s="12"/>
      <c r="P4" s="13"/>
      <c r="Q4" s="10"/>
      <c r="R4" s="13"/>
      <c r="T4" s="13"/>
      <c r="U4" s="13"/>
      <c r="V4" s="14"/>
      <c r="W4" s="15"/>
      <c r="X4" s="16"/>
      <c r="Y4" s="17"/>
      <c r="Z4" s="16"/>
      <c r="AA4" s="16"/>
      <c r="AB4" s="18"/>
      <c r="AC4" s="16"/>
      <c r="AD4" s="16"/>
      <c r="AE4" s="6"/>
      <c r="AF4" s="13"/>
      <c r="AG4" s="13"/>
      <c r="AH4" s="13"/>
      <c r="AI4" s="13"/>
      <c r="AJ4" s="16"/>
      <c r="AK4" s="19"/>
      <c r="AL4" s="19"/>
      <c r="AM4" s="19"/>
      <c r="AN4" s="19"/>
      <c r="AO4" s="19"/>
      <c r="AP4" s="19"/>
      <c r="AQ4" s="19"/>
      <c r="AR4" s="19"/>
      <c r="AS4" s="19"/>
    </row>
    <row r="5" spans="1:45" s="5" customFormat="1" ht="34.5" customHeight="1">
      <c r="C5" s="277"/>
      <c r="D5" s="20"/>
      <c r="E5" s="20"/>
      <c r="F5" s="21"/>
      <c r="G5" s="282" t="s">
        <v>6</v>
      </c>
      <c r="H5" s="282"/>
      <c r="I5" s="283"/>
      <c r="J5" s="283"/>
      <c r="K5" s="283"/>
      <c r="L5" s="283"/>
      <c r="M5" s="283"/>
      <c r="N5" s="283"/>
      <c r="O5" s="283"/>
      <c r="P5" s="283"/>
      <c r="Q5" s="10"/>
      <c r="R5" s="13"/>
      <c r="T5" s="13"/>
      <c r="U5" s="13"/>
      <c r="V5" s="14"/>
      <c r="W5" s="15"/>
      <c r="X5" s="22"/>
      <c r="Y5" s="23"/>
      <c r="Z5" s="22"/>
      <c r="AA5" s="22"/>
      <c r="AB5" s="18"/>
      <c r="AC5" s="22"/>
      <c r="AD5" s="22"/>
      <c r="AE5" s="18"/>
      <c r="AF5" s="22"/>
      <c r="AH5" s="13"/>
      <c r="AI5" s="13"/>
      <c r="AJ5" s="22"/>
      <c r="AK5" s="19"/>
      <c r="AL5" s="19"/>
      <c r="AM5" s="19"/>
      <c r="AN5" s="19"/>
      <c r="AO5" s="19"/>
      <c r="AP5" s="19"/>
      <c r="AQ5" s="19"/>
      <c r="AR5" s="19"/>
      <c r="AS5" s="19"/>
    </row>
    <row r="6" spans="1:45" s="5" customFormat="1" ht="13.5" thickBot="1">
      <c r="C6" s="277"/>
      <c r="D6" s="20"/>
      <c r="E6" s="20"/>
      <c r="F6" s="21"/>
      <c r="G6" s="16"/>
      <c r="H6" s="24"/>
      <c r="I6" s="6"/>
      <c r="J6" s="6"/>
      <c r="K6" s="13"/>
      <c r="L6" s="10"/>
      <c r="M6" s="11"/>
      <c r="N6" s="10"/>
      <c r="O6" s="12"/>
      <c r="P6" s="13"/>
      <c r="Q6" s="10"/>
      <c r="R6" s="13"/>
      <c r="T6" s="13"/>
      <c r="U6" s="13"/>
      <c r="V6" s="14"/>
      <c r="W6" s="15"/>
      <c r="X6" s="22"/>
      <c r="Y6" s="23"/>
      <c r="Z6" s="22"/>
      <c r="AA6" s="22"/>
      <c r="AB6" s="18"/>
      <c r="AC6" s="22"/>
      <c r="AD6" s="22"/>
      <c r="AE6" s="6"/>
      <c r="AF6" s="13"/>
      <c r="AG6" s="13"/>
      <c r="AH6" s="13"/>
      <c r="AI6" s="13"/>
      <c r="AJ6" s="22"/>
      <c r="AK6" s="19"/>
      <c r="AL6" s="19"/>
      <c r="AM6" s="19"/>
      <c r="AN6" s="19"/>
      <c r="AO6" s="19"/>
      <c r="AP6" s="19"/>
      <c r="AQ6" s="19"/>
      <c r="AR6" s="19"/>
      <c r="AS6" s="19"/>
    </row>
    <row r="7" spans="1:45" s="5" customFormat="1" ht="13.5" thickBot="1">
      <c r="C7" s="277"/>
      <c r="D7" s="278" t="s">
        <v>7</v>
      </c>
      <c r="E7" s="278"/>
      <c r="F7" s="9"/>
      <c r="G7" s="16"/>
      <c r="H7" s="25"/>
      <c r="I7" s="26"/>
      <c r="J7" s="10"/>
      <c r="K7" s="26"/>
      <c r="L7" s="10"/>
      <c r="M7" s="27"/>
      <c r="N7" s="10"/>
      <c r="O7" s="12"/>
      <c r="P7" s="26"/>
      <c r="Q7" s="10"/>
      <c r="R7" s="26"/>
      <c r="T7" s="26"/>
      <c r="U7" s="26"/>
      <c r="V7" s="14"/>
      <c r="W7" s="15"/>
      <c r="X7" s="16"/>
      <c r="Y7" s="17"/>
      <c r="Z7" s="16"/>
      <c r="AA7" s="16"/>
      <c r="AB7" s="18"/>
      <c r="AC7" s="16"/>
      <c r="AD7" s="16"/>
      <c r="AE7" s="18"/>
      <c r="AF7" s="16"/>
      <c r="AG7" s="16"/>
      <c r="AH7" s="16"/>
      <c r="AI7" s="16"/>
      <c r="AJ7" s="16"/>
      <c r="AK7" s="28"/>
      <c r="AL7" s="28"/>
      <c r="AM7" s="28"/>
      <c r="AN7" s="28"/>
      <c r="AO7" s="28"/>
      <c r="AP7" s="28"/>
      <c r="AQ7" s="28"/>
      <c r="AR7" s="28"/>
      <c r="AS7" s="28"/>
    </row>
    <row r="8" spans="1:45" s="5" customFormat="1" ht="13.5" thickBot="1">
      <c r="C8" s="29"/>
      <c r="D8" s="20"/>
      <c r="E8" s="20"/>
      <c r="F8" s="21"/>
      <c r="G8" s="16"/>
      <c r="H8" s="25"/>
      <c r="I8" s="26"/>
      <c r="J8" s="10"/>
      <c r="K8" s="26"/>
      <c r="L8" s="10"/>
      <c r="M8" s="27"/>
      <c r="N8" s="10"/>
      <c r="O8" s="12"/>
      <c r="P8" s="26"/>
      <c r="Q8" s="10"/>
      <c r="R8" s="26"/>
      <c r="T8" s="26"/>
      <c r="U8" s="26"/>
      <c r="V8" s="14"/>
      <c r="W8" s="15"/>
      <c r="X8" s="16"/>
      <c r="Y8" s="17"/>
      <c r="Z8" s="16"/>
      <c r="AA8" s="16"/>
      <c r="AB8" s="18"/>
      <c r="AC8" s="16"/>
      <c r="AD8" s="16"/>
      <c r="AE8" s="18"/>
      <c r="AF8" s="16"/>
      <c r="AG8" s="16"/>
      <c r="AH8" s="16"/>
      <c r="AI8" s="16"/>
      <c r="AJ8" s="16"/>
      <c r="AK8" s="28"/>
      <c r="AL8" s="28"/>
      <c r="AM8" s="28"/>
      <c r="AN8" s="28"/>
      <c r="AO8" s="28"/>
      <c r="AP8" s="28"/>
      <c r="AQ8" s="28"/>
      <c r="AR8" s="28"/>
      <c r="AS8" s="28"/>
    </row>
    <row r="9" spans="1:45" s="5" customFormat="1" ht="13.5" thickBot="1">
      <c r="C9" s="29"/>
      <c r="D9" s="278" t="s">
        <v>8</v>
      </c>
      <c r="E9" s="296"/>
      <c r="F9" s="9" t="s">
        <v>4</v>
      </c>
      <c r="G9" s="30" t="s">
        <v>460</v>
      </c>
      <c r="H9" s="16"/>
      <c r="I9" s="26"/>
      <c r="J9" s="10"/>
      <c r="K9" s="26"/>
      <c r="L9" s="10"/>
      <c r="M9" s="27"/>
      <c r="N9" s="10"/>
      <c r="O9" s="12"/>
      <c r="P9" s="26"/>
      <c r="Q9" s="10"/>
      <c r="R9" s="26"/>
      <c r="T9" s="26"/>
      <c r="U9" s="26"/>
      <c r="V9" s="14"/>
      <c r="W9" s="15"/>
      <c r="X9" s="16"/>
      <c r="Y9" s="17"/>
      <c r="Z9" s="16"/>
      <c r="AA9" s="16"/>
      <c r="AB9" s="18"/>
      <c r="AC9" s="16"/>
      <c r="AD9" s="16"/>
      <c r="AE9" s="18"/>
      <c r="AF9" s="16"/>
      <c r="AG9" s="16"/>
      <c r="AH9" s="16"/>
      <c r="AI9" s="16"/>
      <c r="AJ9" s="16"/>
      <c r="AK9" s="28"/>
      <c r="AL9" s="28"/>
      <c r="AM9" s="28"/>
      <c r="AN9" s="28"/>
      <c r="AO9" s="28"/>
      <c r="AP9" s="28"/>
      <c r="AQ9" s="28"/>
      <c r="AR9" s="28"/>
      <c r="AS9" s="28"/>
    </row>
    <row r="10" spans="1:45" s="5" customFormat="1" ht="15.75" customHeight="1">
      <c r="C10" s="31"/>
      <c r="D10" s="16"/>
      <c r="E10" s="16"/>
      <c r="F10" s="18"/>
      <c r="G10" s="16"/>
      <c r="H10" s="16"/>
      <c r="I10" s="25"/>
      <c r="J10" s="29"/>
      <c r="K10" s="32"/>
      <c r="L10" s="28"/>
      <c r="M10" s="33"/>
      <c r="N10" s="28"/>
      <c r="O10" s="34"/>
      <c r="P10" s="32"/>
      <c r="Q10" s="28"/>
      <c r="R10" s="32"/>
      <c r="S10" s="32"/>
      <c r="T10" s="32"/>
      <c r="U10" s="32"/>
      <c r="V10" s="28"/>
      <c r="W10" s="34"/>
      <c r="X10" s="16"/>
      <c r="Y10" s="17"/>
      <c r="Z10" s="16"/>
      <c r="AA10" s="16"/>
      <c r="AB10" s="18"/>
      <c r="AC10" s="16"/>
      <c r="AD10" s="16"/>
      <c r="AE10" s="28"/>
      <c r="AF10" s="32"/>
      <c r="AG10" s="32"/>
      <c r="AH10" s="32"/>
      <c r="AI10" s="32"/>
      <c r="AJ10" s="16"/>
      <c r="AK10" s="28"/>
      <c r="AL10" s="28"/>
      <c r="AM10" s="28"/>
      <c r="AN10" s="28"/>
      <c r="AO10" s="28"/>
      <c r="AP10" s="28"/>
      <c r="AQ10" s="28"/>
      <c r="AR10" s="28"/>
      <c r="AS10" s="28"/>
    </row>
    <row r="11" spans="1:45" s="5" customFormat="1" ht="12.75" customHeight="1">
      <c r="C11" s="35" t="s">
        <v>9</v>
      </c>
      <c r="D11" s="35"/>
      <c r="E11" s="35"/>
      <c r="F11" s="36">
        <v>44926</v>
      </c>
      <c r="G11" s="297" t="s">
        <v>10</v>
      </c>
      <c r="H11" s="297"/>
      <c r="I11" s="37">
        <v>12</v>
      </c>
      <c r="J11" s="6"/>
      <c r="K11" s="38"/>
      <c r="L11" s="28"/>
      <c r="M11" s="39"/>
      <c r="N11" s="28"/>
      <c r="O11" s="34"/>
      <c r="P11" s="38"/>
      <c r="Q11" s="28"/>
      <c r="R11" s="38"/>
      <c r="S11" s="32"/>
      <c r="T11" s="32"/>
      <c r="U11" s="28"/>
      <c r="V11" s="298"/>
      <c r="W11" s="298"/>
      <c r="X11" s="298"/>
      <c r="Y11" s="298"/>
      <c r="Z11" s="298"/>
      <c r="AA11" s="298"/>
      <c r="AB11" s="298"/>
      <c r="AC11" s="298"/>
      <c r="AD11" s="298"/>
      <c r="AE11" s="298"/>
      <c r="AF11" s="298"/>
      <c r="AG11" s="298"/>
      <c r="AH11" s="298"/>
      <c r="AI11" s="298"/>
      <c r="AJ11" s="28"/>
      <c r="AK11" s="28"/>
      <c r="AL11" s="28"/>
      <c r="AM11" s="28"/>
      <c r="AN11" s="28"/>
      <c r="AO11" s="28"/>
      <c r="AP11" s="28"/>
      <c r="AQ11" s="28"/>
      <c r="AR11" s="28"/>
      <c r="AS11" s="28"/>
    </row>
    <row r="12" spans="1:45" s="5" customFormat="1" ht="12.75">
      <c r="C12" s="35"/>
      <c r="D12" s="40"/>
      <c r="E12" s="28"/>
      <c r="F12" s="28"/>
      <c r="G12" s="28"/>
      <c r="H12" s="28"/>
      <c r="I12" s="28"/>
      <c r="J12" s="28"/>
      <c r="K12" s="28"/>
      <c r="L12" s="28"/>
      <c r="M12" s="34"/>
      <c r="N12" s="28"/>
      <c r="O12" s="34"/>
      <c r="P12" s="28"/>
      <c r="Q12" s="28"/>
      <c r="R12" s="28"/>
      <c r="S12" s="28"/>
      <c r="T12" s="28"/>
      <c r="U12" s="28"/>
      <c r="V12" s="28"/>
      <c r="W12" s="34"/>
      <c r="X12" s="28"/>
      <c r="Y12" s="34"/>
      <c r="Z12" s="28"/>
      <c r="AA12" s="28"/>
      <c r="AB12" s="28"/>
      <c r="AC12" s="28"/>
      <c r="AD12" s="28"/>
      <c r="AE12" s="28"/>
      <c r="AF12" s="28"/>
      <c r="AG12" s="28"/>
      <c r="AH12" s="28"/>
      <c r="AI12" s="28"/>
      <c r="AJ12" s="28"/>
      <c r="AK12" s="28"/>
      <c r="AL12" s="28"/>
      <c r="AM12" s="28"/>
      <c r="AN12" s="28"/>
      <c r="AO12" s="28"/>
      <c r="AP12" s="28"/>
      <c r="AQ12" s="28"/>
      <c r="AR12" s="28"/>
      <c r="AS12" s="28"/>
    </row>
    <row r="13" spans="1:45" ht="31.5" customHeight="1">
      <c r="A13" s="299" t="s">
        <v>11</v>
      </c>
      <c r="B13" s="300"/>
      <c r="C13" s="300"/>
      <c r="D13" s="300"/>
      <c r="E13" s="300"/>
      <c r="F13" s="300"/>
      <c r="G13" s="300"/>
      <c r="H13" s="300"/>
      <c r="I13" s="300"/>
      <c r="J13" s="300"/>
      <c r="K13" s="301"/>
      <c r="L13" s="302" t="s">
        <v>12</v>
      </c>
      <c r="M13" s="303"/>
      <c r="N13" s="303"/>
      <c r="O13" s="303"/>
      <c r="P13" s="303"/>
      <c r="Q13" s="304"/>
      <c r="R13" s="305" t="s">
        <v>13</v>
      </c>
      <c r="S13" s="305"/>
      <c r="T13" s="305"/>
      <c r="U13" s="305"/>
      <c r="V13" s="305"/>
      <c r="W13" s="305"/>
      <c r="X13" s="305"/>
      <c r="Y13" s="305"/>
      <c r="Z13" s="305"/>
      <c r="AA13" s="305"/>
      <c r="AB13" s="305"/>
      <c r="AC13" s="305"/>
      <c r="AD13" s="305"/>
      <c r="AE13" s="306" t="s">
        <v>14</v>
      </c>
      <c r="AF13" s="307"/>
      <c r="AG13" s="307"/>
      <c r="AH13" s="307"/>
      <c r="AI13" s="307"/>
      <c r="AJ13" s="308"/>
      <c r="AK13" s="268" t="s">
        <v>15</v>
      </c>
      <c r="AL13" s="270" t="s">
        <v>16</v>
      </c>
      <c r="AM13" s="264" t="s">
        <v>473</v>
      </c>
      <c r="AN13" s="264"/>
      <c r="AO13" s="264"/>
      <c r="AP13" s="264"/>
      <c r="AQ13" s="264"/>
      <c r="AR13" s="264"/>
      <c r="AS13" s="264"/>
    </row>
    <row r="14" spans="1:45" ht="29.25" customHeight="1">
      <c r="A14" s="291" t="s">
        <v>17</v>
      </c>
      <c r="B14" s="291"/>
      <c r="C14" s="292" t="s">
        <v>18</v>
      </c>
      <c r="D14" s="294" t="s">
        <v>19</v>
      </c>
      <c r="E14" s="294" t="s">
        <v>20</v>
      </c>
      <c r="F14" s="294" t="s">
        <v>21</v>
      </c>
      <c r="G14" s="294" t="s">
        <v>22</v>
      </c>
      <c r="H14" s="309" t="s">
        <v>23</v>
      </c>
      <c r="I14" s="294" t="s">
        <v>24</v>
      </c>
      <c r="J14" s="294" t="s">
        <v>25</v>
      </c>
      <c r="K14" s="294" t="s">
        <v>26</v>
      </c>
      <c r="L14" s="311" t="s">
        <v>27</v>
      </c>
      <c r="M14" s="316" t="s">
        <v>28</v>
      </c>
      <c r="N14" s="311" t="s">
        <v>29</v>
      </c>
      <c r="O14" s="316" t="s">
        <v>30</v>
      </c>
      <c r="P14" s="311" t="s">
        <v>31</v>
      </c>
      <c r="Q14" s="318" t="s">
        <v>32</v>
      </c>
      <c r="R14" s="315" t="s">
        <v>33</v>
      </c>
      <c r="S14" s="272" t="s">
        <v>34</v>
      </c>
      <c r="T14" s="273"/>
      <c r="U14" s="313" t="s">
        <v>35</v>
      </c>
      <c r="V14" s="315" t="s">
        <v>36</v>
      </c>
      <c r="W14" s="315"/>
      <c r="X14" s="315" t="s">
        <v>37</v>
      </c>
      <c r="Y14" s="315"/>
      <c r="Z14" s="315" t="s">
        <v>38</v>
      </c>
      <c r="AA14" s="315"/>
      <c r="AB14" s="315" t="s">
        <v>39</v>
      </c>
      <c r="AC14" s="315"/>
      <c r="AD14" s="315" t="s">
        <v>40</v>
      </c>
      <c r="AE14" s="324" t="s">
        <v>27</v>
      </c>
      <c r="AF14" s="326" t="s">
        <v>28</v>
      </c>
      <c r="AG14" s="324" t="s">
        <v>29</v>
      </c>
      <c r="AH14" s="326" t="s">
        <v>30</v>
      </c>
      <c r="AI14" s="328" t="s">
        <v>41</v>
      </c>
      <c r="AJ14" s="322" t="s">
        <v>42</v>
      </c>
      <c r="AK14" s="268"/>
      <c r="AL14" s="271"/>
      <c r="AM14" s="265" t="s">
        <v>448</v>
      </c>
      <c r="AN14" s="265" t="s">
        <v>449</v>
      </c>
      <c r="AO14" s="265" t="s">
        <v>450</v>
      </c>
      <c r="AP14" s="265" t="s">
        <v>451</v>
      </c>
      <c r="AQ14" s="267" t="s">
        <v>452</v>
      </c>
      <c r="AR14" s="267"/>
      <c r="AS14" s="267"/>
    </row>
    <row r="15" spans="1:45" s="4" customFormat="1" ht="68.25" thickBot="1">
      <c r="A15" s="41" t="s">
        <v>43</v>
      </c>
      <c r="B15" s="41" t="s">
        <v>44</v>
      </c>
      <c r="C15" s="293"/>
      <c r="D15" s="295"/>
      <c r="E15" s="295"/>
      <c r="F15" s="295"/>
      <c r="G15" s="295"/>
      <c r="H15" s="310"/>
      <c r="I15" s="295"/>
      <c r="J15" s="295"/>
      <c r="K15" s="295"/>
      <c r="L15" s="312"/>
      <c r="M15" s="317"/>
      <c r="N15" s="312"/>
      <c r="O15" s="317"/>
      <c r="P15" s="312"/>
      <c r="Q15" s="319"/>
      <c r="R15" s="313"/>
      <c r="S15" s="42" t="s">
        <v>45</v>
      </c>
      <c r="T15" s="42" t="s">
        <v>46</v>
      </c>
      <c r="U15" s="314"/>
      <c r="V15" s="320" t="s">
        <v>47</v>
      </c>
      <c r="W15" s="321"/>
      <c r="X15" s="320" t="s">
        <v>48</v>
      </c>
      <c r="Y15" s="321"/>
      <c r="Z15" s="42" t="s">
        <v>49</v>
      </c>
      <c r="AA15" s="42" t="s">
        <v>50</v>
      </c>
      <c r="AB15" s="42" t="s">
        <v>51</v>
      </c>
      <c r="AC15" s="42" t="s">
        <v>52</v>
      </c>
      <c r="AD15" s="313"/>
      <c r="AE15" s="325"/>
      <c r="AF15" s="327"/>
      <c r="AG15" s="325"/>
      <c r="AH15" s="327"/>
      <c r="AI15" s="329"/>
      <c r="AJ15" s="323"/>
      <c r="AK15" s="269"/>
      <c r="AL15" s="271"/>
      <c r="AM15" s="266"/>
      <c r="AN15" s="266"/>
      <c r="AO15" s="266"/>
      <c r="AP15" s="266"/>
      <c r="AQ15" s="184" t="s">
        <v>453</v>
      </c>
      <c r="AR15" s="184" t="s">
        <v>454</v>
      </c>
      <c r="AS15" s="184" t="s">
        <v>455</v>
      </c>
    </row>
    <row r="16" spans="1:45" ht="77.25" customHeight="1" thickTop="1" thickBot="1">
      <c r="A16" s="241" t="s">
        <v>4</v>
      </c>
      <c r="B16" s="244"/>
      <c r="C16" s="350" t="s">
        <v>53</v>
      </c>
      <c r="D16" s="237" t="s">
        <v>54</v>
      </c>
      <c r="E16" s="237" t="s">
        <v>55</v>
      </c>
      <c r="F16" s="43" t="s">
        <v>56</v>
      </c>
      <c r="G16" s="44" t="s">
        <v>57</v>
      </c>
      <c r="H16" s="237" t="s">
        <v>58</v>
      </c>
      <c r="I16" s="228" t="s">
        <v>59</v>
      </c>
      <c r="J16" s="237" t="s">
        <v>60</v>
      </c>
      <c r="K16" s="228" t="s">
        <v>61</v>
      </c>
      <c r="L16" s="237" t="s">
        <v>62</v>
      </c>
      <c r="M16" s="330">
        <f>VLOOKUP(L16,'[2]Datos Validacion'!$C$6:$D$10,2,0)</f>
        <v>0.4</v>
      </c>
      <c r="N16" s="222" t="s">
        <v>63</v>
      </c>
      <c r="O16" s="225">
        <f>VLOOKUP(N16,'[2]Datos Validacion'!$E$6:$F$15,2,0)</f>
        <v>0.8</v>
      </c>
      <c r="P16" s="228" t="s">
        <v>64</v>
      </c>
      <c r="Q16" s="231" t="s">
        <v>65</v>
      </c>
      <c r="R16" s="45" t="s">
        <v>66</v>
      </c>
      <c r="S16" s="46" t="s">
        <v>67</v>
      </c>
      <c r="T16" s="47" t="s">
        <v>55</v>
      </c>
      <c r="U16" s="46" t="s">
        <v>68</v>
      </c>
      <c r="V16" s="46" t="s">
        <v>69</v>
      </c>
      <c r="W16" s="48">
        <f>VLOOKUP(V16,'[2]Datos Validacion'!$K$6:$L$8,2,0)</f>
        <v>0.25</v>
      </c>
      <c r="X16" s="49" t="s">
        <v>70</v>
      </c>
      <c r="Y16" s="48">
        <f>VLOOKUP(X16,'[2]Datos Validacion'!$M$6:$N$7,2,0)</f>
        <v>0.15</v>
      </c>
      <c r="Z16" s="46" t="s">
        <v>71</v>
      </c>
      <c r="AA16" s="50" t="s">
        <v>72</v>
      </c>
      <c r="AB16" s="46" t="s">
        <v>73</v>
      </c>
      <c r="AC16" s="47" t="s">
        <v>74</v>
      </c>
      <c r="AD16" s="51">
        <f t="shared" ref="AD16:AD51" si="0">+W16+Y16</f>
        <v>0.4</v>
      </c>
      <c r="AE16" s="52" t="str">
        <f t="shared" ref="AE16:AE51" si="1">IF(AF16&lt;=20%,"MUY BAJA",IF(AF16&lt;=40%,"BAJA",IF(AF16&lt;=60%,"MEDIA",IF(AF16&lt;=80%,"ALTA","MUY ALTA"))))</f>
        <v>BAJA</v>
      </c>
      <c r="AF16" s="52">
        <f t="shared" ref="AF16:AF50" si="2">IF(OR(V16="prevenir",V16="detectar"),(M16-(M16*AD16)), M16)</f>
        <v>0.24</v>
      </c>
      <c r="AG16" s="234" t="str">
        <f t="shared" ref="AG16:AG50" si="3">IF(AH16&lt;=20%,"LEVE",IF(AH16&lt;=40%,"MENOR",IF(AH16&lt;=60%,"MODERADO",IF(AH16&lt;=80%,"MAYOR","CATASTROFICO"))))</f>
        <v>MAYOR</v>
      </c>
      <c r="AH16" s="234">
        <f t="shared" ref="AH16:AH50" si="4">IF(V16="corregir",(O16-(O16*AD16)), O16)</f>
        <v>0.8</v>
      </c>
      <c r="AI16" s="231" t="s">
        <v>75</v>
      </c>
      <c r="AJ16" s="237" t="s">
        <v>76</v>
      </c>
      <c r="AK16" s="238" t="s">
        <v>77</v>
      </c>
      <c r="AL16" s="339"/>
      <c r="AM16" s="217">
        <v>44926</v>
      </c>
      <c r="AN16" s="262" t="s">
        <v>554</v>
      </c>
      <c r="AO16" s="219" t="s">
        <v>555</v>
      </c>
      <c r="AP16" s="263" t="s">
        <v>556</v>
      </c>
      <c r="AQ16" s="219"/>
      <c r="AR16" s="219" t="s">
        <v>4</v>
      </c>
      <c r="AS16" s="219" t="s">
        <v>557</v>
      </c>
    </row>
    <row r="17" spans="1:45" ht="40.5" customHeight="1" thickTop="1" thickBot="1">
      <c r="A17" s="242"/>
      <c r="B17" s="245"/>
      <c r="C17" s="351"/>
      <c r="D17" s="208"/>
      <c r="E17" s="208"/>
      <c r="F17" s="53" t="s">
        <v>78</v>
      </c>
      <c r="G17" s="54" t="s">
        <v>79</v>
      </c>
      <c r="H17" s="208"/>
      <c r="I17" s="229"/>
      <c r="J17" s="208"/>
      <c r="K17" s="229"/>
      <c r="L17" s="208"/>
      <c r="M17" s="331"/>
      <c r="N17" s="223"/>
      <c r="O17" s="226"/>
      <c r="P17" s="229"/>
      <c r="Q17" s="232"/>
      <c r="R17" s="342" t="s">
        <v>80</v>
      </c>
      <c r="S17" s="245" t="s">
        <v>67</v>
      </c>
      <c r="T17" s="229" t="s">
        <v>55</v>
      </c>
      <c r="U17" s="245" t="s">
        <v>68</v>
      </c>
      <c r="V17" s="245" t="s">
        <v>69</v>
      </c>
      <c r="W17" s="331">
        <f>VLOOKUP(V17,'[2]Datos Validacion'!$K$6:$L$8,2,0)</f>
        <v>0.25</v>
      </c>
      <c r="X17" s="348" t="s">
        <v>70</v>
      </c>
      <c r="Y17" s="331">
        <f>VLOOKUP(X17,'[2]Datos Validacion'!$M$6:$N$7,2,0)</f>
        <v>0.15</v>
      </c>
      <c r="Z17" s="245" t="s">
        <v>71</v>
      </c>
      <c r="AA17" s="335" t="s">
        <v>81</v>
      </c>
      <c r="AB17" s="245" t="s">
        <v>73</v>
      </c>
      <c r="AC17" s="229" t="s">
        <v>82</v>
      </c>
      <c r="AD17" s="337">
        <f t="shared" si="0"/>
        <v>0.4</v>
      </c>
      <c r="AE17" s="235" t="str">
        <f t="shared" si="1"/>
        <v>MUY BAJA</v>
      </c>
      <c r="AF17" s="333">
        <f>+AF16-(AF16*AD17)</f>
        <v>0.14399999999999999</v>
      </c>
      <c r="AG17" s="235"/>
      <c r="AH17" s="235"/>
      <c r="AI17" s="232"/>
      <c r="AJ17" s="208"/>
      <c r="AK17" s="239"/>
      <c r="AL17" s="340"/>
      <c r="AM17" s="217"/>
      <c r="AN17" s="262"/>
      <c r="AO17" s="219"/>
      <c r="AP17" s="263"/>
      <c r="AQ17" s="219"/>
      <c r="AR17" s="219"/>
      <c r="AS17" s="219"/>
    </row>
    <row r="18" spans="1:45" ht="69.75" customHeight="1" thickTop="1" thickBot="1">
      <c r="A18" s="243"/>
      <c r="B18" s="246"/>
      <c r="C18" s="352"/>
      <c r="D18" s="209"/>
      <c r="E18" s="209"/>
      <c r="F18" s="55" t="s">
        <v>56</v>
      </c>
      <c r="G18" s="56" t="s">
        <v>83</v>
      </c>
      <c r="H18" s="209"/>
      <c r="I18" s="230"/>
      <c r="J18" s="209"/>
      <c r="K18" s="230"/>
      <c r="L18" s="209"/>
      <c r="M18" s="332"/>
      <c r="N18" s="224"/>
      <c r="O18" s="227"/>
      <c r="P18" s="230"/>
      <c r="Q18" s="233"/>
      <c r="R18" s="343"/>
      <c r="S18" s="246"/>
      <c r="T18" s="230"/>
      <c r="U18" s="246"/>
      <c r="V18" s="246"/>
      <c r="W18" s="332"/>
      <c r="X18" s="349"/>
      <c r="Y18" s="332"/>
      <c r="Z18" s="246"/>
      <c r="AA18" s="336"/>
      <c r="AB18" s="246"/>
      <c r="AC18" s="230"/>
      <c r="AD18" s="338"/>
      <c r="AE18" s="236"/>
      <c r="AF18" s="334"/>
      <c r="AG18" s="236"/>
      <c r="AH18" s="236"/>
      <c r="AI18" s="233"/>
      <c r="AJ18" s="209"/>
      <c r="AK18" s="240"/>
      <c r="AL18" s="341"/>
      <c r="AM18" s="217"/>
      <c r="AN18" s="262"/>
      <c r="AO18" s="219"/>
      <c r="AP18" s="263"/>
      <c r="AQ18" s="219"/>
      <c r="AR18" s="219"/>
      <c r="AS18" s="219"/>
    </row>
    <row r="19" spans="1:45" ht="136.5" customHeight="1" thickTop="1" thickBot="1">
      <c r="A19" s="241" t="s">
        <v>4</v>
      </c>
      <c r="B19" s="244"/>
      <c r="C19" s="344" t="s">
        <v>84</v>
      </c>
      <c r="D19" s="347" t="s">
        <v>85</v>
      </c>
      <c r="E19" s="347" t="s">
        <v>86</v>
      </c>
      <c r="F19" s="43" t="s">
        <v>56</v>
      </c>
      <c r="G19" s="57" t="s">
        <v>87</v>
      </c>
      <c r="H19" s="237" t="s">
        <v>88</v>
      </c>
      <c r="I19" s="238" t="s">
        <v>89</v>
      </c>
      <c r="J19" s="237" t="s">
        <v>60</v>
      </c>
      <c r="K19" s="237" t="s">
        <v>90</v>
      </c>
      <c r="L19" s="237" t="s">
        <v>91</v>
      </c>
      <c r="M19" s="330">
        <f>VLOOKUP(L19,'[2]Datos Validacion'!$C$6:$D$10,2,0)</f>
        <v>0.6</v>
      </c>
      <c r="N19" s="222" t="s">
        <v>63</v>
      </c>
      <c r="O19" s="225">
        <f>VLOOKUP(N19,'[2]Datos Validacion'!$E$6:$F$15,2,0)</f>
        <v>0.8</v>
      </c>
      <c r="P19" s="228" t="s">
        <v>64</v>
      </c>
      <c r="Q19" s="231" t="s">
        <v>65</v>
      </c>
      <c r="R19" s="58" t="s">
        <v>92</v>
      </c>
      <c r="S19" s="46" t="s">
        <v>67</v>
      </c>
      <c r="T19" s="49" t="s">
        <v>93</v>
      </c>
      <c r="U19" s="46" t="s">
        <v>68</v>
      </c>
      <c r="V19" s="46" t="s">
        <v>69</v>
      </c>
      <c r="W19" s="48">
        <f>VLOOKUP(V19,'[2]Datos Validacion'!$K$6:$L$8,2,0)</f>
        <v>0.25</v>
      </c>
      <c r="X19" s="49" t="s">
        <v>70</v>
      </c>
      <c r="Y19" s="48">
        <f>VLOOKUP(X19,'[2]Datos Validacion'!$M$6:$N$7,2,0)</f>
        <v>0.15</v>
      </c>
      <c r="Z19" s="46" t="s">
        <v>71</v>
      </c>
      <c r="AA19" s="353" t="s">
        <v>94</v>
      </c>
      <c r="AB19" s="46" t="s">
        <v>73</v>
      </c>
      <c r="AC19" s="59" t="s">
        <v>95</v>
      </c>
      <c r="AD19" s="51">
        <f t="shared" si="0"/>
        <v>0.4</v>
      </c>
      <c r="AE19" s="52" t="str">
        <f t="shared" si="1"/>
        <v>BAJA</v>
      </c>
      <c r="AF19" s="52">
        <f t="shared" si="2"/>
        <v>0.36</v>
      </c>
      <c r="AG19" s="234" t="str">
        <f t="shared" si="3"/>
        <v>MAYOR</v>
      </c>
      <c r="AH19" s="234">
        <f t="shared" si="4"/>
        <v>0.8</v>
      </c>
      <c r="AI19" s="231" t="s">
        <v>75</v>
      </c>
      <c r="AJ19" s="237" t="s">
        <v>76</v>
      </c>
      <c r="AK19" s="214" t="s">
        <v>96</v>
      </c>
      <c r="AL19" s="339"/>
      <c r="AM19" s="256">
        <v>44926</v>
      </c>
      <c r="AN19" s="198" t="s">
        <v>532</v>
      </c>
      <c r="AO19" s="198" t="s">
        <v>523</v>
      </c>
      <c r="AP19" s="198" t="s">
        <v>524</v>
      </c>
      <c r="AQ19" s="258"/>
      <c r="AR19" s="258" t="s">
        <v>4</v>
      </c>
      <c r="AS19" s="258"/>
    </row>
    <row r="20" spans="1:45" ht="108.75" customHeight="1" thickTop="1" thickBot="1">
      <c r="A20" s="242"/>
      <c r="B20" s="245"/>
      <c r="C20" s="345"/>
      <c r="D20" s="348"/>
      <c r="E20" s="348"/>
      <c r="F20" s="53" t="s">
        <v>56</v>
      </c>
      <c r="G20" s="60" t="s">
        <v>447</v>
      </c>
      <c r="H20" s="208"/>
      <c r="I20" s="239"/>
      <c r="J20" s="208"/>
      <c r="K20" s="208"/>
      <c r="L20" s="208"/>
      <c r="M20" s="331"/>
      <c r="N20" s="223"/>
      <c r="O20" s="226"/>
      <c r="P20" s="229"/>
      <c r="Q20" s="232"/>
      <c r="R20" s="61" t="s">
        <v>97</v>
      </c>
      <c r="S20" s="62" t="s">
        <v>67</v>
      </c>
      <c r="T20" s="63" t="s">
        <v>98</v>
      </c>
      <c r="U20" s="62" t="s">
        <v>68</v>
      </c>
      <c r="V20" s="62" t="s">
        <v>69</v>
      </c>
      <c r="W20" s="64">
        <f>VLOOKUP(V20,'[2]Datos Validacion'!$K$6:$L$8,2,0)</f>
        <v>0.25</v>
      </c>
      <c r="X20" s="63" t="s">
        <v>70</v>
      </c>
      <c r="Y20" s="64">
        <f>VLOOKUP(X20,'[2]Datos Validacion'!$M$6:$N$7,2,0)</f>
        <v>0.15</v>
      </c>
      <c r="Z20" s="62" t="s">
        <v>71</v>
      </c>
      <c r="AA20" s="354"/>
      <c r="AB20" s="62" t="s">
        <v>73</v>
      </c>
      <c r="AC20" s="65" t="s">
        <v>95</v>
      </c>
      <c r="AD20" s="66">
        <f t="shared" si="0"/>
        <v>0.4</v>
      </c>
      <c r="AE20" s="67" t="str">
        <f t="shared" si="1"/>
        <v>BAJA</v>
      </c>
      <c r="AF20" s="67">
        <f>+AF19-(AF19*AD20)</f>
        <v>0.216</v>
      </c>
      <c r="AG20" s="235"/>
      <c r="AH20" s="235"/>
      <c r="AI20" s="232"/>
      <c r="AJ20" s="208"/>
      <c r="AK20" s="215"/>
      <c r="AL20" s="340"/>
      <c r="AM20" s="256"/>
      <c r="AN20" s="198" t="s">
        <v>525</v>
      </c>
      <c r="AO20" s="198" t="s">
        <v>523</v>
      </c>
      <c r="AP20" s="198" t="s">
        <v>524</v>
      </c>
      <c r="AQ20" s="258"/>
      <c r="AR20" s="258"/>
      <c r="AS20" s="258"/>
    </row>
    <row r="21" spans="1:45" ht="169.5" customHeight="1" thickTop="1" thickBot="1">
      <c r="A21" s="243"/>
      <c r="B21" s="246"/>
      <c r="C21" s="346"/>
      <c r="D21" s="349"/>
      <c r="E21" s="349"/>
      <c r="F21" s="55" t="s">
        <v>56</v>
      </c>
      <c r="G21" s="68" t="s">
        <v>99</v>
      </c>
      <c r="H21" s="209"/>
      <c r="I21" s="240"/>
      <c r="J21" s="209"/>
      <c r="K21" s="209"/>
      <c r="L21" s="209"/>
      <c r="M21" s="332"/>
      <c r="N21" s="224"/>
      <c r="O21" s="227"/>
      <c r="P21" s="230"/>
      <c r="Q21" s="233"/>
      <c r="R21" s="69" t="s">
        <v>100</v>
      </c>
      <c r="S21" s="70" t="s">
        <v>67</v>
      </c>
      <c r="T21" s="71" t="s">
        <v>98</v>
      </c>
      <c r="U21" s="70" t="s">
        <v>68</v>
      </c>
      <c r="V21" s="70" t="s">
        <v>69</v>
      </c>
      <c r="W21" s="72">
        <f>VLOOKUP(V21,'[2]Datos Validacion'!$K$6:$L$8,2,0)</f>
        <v>0.25</v>
      </c>
      <c r="X21" s="71" t="s">
        <v>70</v>
      </c>
      <c r="Y21" s="72">
        <f>VLOOKUP(X21,'[2]Datos Validacion'!$M$6:$N$7,2,0)</f>
        <v>0.15</v>
      </c>
      <c r="Z21" s="70" t="s">
        <v>71</v>
      </c>
      <c r="AA21" s="73" t="s">
        <v>101</v>
      </c>
      <c r="AB21" s="70" t="s">
        <v>73</v>
      </c>
      <c r="AC21" s="74" t="s">
        <v>102</v>
      </c>
      <c r="AD21" s="75">
        <f t="shared" si="0"/>
        <v>0.4</v>
      </c>
      <c r="AE21" s="76" t="str">
        <f t="shared" si="1"/>
        <v>MUY BAJA</v>
      </c>
      <c r="AF21" s="77">
        <f>+AF20-(AF20*AD21)</f>
        <v>0.12959999999999999</v>
      </c>
      <c r="AG21" s="236"/>
      <c r="AH21" s="236"/>
      <c r="AI21" s="233"/>
      <c r="AJ21" s="209"/>
      <c r="AK21" s="216"/>
      <c r="AL21" s="341"/>
      <c r="AM21" s="256"/>
      <c r="AN21" s="202" t="s">
        <v>526</v>
      </c>
      <c r="AO21" s="198" t="s">
        <v>523</v>
      </c>
      <c r="AP21" s="198" t="s">
        <v>527</v>
      </c>
      <c r="AQ21" s="258"/>
      <c r="AR21" s="258"/>
      <c r="AS21" s="258"/>
    </row>
    <row r="22" spans="1:45" ht="52.5" customHeight="1" thickTop="1" thickBot="1">
      <c r="A22" s="241" t="s">
        <v>4</v>
      </c>
      <c r="B22" s="244"/>
      <c r="C22" s="344" t="s">
        <v>84</v>
      </c>
      <c r="D22" s="237" t="s">
        <v>103</v>
      </c>
      <c r="E22" s="237" t="s">
        <v>459</v>
      </c>
      <c r="F22" s="43" t="s">
        <v>56</v>
      </c>
      <c r="G22" s="78" t="s">
        <v>104</v>
      </c>
      <c r="H22" s="237" t="s">
        <v>105</v>
      </c>
      <c r="I22" s="237" t="s">
        <v>106</v>
      </c>
      <c r="J22" s="237" t="s">
        <v>107</v>
      </c>
      <c r="K22" s="237" t="s">
        <v>108</v>
      </c>
      <c r="L22" s="237" t="s">
        <v>109</v>
      </c>
      <c r="M22" s="330">
        <f>VLOOKUP(L22,'[2]Datos Validacion'!$C$6:$D$10,2,0)</f>
        <v>0.8</v>
      </c>
      <c r="N22" s="222" t="s">
        <v>110</v>
      </c>
      <c r="O22" s="225">
        <f>VLOOKUP(N22,'[2]Datos Validacion'!$E$6:$F$15,2,0)</f>
        <v>0.6</v>
      </c>
      <c r="P22" s="228" t="s">
        <v>111</v>
      </c>
      <c r="Q22" s="231" t="s">
        <v>75</v>
      </c>
      <c r="R22" s="50" t="s">
        <v>112</v>
      </c>
      <c r="S22" s="46" t="s">
        <v>67</v>
      </c>
      <c r="T22" s="49" t="s">
        <v>113</v>
      </c>
      <c r="U22" s="46" t="s">
        <v>68</v>
      </c>
      <c r="V22" s="46" t="s">
        <v>69</v>
      </c>
      <c r="W22" s="48">
        <f>VLOOKUP(V22,'[2]Datos Validacion'!$K$6:$L$8,2,0)</f>
        <v>0.25</v>
      </c>
      <c r="X22" s="49" t="s">
        <v>70</v>
      </c>
      <c r="Y22" s="48">
        <f>VLOOKUP(X22,'[2]Datos Validacion'!$M$6:$N$7,2,0)</f>
        <v>0.15</v>
      </c>
      <c r="Z22" s="46" t="s">
        <v>71</v>
      </c>
      <c r="AA22" s="79" t="s">
        <v>114</v>
      </c>
      <c r="AB22" s="46" t="s">
        <v>73</v>
      </c>
      <c r="AC22" s="49" t="s">
        <v>115</v>
      </c>
      <c r="AD22" s="51">
        <f t="shared" si="0"/>
        <v>0.4</v>
      </c>
      <c r="AE22" s="52" t="str">
        <f t="shared" si="1"/>
        <v>MEDIA</v>
      </c>
      <c r="AF22" s="52">
        <f t="shared" si="2"/>
        <v>0.48</v>
      </c>
      <c r="AG22" s="234" t="str">
        <f t="shared" si="3"/>
        <v>MODERADO</v>
      </c>
      <c r="AH22" s="234">
        <f t="shared" si="4"/>
        <v>0.6</v>
      </c>
      <c r="AI22" s="231" t="s">
        <v>116</v>
      </c>
      <c r="AJ22" s="237" t="s">
        <v>76</v>
      </c>
      <c r="AK22" s="355"/>
      <c r="AL22" s="339"/>
      <c r="AM22" s="217">
        <v>44922</v>
      </c>
      <c r="AN22" s="262" t="s">
        <v>528</v>
      </c>
      <c r="AO22" s="262" t="s">
        <v>529</v>
      </c>
      <c r="AP22" s="263" t="s">
        <v>530</v>
      </c>
      <c r="AQ22" s="219"/>
      <c r="AR22" s="219" t="s">
        <v>4</v>
      </c>
      <c r="AS22" s="218" t="s">
        <v>531</v>
      </c>
    </row>
    <row r="23" spans="1:45" ht="51.75" customHeight="1" thickTop="1" thickBot="1">
      <c r="A23" s="242"/>
      <c r="B23" s="245"/>
      <c r="C23" s="345"/>
      <c r="D23" s="208"/>
      <c r="E23" s="208"/>
      <c r="F23" s="53" t="s">
        <v>56</v>
      </c>
      <c r="G23" s="80" t="s">
        <v>117</v>
      </c>
      <c r="H23" s="208"/>
      <c r="I23" s="208"/>
      <c r="J23" s="208"/>
      <c r="K23" s="208"/>
      <c r="L23" s="208"/>
      <c r="M23" s="331"/>
      <c r="N23" s="223"/>
      <c r="O23" s="226"/>
      <c r="P23" s="229"/>
      <c r="Q23" s="232"/>
      <c r="R23" s="81" t="s">
        <v>118</v>
      </c>
      <c r="S23" s="62" t="s">
        <v>67</v>
      </c>
      <c r="T23" s="63" t="s">
        <v>113</v>
      </c>
      <c r="U23" s="62" t="s">
        <v>68</v>
      </c>
      <c r="V23" s="62" t="s">
        <v>119</v>
      </c>
      <c r="W23" s="64">
        <f>VLOOKUP(V23,'[2]Datos Validacion'!$K$6:$L$8,2,0)</f>
        <v>0.15</v>
      </c>
      <c r="X23" s="63" t="s">
        <v>70</v>
      </c>
      <c r="Y23" s="64">
        <f>VLOOKUP(X23,'[2]Datos Validacion'!$M$6:$N$7,2,0)</f>
        <v>0.15</v>
      </c>
      <c r="Z23" s="62" t="s">
        <v>71</v>
      </c>
      <c r="AA23" s="82" t="s">
        <v>114</v>
      </c>
      <c r="AB23" s="62" t="s">
        <v>73</v>
      </c>
      <c r="AC23" s="63" t="s">
        <v>120</v>
      </c>
      <c r="AD23" s="66">
        <f t="shared" si="0"/>
        <v>0.3</v>
      </c>
      <c r="AE23" s="67" t="str">
        <f t="shared" si="1"/>
        <v>BAJA</v>
      </c>
      <c r="AF23" s="67">
        <f>+AF22-(AF22*AD23)</f>
        <v>0.33599999999999997</v>
      </c>
      <c r="AG23" s="235"/>
      <c r="AH23" s="235"/>
      <c r="AI23" s="232"/>
      <c r="AJ23" s="208"/>
      <c r="AK23" s="356"/>
      <c r="AL23" s="340"/>
      <c r="AM23" s="217"/>
      <c r="AN23" s="262"/>
      <c r="AO23" s="262"/>
      <c r="AP23" s="263"/>
      <c r="AQ23" s="219"/>
      <c r="AR23" s="219"/>
      <c r="AS23" s="218"/>
    </row>
    <row r="24" spans="1:45" ht="54.75" customHeight="1" thickTop="1" thickBot="1">
      <c r="A24" s="243"/>
      <c r="B24" s="246"/>
      <c r="C24" s="346"/>
      <c r="D24" s="209"/>
      <c r="E24" s="209"/>
      <c r="F24" s="55" t="s">
        <v>121</v>
      </c>
      <c r="G24" s="68" t="s">
        <v>122</v>
      </c>
      <c r="H24" s="209"/>
      <c r="I24" s="209"/>
      <c r="J24" s="209"/>
      <c r="K24" s="209"/>
      <c r="L24" s="209"/>
      <c r="M24" s="332"/>
      <c r="N24" s="224"/>
      <c r="O24" s="227"/>
      <c r="P24" s="230"/>
      <c r="Q24" s="233"/>
      <c r="R24" s="83" t="s">
        <v>123</v>
      </c>
      <c r="S24" s="70" t="s">
        <v>67</v>
      </c>
      <c r="T24" s="71" t="s">
        <v>113</v>
      </c>
      <c r="U24" s="70" t="s">
        <v>68</v>
      </c>
      <c r="V24" s="70" t="s">
        <v>119</v>
      </c>
      <c r="W24" s="72">
        <f>VLOOKUP(V24,'[2]Datos Validacion'!$K$6:$L$8,2,0)</f>
        <v>0.15</v>
      </c>
      <c r="X24" s="71" t="s">
        <v>70</v>
      </c>
      <c r="Y24" s="72">
        <f>VLOOKUP(X24,'[2]Datos Validacion'!$M$6:$N$7,2,0)</f>
        <v>0.15</v>
      </c>
      <c r="Z24" s="70" t="s">
        <v>71</v>
      </c>
      <c r="AA24" s="73" t="s">
        <v>114</v>
      </c>
      <c r="AB24" s="70" t="s">
        <v>73</v>
      </c>
      <c r="AC24" s="71" t="s">
        <v>124</v>
      </c>
      <c r="AD24" s="75">
        <f t="shared" si="0"/>
        <v>0.3</v>
      </c>
      <c r="AE24" s="76" t="str">
        <f t="shared" si="1"/>
        <v>BAJA</v>
      </c>
      <c r="AF24" s="77">
        <f>+AF23-(AF23*AD24)</f>
        <v>0.23519999999999996</v>
      </c>
      <c r="AG24" s="236"/>
      <c r="AH24" s="236"/>
      <c r="AI24" s="233"/>
      <c r="AJ24" s="209"/>
      <c r="AK24" s="357"/>
      <c r="AL24" s="341"/>
      <c r="AM24" s="217"/>
      <c r="AN24" s="262"/>
      <c r="AO24" s="262"/>
      <c r="AP24" s="263"/>
      <c r="AQ24" s="219"/>
      <c r="AR24" s="219"/>
      <c r="AS24" s="218"/>
    </row>
    <row r="25" spans="1:45" ht="26.25" customHeight="1" thickTop="1" thickBot="1">
      <c r="A25" s="241" t="s">
        <v>4</v>
      </c>
      <c r="B25" s="244"/>
      <c r="C25" s="344" t="s">
        <v>125</v>
      </c>
      <c r="D25" s="237" t="s">
        <v>126</v>
      </c>
      <c r="E25" s="237" t="s">
        <v>127</v>
      </c>
      <c r="F25" s="237" t="s">
        <v>56</v>
      </c>
      <c r="G25" s="368" t="s">
        <v>128</v>
      </c>
      <c r="H25" s="237" t="s">
        <v>129</v>
      </c>
      <c r="I25" s="237" t="s">
        <v>130</v>
      </c>
      <c r="J25" s="237" t="s">
        <v>60</v>
      </c>
      <c r="K25" s="237" t="s">
        <v>131</v>
      </c>
      <c r="L25" s="237" t="s">
        <v>62</v>
      </c>
      <c r="M25" s="330">
        <f>VLOOKUP(L25,'[2]Datos Validacion'!$C$6:$D$10,2,0)</f>
        <v>0.4</v>
      </c>
      <c r="N25" s="222" t="s">
        <v>63</v>
      </c>
      <c r="O25" s="225">
        <f>VLOOKUP(N25,'[2]Datos Validacion'!$E$6:$F$15,2,0)</f>
        <v>0.8</v>
      </c>
      <c r="P25" s="228" t="s">
        <v>64</v>
      </c>
      <c r="Q25" s="231" t="s">
        <v>75</v>
      </c>
      <c r="R25" s="84" t="s">
        <v>132</v>
      </c>
      <c r="S25" s="46" t="s">
        <v>67</v>
      </c>
      <c r="T25" s="49" t="s">
        <v>133</v>
      </c>
      <c r="U25" s="46" t="s">
        <v>68</v>
      </c>
      <c r="V25" s="46" t="s">
        <v>69</v>
      </c>
      <c r="W25" s="48">
        <f>VLOOKUP(V25,'[2]Datos Validacion'!$K$6:$L$8,2,0)</f>
        <v>0.25</v>
      </c>
      <c r="X25" s="49" t="s">
        <v>70</v>
      </c>
      <c r="Y25" s="48">
        <f>VLOOKUP(X25,'[2]Datos Validacion'!$M$6:$N$7,2,0)</f>
        <v>0.15</v>
      </c>
      <c r="Z25" s="46" t="s">
        <v>71</v>
      </c>
      <c r="AA25" s="79" t="s">
        <v>134</v>
      </c>
      <c r="AB25" s="46" t="s">
        <v>73</v>
      </c>
      <c r="AC25" s="57" t="s">
        <v>135</v>
      </c>
      <c r="AD25" s="51">
        <f t="shared" si="0"/>
        <v>0.4</v>
      </c>
      <c r="AE25" s="52" t="str">
        <f t="shared" si="1"/>
        <v>BAJA</v>
      </c>
      <c r="AF25" s="52">
        <f t="shared" si="2"/>
        <v>0.24</v>
      </c>
      <c r="AG25" s="234" t="str">
        <f t="shared" si="3"/>
        <v>MAYOR</v>
      </c>
      <c r="AH25" s="234">
        <f t="shared" si="4"/>
        <v>0.8</v>
      </c>
      <c r="AI25" s="231" t="s">
        <v>75</v>
      </c>
      <c r="AJ25" s="237" t="s">
        <v>76</v>
      </c>
      <c r="AK25" s="238" t="s">
        <v>136</v>
      </c>
      <c r="AL25" s="339"/>
      <c r="AM25" s="217">
        <v>44915</v>
      </c>
      <c r="AN25" s="217" t="s">
        <v>487</v>
      </c>
      <c r="AO25" s="217" t="s">
        <v>488</v>
      </c>
      <c r="AP25" s="217" t="s">
        <v>489</v>
      </c>
      <c r="AQ25" s="217"/>
      <c r="AR25" s="217" t="s">
        <v>4</v>
      </c>
      <c r="AS25" s="217" t="s">
        <v>490</v>
      </c>
    </row>
    <row r="26" spans="1:45" ht="39.75" thickTop="1" thickBot="1">
      <c r="A26" s="242"/>
      <c r="B26" s="245"/>
      <c r="C26" s="345"/>
      <c r="D26" s="208"/>
      <c r="E26" s="208"/>
      <c r="F26" s="208"/>
      <c r="G26" s="364"/>
      <c r="H26" s="208"/>
      <c r="I26" s="208"/>
      <c r="J26" s="208"/>
      <c r="K26" s="208"/>
      <c r="L26" s="208"/>
      <c r="M26" s="331"/>
      <c r="N26" s="223"/>
      <c r="O26" s="226"/>
      <c r="P26" s="229"/>
      <c r="Q26" s="232"/>
      <c r="R26" s="85" t="s">
        <v>137</v>
      </c>
      <c r="S26" s="62" t="s">
        <v>67</v>
      </c>
      <c r="T26" s="63" t="s">
        <v>138</v>
      </c>
      <c r="U26" s="62" t="s">
        <v>68</v>
      </c>
      <c r="V26" s="62" t="s">
        <v>69</v>
      </c>
      <c r="W26" s="64">
        <f>VLOOKUP(V26,'[2]Datos Validacion'!$K$6:$L$8,2,0)</f>
        <v>0.25</v>
      </c>
      <c r="X26" s="63" t="s">
        <v>70</v>
      </c>
      <c r="Y26" s="64">
        <f>VLOOKUP(X26,'[2]Datos Validacion'!$M$6:$N$7,2,0)</f>
        <v>0.15</v>
      </c>
      <c r="Z26" s="62" t="s">
        <v>71</v>
      </c>
      <c r="AA26" s="82" t="s">
        <v>134</v>
      </c>
      <c r="AB26" s="62" t="s">
        <v>73</v>
      </c>
      <c r="AC26" s="86" t="s">
        <v>139</v>
      </c>
      <c r="AD26" s="66">
        <f t="shared" si="0"/>
        <v>0.4</v>
      </c>
      <c r="AE26" s="67" t="str">
        <f t="shared" si="1"/>
        <v>MUY BAJA</v>
      </c>
      <c r="AF26" s="67">
        <f>+AF25-(AF25*AD26)</f>
        <v>0.14399999999999999</v>
      </c>
      <c r="AG26" s="235"/>
      <c r="AH26" s="235"/>
      <c r="AI26" s="232"/>
      <c r="AJ26" s="208"/>
      <c r="AK26" s="366"/>
      <c r="AL26" s="340"/>
      <c r="AM26" s="217"/>
      <c r="AN26" s="217"/>
      <c r="AO26" s="217"/>
      <c r="AP26" s="217"/>
      <c r="AQ26" s="217"/>
      <c r="AR26" s="217"/>
      <c r="AS26" s="217"/>
    </row>
    <row r="27" spans="1:45" ht="27" thickTop="1" thickBot="1">
      <c r="A27" s="242"/>
      <c r="B27" s="245"/>
      <c r="C27" s="345"/>
      <c r="D27" s="208"/>
      <c r="E27" s="208"/>
      <c r="F27" s="208"/>
      <c r="G27" s="364"/>
      <c r="H27" s="208"/>
      <c r="I27" s="208"/>
      <c r="J27" s="208"/>
      <c r="K27" s="208"/>
      <c r="L27" s="208"/>
      <c r="M27" s="331"/>
      <c r="N27" s="223"/>
      <c r="O27" s="226"/>
      <c r="P27" s="229"/>
      <c r="Q27" s="232"/>
      <c r="R27" s="85" t="s">
        <v>140</v>
      </c>
      <c r="S27" s="62" t="s">
        <v>67</v>
      </c>
      <c r="T27" s="63" t="s">
        <v>141</v>
      </c>
      <c r="U27" s="62" t="s">
        <v>68</v>
      </c>
      <c r="V27" s="62" t="s">
        <v>69</v>
      </c>
      <c r="W27" s="64">
        <f>VLOOKUP(V27,'[2]Datos Validacion'!$K$6:$L$8,2,0)</f>
        <v>0.25</v>
      </c>
      <c r="X27" s="63" t="s">
        <v>70</v>
      </c>
      <c r="Y27" s="64">
        <f>VLOOKUP(X27,'[2]Datos Validacion'!$M$6:$N$7,2,0)</f>
        <v>0.15</v>
      </c>
      <c r="Z27" s="62" t="s">
        <v>71</v>
      </c>
      <c r="AA27" s="82" t="s">
        <v>142</v>
      </c>
      <c r="AB27" s="62" t="s">
        <v>73</v>
      </c>
      <c r="AC27" s="60" t="s">
        <v>143</v>
      </c>
      <c r="AD27" s="66">
        <f t="shared" si="0"/>
        <v>0.4</v>
      </c>
      <c r="AE27" s="67" t="str">
        <f t="shared" si="1"/>
        <v>MUY BAJA</v>
      </c>
      <c r="AF27" s="67">
        <f t="shared" ref="AF27:AF30" si="5">+AF26-(AF26*AD27)</f>
        <v>8.6399999999999991E-2</v>
      </c>
      <c r="AG27" s="235"/>
      <c r="AH27" s="235"/>
      <c r="AI27" s="232"/>
      <c r="AJ27" s="208"/>
      <c r="AK27" s="366"/>
      <c r="AL27" s="340"/>
      <c r="AM27" s="217"/>
      <c r="AN27" s="217"/>
      <c r="AO27" s="217"/>
      <c r="AP27" s="217"/>
      <c r="AQ27" s="217"/>
      <c r="AR27" s="217"/>
      <c r="AS27" s="217"/>
    </row>
    <row r="28" spans="1:45" ht="27" thickTop="1" thickBot="1">
      <c r="A28" s="242"/>
      <c r="B28" s="245"/>
      <c r="C28" s="345"/>
      <c r="D28" s="208"/>
      <c r="E28" s="208"/>
      <c r="F28" s="208" t="s">
        <v>56</v>
      </c>
      <c r="G28" s="364" t="s">
        <v>144</v>
      </c>
      <c r="H28" s="208"/>
      <c r="I28" s="208"/>
      <c r="J28" s="208"/>
      <c r="K28" s="208"/>
      <c r="L28" s="208"/>
      <c r="M28" s="331"/>
      <c r="N28" s="223"/>
      <c r="O28" s="226"/>
      <c r="P28" s="229"/>
      <c r="Q28" s="232"/>
      <c r="R28" s="85" t="s">
        <v>145</v>
      </c>
      <c r="S28" s="62" t="s">
        <v>67</v>
      </c>
      <c r="T28" s="63" t="s">
        <v>146</v>
      </c>
      <c r="U28" s="62" t="s">
        <v>68</v>
      </c>
      <c r="V28" s="62" t="s">
        <v>69</v>
      </c>
      <c r="W28" s="64">
        <f>VLOOKUP(V28,'[2]Datos Validacion'!$K$6:$L$8,2,0)</f>
        <v>0.25</v>
      </c>
      <c r="X28" s="63" t="s">
        <v>70</v>
      </c>
      <c r="Y28" s="64">
        <f>VLOOKUP(X28,'[2]Datos Validacion'!$M$6:$N$7,2,0)</f>
        <v>0.15</v>
      </c>
      <c r="Z28" s="62" t="s">
        <v>71</v>
      </c>
      <c r="AA28" s="82" t="s">
        <v>134</v>
      </c>
      <c r="AB28" s="62" t="s">
        <v>73</v>
      </c>
      <c r="AC28" s="86" t="s">
        <v>147</v>
      </c>
      <c r="AD28" s="66">
        <f t="shared" si="0"/>
        <v>0.4</v>
      </c>
      <c r="AE28" s="67" t="str">
        <f t="shared" si="1"/>
        <v>MUY BAJA</v>
      </c>
      <c r="AF28" s="67">
        <f t="shared" si="5"/>
        <v>5.183999999999999E-2</v>
      </c>
      <c r="AG28" s="235"/>
      <c r="AH28" s="235"/>
      <c r="AI28" s="232"/>
      <c r="AJ28" s="208"/>
      <c r="AK28" s="366"/>
      <c r="AL28" s="340"/>
      <c r="AM28" s="217"/>
      <c r="AN28" s="217"/>
      <c r="AO28" s="217"/>
      <c r="AP28" s="217"/>
      <c r="AQ28" s="217"/>
      <c r="AR28" s="217"/>
      <c r="AS28" s="217"/>
    </row>
    <row r="29" spans="1:45" ht="27" thickTop="1" thickBot="1">
      <c r="A29" s="242"/>
      <c r="B29" s="245"/>
      <c r="C29" s="345"/>
      <c r="D29" s="208"/>
      <c r="E29" s="208"/>
      <c r="F29" s="208"/>
      <c r="G29" s="364"/>
      <c r="H29" s="208"/>
      <c r="I29" s="208"/>
      <c r="J29" s="208"/>
      <c r="K29" s="208"/>
      <c r="L29" s="208"/>
      <c r="M29" s="331"/>
      <c r="N29" s="223"/>
      <c r="O29" s="226"/>
      <c r="P29" s="229"/>
      <c r="Q29" s="232"/>
      <c r="R29" s="85" t="s">
        <v>148</v>
      </c>
      <c r="S29" s="62" t="s">
        <v>67</v>
      </c>
      <c r="T29" s="63" t="s">
        <v>141</v>
      </c>
      <c r="U29" s="62" t="s">
        <v>68</v>
      </c>
      <c r="V29" s="62" t="s">
        <v>69</v>
      </c>
      <c r="W29" s="64">
        <f>VLOOKUP(V29,'[2]Datos Validacion'!$K$6:$L$8,2,0)</f>
        <v>0.25</v>
      </c>
      <c r="X29" s="63" t="s">
        <v>70</v>
      </c>
      <c r="Y29" s="64">
        <f>VLOOKUP(X29,'[2]Datos Validacion'!$M$6:$N$7,2,0)</f>
        <v>0.15</v>
      </c>
      <c r="Z29" s="62" t="s">
        <v>71</v>
      </c>
      <c r="AA29" s="82" t="s">
        <v>134</v>
      </c>
      <c r="AB29" s="62" t="s">
        <v>73</v>
      </c>
      <c r="AC29" s="86" t="s">
        <v>149</v>
      </c>
      <c r="AD29" s="66">
        <f t="shared" si="0"/>
        <v>0.4</v>
      </c>
      <c r="AE29" s="67" t="str">
        <f t="shared" si="1"/>
        <v>MUY BAJA</v>
      </c>
      <c r="AF29" s="67">
        <f t="shared" si="5"/>
        <v>3.1103999999999993E-2</v>
      </c>
      <c r="AG29" s="235"/>
      <c r="AH29" s="235"/>
      <c r="AI29" s="232"/>
      <c r="AJ29" s="208"/>
      <c r="AK29" s="366"/>
      <c r="AL29" s="340"/>
      <c r="AM29" s="217"/>
      <c r="AN29" s="217"/>
      <c r="AO29" s="217"/>
      <c r="AP29" s="217"/>
      <c r="AQ29" s="217"/>
      <c r="AR29" s="217"/>
      <c r="AS29" s="217"/>
    </row>
    <row r="30" spans="1:45" ht="27" thickTop="1" thickBot="1">
      <c r="A30" s="243"/>
      <c r="B30" s="246"/>
      <c r="C30" s="346"/>
      <c r="D30" s="209"/>
      <c r="E30" s="209"/>
      <c r="F30" s="209"/>
      <c r="G30" s="365"/>
      <c r="H30" s="209"/>
      <c r="I30" s="209"/>
      <c r="J30" s="209"/>
      <c r="K30" s="209"/>
      <c r="L30" s="209"/>
      <c r="M30" s="332"/>
      <c r="N30" s="224"/>
      <c r="O30" s="227"/>
      <c r="P30" s="230"/>
      <c r="Q30" s="233"/>
      <c r="R30" s="87" t="s">
        <v>150</v>
      </c>
      <c r="S30" s="70" t="s">
        <v>67</v>
      </c>
      <c r="T30" s="71" t="s">
        <v>141</v>
      </c>
      <c r="U30" s="70" t="s">
        <v>68</v>
      </c>
      <c r="V30" s="70" t="s">
        <v>69</v>
      </c>
      <c r="W30" s="72">
        <f>VLOOKUP(V30,'[2]Datos Validacion'!$K$6:$L$8,2,0)</f>
        <v>0.25</v>
      </c>
      <c r="X30" s="71" t="s">
        <v>70</v>
      </c>
      <c r="Y30" s="72">
        <f>VLOOKUP(X30,'[2]Datos Validacion'!$M$6:$N$7,2,0)</f>
        <v>0.15</v>
      </c>
      <c r="Z30" s="70" t="s">
        <v>71</v>
      </c>
      <c r="AA30" s="73" t="s">
        <v>134</v>
      </c>
      <c r="AB30" s="70" t="s">
        <v>73</v>
      </c>
      <c r="AC30" s="88" t="s">
        <v>149</v>
      </c>
      <c r="AD30" s="75">
        <f t="shared" si="0"/>
        <v>0.4</v>
      </c>
      <c r="AE30" s="76" t="str">
        <f t="shared" si="1"/>
        <v>MUY BAJA</v>
      </c>
      <c r="AF30" s="77">
        <f t="shared" si="5"/>
        <v>1.8662399999999996E-2</v>
      </c>
      <c r="AG30" s="236"/>
      <c r="AH30" s="236"/>
      <c r="AI30" s="233"/>
      <c r="AJ30" s="209"/>
      <c r="AK30" s="367"/>
      <c r="AL30" s="341"/>
      <c r="AM30" s="217"/>
      <c r="AN30" s="217"/>
      <c r="AO30" s="217"/>
      <c r="AP30" s="217"/>
      <c r="AQ30" s="217"/>
      <c r="AR30" s="217"/>
      <c r="AS30" s="217"/>
    </row>
    <row r="31" spans="1:45" ht="52.5" thickTop="1" thickBot="1">
      <c r="A31" s="241" t="s">
        <v>4</v>
      </c>
      <c r="B31" s="244"/>
      <c r="C31" s="344" t="s">
        <v>125</v>
      </c>
      <c r="D31" s="237" t="s">
        <v>126</v>
      </c>
      <c r="E31" s="237" t="s">
        <v>127</v>
      </c>
      <c r="F31" s="237" t="s">
        <v>56</v>
      </c>
      <c r="G31" s="347" t="s">
        <v>151</v>
      </c>
      <c r="H31" s="237" t="s">
        <v>152</v>
      </c>
      <c r="I31" s="237" t="s">
        <v>153</v>
      </c>
      <c r="J31" s="237" t="s">
        <v>60</v>
      </c>
      <c r="K31" s="237" t="s">
        <v>154</v>
      </c>
      <c r="L31" s="237" t="s">
        <v>155</v>
      </c>
      <c r="M31" s="330">
        <f>VLOOKUP(L31,'[2]Datos Validacion'!$C$6:$D$10,2,0)</f>
        <v>0.2</v>
      </c>
      <c r="N31" s="222" t="s">
        <v>63</v>
      </c>
      <c r="O31" s="225">
        <f>VLOOKUP(N31,'[2]Datos Validacion'!$E$6:$F$15,2,0)</f>
        <v>0.8</v>
      </c>
      <c r="P31" s="228" t="s">
        <v>64</v>
      </c>
      <c r="Q31" s="231" t="s">
        <v>75</v>
      </c>
      <c r="R31" s="84" t="s">
        <v>156</v>
      </c>
      <c r="S31" s="46" t="s">
        <v>67</v>
      </c>
      <c r="T31" s="46" t="s">
        <v>157</v>
      </c>
      <c r="U31" s="46" t="s">
        <v>68</v>
      </c>
      <c r="V31" s="46" t="s">
        <v>69</v>
      </c>
      <c r="W31" s="48">
        <f>VLOOKUP(V31,'[2]Datos Validacion'!$K$6:$L$8,2,0)</f>
        <v>0.25</v>
      </c>
      <c r="X31" s="49" t="s">
        <v>70</v>
      </c>
      <c r="Y31" s="48">
        <f>VLOOKUP(X31,'[2]Datos Validacion'!$M$6:$N$7,2,0)</f>
        <v>0.15</v>
      </c>
      <c r="Z31" s="46" t="s">
        <v>71</v>
      </c>
      <c r="AA31" s="79" t="s">
        <v>158</v>
      </c>
      <c r="AB31" s="46" t="s">
        <v>73</v>
      </c>
      <c r="AC31" s="57" t="s">
        <v>159</v>
      </c>
      <c r="AD31" s="51">
        <f t="shared" si="0"/>
        <v>0.4</v>
      </c>
      <c r="AE31" s="52" t="str">
        <f t="shared" si="1"/>
        <v>MUY BAJA</v>
      </c>
      <c r="AF31" s="52">
        <f t="shared" si="2"/>
        <v>0.12</v>
      </c>
      <c r="AG31" s="234" t="str">
        <f t="shared" si="3"/>
        <v>MAYOR</v>
      </c>
      <c r="AH31" s="234">
        <f t="shared" si="4"/>
        <v>0.8</v>
      </c>
      <c r="AI31" s="231" t="s">
        <v>75</v>
      </c>
      <c r="AJ31" s="237" t="s">
        <v>76</v>
      </c>
      <c r="AK31" s="361" t="s">
        <v>160</v>
      </c>
      <c r="AL31" s="339"/>
      <c r="AM31" s="217">
        <v>44915</v>
      </c>
      <c r="AN31" s="217" t="s">
        <v>491</v>
      </c>
      <c r="AO31" s="217" t="s">
        <v>492</v>
      </c>
      <c r="AP31" s="217" t="s">
        <v>489</v>
      </c>
      <c r="AQ31" s="217"/>
      <c r="AR31" s="217" t="s">
        <v>4</v>
      </c>
      <c r="AS31" s="217" t="s">
        <v>490</v>
      </c>
    </row>
    <row r="32" spans="1:45" ht="37.5" customHeight="1" thickTop="1" thickBot="1">
      <c r="A32" s="242"/>
      <c r="B32" s="245"/>
      <c r="C32" s="345"/>
      <c r="D32" s="208"/>
      <c r="E32" s="208"/>
      <c r="F32" s="208"/>
      <c r="G32" s="348"/>
      <c r="H32" s="208"/>
      <c r="I32" s="208"/>
      <c r="J32" s="208"/>
      <c r="K32" s="208"/>
      <c r="L32" s="208"/>
      <c r="M32" s="331"/>
      <c r="N32" s="223"/>
      <c r="O32" s="226"/>
      <c r="P32" s="229"/>
      <c r="Q32" s="232"/>
      <c r="R32" s="369" t="s">
        <v>161</v>
      </c>
      <c r="S32" s="245" t="s">
        <v>67</v>
      </c>
      <c r="T32" s="245" t="s">
        <v>157</v>
      </c>
      <c r="U32" s="245" t="s">
        <v>68</v>
      </c>
      <c r="V32" s="245" t="s">
        <v>69</v>
      </c>
      <c r="W32" s="331">
        <f>VLOOKUP(V32,'[2]Datos Validacion'!$K$6:$L$8,2,0)</f>
        <v>0.25</v>
      </c>
      <c r="X32" s="348" t="s">
        <v>70</v>
      </c>
      <c r="Y32" s="331">
        <f>VLOOKUP(X32,'[2]Datos Validacion'!$M$6:$N$7,2,0)</f>
        <v>0.15</v>
      </c>
      <c r="Z32" s="245" t="s">
        <v>71</v>
      </c>
      <c r="AA32" s="354" t="s">
        <v>162</v>
      </c>
      <c r="AB32" s="245" t="s">
        <v>73</v>
      </c>
      <c r="AC32" s="348" t="s">
        <v>159</v>
      </c>
      <c r="AD32" s="66">
        <f t="shared" si="0"/>
        <v>0.4</v>
      </c>
      <c r="AE32" s="67" t="str">
        <f t="shared" si="1"/>
        <v>MUY BAJA</v>
      </c>
      <c r="AF32" s="359">
        <f t="shared" ref="AF32" si="6">+AF31-(AF31*AD32)</f>
        <v>7.1999999999999995E-2</v>
      </c>
      <c r="AG32" s="235"/>
      <c r="AH32" s="235"/>
      <c r="AI32" s="232"/>
      <c r="AJ32" s="208"/>
      <c r="AK32" s="362"/>
      <c r="AL32" s="340"/>
      <c r="AM32" s="217"/>
      <c r="AN32" s="217"/>
      <c r="AO32" s="217"/>
      <c r="AP32" s="217"/>
      <c r="AQ32" s="217"/>
      <c r="AR32" s="217"/>
      <c r="AS32" s="217"/>
    </row>
    <row r="33" spans="1:45" ht="39" customHeight="1" thickTop="1" thickBot="1">
      <c r="A33" s="243"/>
      <c r="B33" s="246"/>
      <c r="C33" s="346"/>
      <c r="D33" s="209"/>
      <c r="E33" s="209"/>
      <c r="F33" s="209"/>
      <c r="G33" s="349"/>
      <c r="H33" s="209"/>
      <c r="I33" s="209"/>
      <c r="J33" s="209"/>
      <c r="K33" s="209"/>
      <c r="L33" s="209"/>
      <c r="M33" s="332"/>
      <c r="N33" s="224"/>
      <c r="O33" s="227"/>
      <c r="P33" s="230"/>
      <c r="Q33" s="233"/>
      <c r="R33" s="370"/>
      <c r="S33" s="246"/>
      <c r="T33" s="246"/>
      <c r="U33" s="246"/>
      <c r="V33" s="246"/>
      <c r="W33" s="332"/>
      <c r="X33" s="349"/>
      <c r="Y33" s="332"/>
      <c r="Z33" s="246"/>
      <c r="AA33" s="358"/>
      <c r="AB33" s="246"/>
      <c r="AC33" s="349"/>
      <c r="AD33" s="75">
        <f t="shared" si="0"/>
        <v>0</v>
      </c>
      <c r="AE33" s="76" t="str">
        <f t="shared" si="1"/>
        <v>MUY BAJA</v>
      </c>
      <c r="AF33" s="360"/>
      <c r="AG33" s="236"/>
      <c r="AH33" s="236"/>
      <c r="AI33" s="233"/>
      <c r="AJ33" s="209"/>
      <c r="AK33" s="363"/>
      <c r="AL33" s="341"/>
      <c r="AM33" s="217"/>
      <c r="AN33" s="217"/>
      <c r="AO33" s="217"/>
      <c r="AP33" s="217"/>
      <c r="AQ33" s="217"/>
      <c r="AR33" s="217"/>
      <c r="AS33" s="217"/>
    </row>
    <row r="34" spans="1:45" ht="98.25" customHeight="1" thickTop="1" thickBot="1">
      <c r="A34" s="241" t="s">
        <v>4</v>
      </c>
      <c r="B34" s="244"/>
      <c r="C34" s="344" t="s">
        <v>125</v>
      </c>
      <c r="D34" s="237" t="s">
        <v>163</v>
      </c>
      <c r="E34" s="237" t="s">
        <v>164</v>
      </c>
      <c r="F34" s="43" t="s">
        <v>56</v>
      </c>
      <c r="G34" s="57" t="s">
        <v>165</v>
      </c>
      <c r="H34" s="237" t="s">
        <v>166</v>
      </c>
      <c r="I34" s="237" t="s">
        <v>167</v>
      </c>
      <c r="J34" s="237" t="s">
        <v>60</v>
      </c>
      <c r="K34" s="237" t="s">
        <v>168</v>
      </c>
      <c r="L34" s="237" t="s">
        <v>62</v>
      </c>
      <c r="M34" s="330">
        <f>VLOOKUP(L34,'[2]Datos Validacion'!$C$6:$D$10,2,0)</f>
        <v>0.4</v>
      </c>
      <c r="N34" s="222" t="s">
        <v>63</v>
      </c>
      <c r="O34" s="225">
        <f>VLOOKUP(N34,'[2]Datos Validacion'!$E$6:$F$15,2,0)</f>
        <v>0.8</v>
      </c>
      <c r="P34" s="228" t="s">
        <v>169</v>
      </c>
      <c r="Q34" s="231" t="s">
        <v>75</v>
      </c>
      <c r="R34" s="91" t="s">
        <v>170</v>
      </c>
      <c r="S34" s="46" t="s">
        <v>67</v>
      </c>
      <c r="T34" s="49" t="s">
        <v>171</v>
      </c>
      <c r="U34" s="46" t="s">
        <v>68</v>
      </c>
      <c r="V34" s="46" t="s">
        <v>69</v>
      </c>
      <c r="W34" s="48">
        <f>VLOOKUP(V34,'[2]Datos Validacion'!$K$6:$L$8,2,0)</f>
        <v>0.25</v>
      </c>
      <c r="X34" s="49" t="s">
        <v>70</v>
      </c>
      <c r="Y34" s="48">
        <f>VLOOKUP(X34,'[2]Datos Validacion'!$M$6:$N$7,2,0)</f>
        <v>0.15</v>
      </c>
      <c r="Z34" s="46" t="s">
        <v>71</v>
      </c>
      <c r="AA34" s="79" t="s">
        <v>172</v>
      </c>
      <c r="AB34" s="46" t="s">
        <v>73</v>
      </c>
      <c r="AC34" s="49" t="s">
        <v>173</v>
      </c>
      <c r="AD34" s="51">
        <f t="shared" si="0"/>
        <v>0.4</v>
      </c>
      <c r="AE34" s="52" t="str">
        <f t="shared" si="1"/>
        <v>BAJA</v>
      </c>
      <c r="AF34" s="52">
        <f t="shared" ref="AF34:AF42" si="7">IF(OR(V34="prevenir",V34="detectar"),(M34-(M34*AD34)), M34)</f>
        <v>0.24</v>
      </c>
      <c r="AG34" s="234" t="str">
        <f t="shared" ref="AG34:AG42" si="8">IF(AH34&lt;=20%,"LEVE",IF(AH34&lt;=40%,"MENOR",IF(AH34&lt;=60%,"MODERADO",IF(AH34&lt;=80%,"MAYOR","CATASTROFICO"))))</f>
        <v>MAYOR</v>
      </c>
      <c r="AH34" s="234">
        <f t="shared" ref="AH34:AH42" si="9">IF(V34="corregir",(O34-(O34*AD34)), O34)</f>
        <v>0.8</v>
      </c>
      <c r="AI34" s="231" t="s">
        <v>75</v>
      </c>
      <c r="AJ34" s="237" t="s">
        <v>76</v>
      </c>
      <c r="AK34" s="238" t="s">
        <v>174</v>
      </c>
      <c r="AL34" s="339"/>
      <c r="AM34" s="217">
        <v>44926</v>
      </c>
      <c r="AN34" s="217" t="s">
        <v>497</v>
      </c>
      <c r="AO34" s="217" t="s">
        <v>374</v>
      </c>
      <c r="AP34" s="217" t="s">
        <v>498</v>
      </c>
      <c r="AQ34" s="217"/>
      <c r="AR34" s="217" t="s">
        <v>4</v>
      </c>
      <c r="AS34" s="217" t="s">
        <v>499</v>
      </c>
    </row>
    <row r="35" spans="1:45" ht="99" customHeight="1" thickTop="1" thickBot="1">
      <c r="A35" s="242"/>
      <c r="B35" s="245"/>
      <c r="C35" s="345"/>
      <c r="D35" s="208"/>
      <c r="E35" s="208"/>
      <c r="F35" s="53" t="s">
        <v>56</v>
      </c>
      <c r="G35" s="60" t="s">
        <v>175</v>
      </c>
      <c r="H35" s="208"/>
      <c r="I35" s="208"/>
      <c r="J35" s="208"/>
      <c r="K35" s="208"/>
      <c r="L35" s="208"/>
      <c r="M35" s="331"/>
      <c r="N35" s="223"/>
      <c r="O35" s="226"/>
      <c r="P35" s="229"/>
      <c r="Q35" s="232"/>
      <c r="R35" s="92" t="s">
        <v>176</v>
      </c>
      <c r="S35" s="62" t="s">
        <v>67</v>
      </c>
      <c r="T35" s="63" t="s">
        <v>177</v>
      </c>
      <c r="U35" s="62" t="s">
        <v>68</v>
      </c>
      <c r="V35" s="62" t="s">
        <v>69</v>
      </c>
      <c r="W35" s="64">
        <f>VLOOKUP(V35,'[2]Datos Validacion'!$K$6:$L$8,2,0)</f>
        <v>0.25</v>
      </c>
      <c r="X35" s="63" t="s">
        <v>70</v>
      </c>
      <c r="Y35" s="64">
        <f>VLOOKUP(X35,'[2]Datos Validacion'!$M$6:$N$7,2,0)</f>
        <v>0.15</v>
      </c>
      <c r="Z35" s="62" t="s">
        <v>71</v>
      </c>
      <c r="AA35" s="82" t="s">
        <v>178</v>
      </c>
      <c r="AB35" s="62" t="s">
        <v>73</v>
      </c>
      <c r="AC35" s="63" t="s">
        <v>179</v>
      </c>
      <c r="AD35" s="66">
        <f t="shared" si="0"/>
        <v>0.4</v>
      </c>
      <c r="AE35" s="67" t="str">
        <f t="shared" si="1"/>
        <v>MUY BAJA</v>
      </c>
      <c r="AF35" s="67">
        <f>+AF34-(AF34*AD35)</f>
        <v>0.14399999999999999</v>
      </c>
      <c r="AG35" s="235"/>
      <c r="AH35" s="235"/>
      <c r="AI35" s="232"/>
      <c r="AJ35" s="208"/>
      <c r="AK35" s="366"/>
      <c r="AL35" s="340"/>
      <c r="AM35" s="217"/>
      <c r="AN35" s="217" t="s">
        <v>497</v>
      </c>
      <c r="AO35" s="217" t="s">
        <v>374</v>
      </c>
      <c r="AP35" s="217" t="s">
        <v>498</v>
      </c>
      <c r="AQ35" s="217"/>
      <c r="AR35" s="217" t="s">
        <v>477</v>
      </c>
      <c r="AS35" s="217" t="s">
        <v>499</v>
      </c>
    </row>
    <row r="36" spans="1:45" ht="60.75" customHeight="1" thickTop="1" thickBot="1">
      <c r="A36" s="242"/>
      <c r="B36" s="245"/>
      <c r="C36" s="345"/>
      <c r="D36" s="208"/>
      <c r="E36" s="208"/>
      <c r="F36" s="208" t="s">
        <v>56</v>
      </c>
      <c r="G36" s="364" t="s">
        <v>180</v>
      </c>
      <c r="H36" s="208"/>
      <c r="I36" s="208"/>
      <c r="J36" s="208"/>
      <c r="K36" s="208"/>
      <c r="L36" s="208"/>
      <c r="M36" s="331"/>
      <c r="N36" s="223"/>
      <c r="O36" s="226"/>
      <c r="P36" s="229"/>
      <c r="Q36" s="232"/>
      <c r="R36" s="92" t="s">
        <v>181</v>
      </c>
      <c r="S36" s="62" t="s">
        <v>67</v>
      </c>
      <c r="T36" s="63" t="s">
        <v>177</v>
      </c>
      <c r="U36" s="62" t="s">
        <v>68</v>
      </c>
      <c r="V36" s="62" t="s">
        <v>69</v>
      </c>
      <c r="W36" s="64">
        <f>VLOOKUP(V36,'[2]Datos Validacion'!$K$6:$L$8,2,0)</f>
        <v>0.25</v>
      </c>
      <c r="X36" s="63" t="s">
        <v>70</v>
      </c>
      <c r="Y36" s="64">
        <f>VLOOKUP(X36,'[2]Datos Validacion'!$M$6:$N$7,2,0)</f>
        <v>0.15</v>
      </c>
      <c r="Z36" s="62" t="s">
        <v>71</v>
      </c>
      <c r="AA36" s="82" t="s">
        <v>182</v>
      </c>
      <c r="AB36" s="62" t="s">
        <v>73</v>
      </c>
      <c r="AC36" s="63" t="s">
        <v>183</v>
      </c>
      <c r="AD36" s="66">
        <f t="shared" si="0"/>
        <v>0.4</v>
      </c>
      <c r="AE36" s="67" t="str">
        <f t="shared" si="1"/>
        <v>MUY BAJA</v>
      </c>
      <c r="AF36" s="67">
        <f t="shared" ref="AF36:AF38" si="10">+AF35-(AF35*AD36)</f>
        <v>8.6399999999999991E-2</v>
      </c>
      <c r="AG36" s="235"/>
      <c r="AH36" s="235"/>
      <c r="AI36" s="232"/>
      <c r="AJ36" s="208"/>
      <c r="AK36" s="366"/>
      <c r="AL36" s="340"/>
      <c r="AM36" s="217"/>
      <c r="AN36" s="217" t="s">
        <v>497</v>
      </c>
      <c r="AO36" s="217" t="s">
        <v>374</v>
      </c>
      <c r="AP36" s="217" t="s">
        <v>498</v>
      </c>
      <c r="AQ36" s="217"/>
      <c r="AR36" s="217" t="s">
        <v>477</v>
      </c>
      <c r="AS36" s="217" t="s">
        <v>499</v>
      </c>
    </row>
    <row r="37" spans="1:45" ht="42" customHeight="1" thickTop="1" thickBot="1">
      <c r="A37" s="242"/>
      <c r="B37" s="245"/>
      <c r="C37" s="345"/>
      <c r="D37" s="208"/>
      <c r="E37" s="208"/>
      <c r="F37" s="208"/>
      <c r="G37" s="364"/>
      <c r="H37" s="208"/>
      <c r="I37" s="208"/>
      <c r="J37" s="208"/>
      <c r="K37" s="208"/>
      <c r="L37" s="208"/>
      <c r="M37" s="331"/>
      <c r="N37" s="223"/>
      <c r="O37" s="226"/>
      <c r="P37" s="229"/>
      <c r="Q37" s="232"/>
      <c r="R37" s="92" t="s">
        <v>184</v>
      </c>
      <c r="S37" s="62" t="s">
        <v>67</v>
      </c>
      <c r="T37" s="63" t="s">
        <v>185</v>
      </c>
      <c r="U37" s="62" t="s">
        <v>68</v>
      </c>
      <c r="V37" s="62" t="s">
        <v>69</v>
      </c>
      <c r="W37" s="64">
        <f>VLOOKUP(V37,'[2]Datos Validacion'!$K$6:$L$8,2,0)</f>
        <v>0.25</v>
      </c>
      <c r="X37" s="63" t="s">
        <v>70</v>
      </c>
      <c r="Y37" s="64">
        <f>VLOOKUP(X37,'[2]Datos Validacion'!$M$6:$N$7,2,0)</f>
        <v>0.15</v>
      </c>
      <c r="Z37" s="62" t="s">
        <v>71</v>
      </c>
      <c r="AA37" s="82" t="s">
        <v>186</v>
      </c>
      <c r="AB37" s="62" t="s">
        <v>73</v>
      </c>
      <c r="AC37" s="63" t="s">
        <v>187</v>
      </c>
      <c r="AD37" s="66">
        <f t="shared" si="0"/>
        <v>0.4</v>
      </c>
      <c r="AE37" s="67" t="str">
        <f t="shared" si="1"/>
        <v>MUY BAJA</v>
      </c>
      <c r="AF37" s="67">
        <f t="shared" si="10"/>
        <v>5.183999999999999E-2</v>
      </c>
      <c r="AG37" s="235"/>
      <c r="AH37" s="235"/>
      <c r="AI37" s="232"/>
      <c r="AJ37" s="208"/>
      <c r="AK37" s="366"/>
      <c r="AL37" s="340"/>
      <c r="AM37" s="217"/>
      <c r="AN37" s="217" t="s">
        <v>497</v>
      </c>
      <c r="AO37" s="217" t="s">
        <v>374</v>
      </c>
      <c r="AP37" s="217" t="s">
        <v>498</v>
      </c>
      <c r="AQ37" s="217"/>
      <c r="AR37" s="217" t="s">
        <v>477</v>
      </c>
      <c r="AS37" s="217" t="s">
        <v>499</v>
      </c>
    </row>
    <row r="38" spans="1:45" ht="34.5" customHeight="1" thickTop="1" thickBot="1">
      <c r="A38" s="243"/>
      <c r="B38" s="246"/>
      <c r="C38" s="346"/>
      <c r="D38" s="209"/>
      <c r="E38" s="209"/>
      <c r="F38" s="209"/>
      <c r="G38" s="365"/>
      <c r="H38" s="209"/>
      <c r="I38" s="209"/>
      <c r="J38" s="209"/>
      <c r="K38" s="209"/>
      <c r="L38" s="209"/>
      <c r="M38" s="332"/>
      <c r="N38" s="224"/>
      <c r="O38" s="227"/>
      <c r="P38" s="230"/>
      <c r="Q38" s="233"/>
      <c r="R38" s="93" t="s">
        <v>188</v>
      </c>
      <c r="S38" s="70" t="s">
        <v>67</v>
      </c>
      <c r="T38" s="71" t="s">
        <v>189</v>
      </c>
      <c r="U38" s="70" t="s">
        <v>68</v>
      </c>
      <c r="V38" s="70" t="s">
        <v>69</v>
      </c>
      <c r="W38" s="72">
        <f>VLOOKUP(V38,'[2]Datos Validacion'!$K$6:$L$8,2,0)</f>
        <v>0.25</v>
      </c>
      <c r="X38" s="71" t="s">
        <v>70</v>
      </c>
      <c r="Y38" s="72">
        <f>VLOOKUP(X38,'[2]Datos Validacion'!$M$6:$N$7,2,0)</f>
        <v>0.15</v>
      </c>
      <c r="Z38" s="70" t="s">
        <v>71</v>
      </c>
      <c r="AA38" s="73" t="s">
        <v>190</v>
      </c>
      <c r="AB38" s="70" t="s">
        <v>73</v>
      </c>
      <c r="AC38" s="71" t="s">
        <v>191</v>
      </c>
      <c r="AD38" s="75">
        <f t="shared" si="0"/>
        <v>0.4</v>
      </c>
      <c r="AE38" s="76" t="str">
        <f t="shared" si="1"/>
        <v>MUY BAJA</v>
      </c>
      <c r="AF38" s="77">
        <f t="shared" si="10"/>
        <v>3.1103999999999993E-2</v>
      </c>
      <c r="AG38" s="236"/>
      <c r="AH38" s="236"/>
      <c r="AI38" s="233"/>
      <c r="AJ38" s="209"/>
      <c r="AK38" s="367"/>
      <c r="AL38" s="341"/>
      <c r="AM38" s="217"/>
      <c r="AN38" s="217" t="s">
        <v>497</v>
      </c>
      <c r="AO38" s="217" t="s">
        <v>374</v>
      </c>
      <c r="AP38" s="217" t="s">
        <v>498</v>
      </c>
      <c r="AQ38" s="217"/>
      <c r="AR38" s="217" t="s">
        <v>477</v>
      </c>
      <c r="AS38" s="217" t="s">
        <v>499</v>
      </c>
    </row>
    <row r="39" spans="1:45" ht="48" customHeight="1" thickTop="1" thickBot="1">
      <c r="A39" s="241" t="s">
        <v>4</v>
      </c>
      <c r="B39" s="244"/>
      <c r="C39" s="344" t="s">
        <v>125</v>
      </c>
      <c r="D39" s="237" t="s">
        <v>192</v>
      </c>
      <c r="E39" s="237" t="s">
        <v>193</v>
      </c>
      <c r="F39" s="43" t="s">
        <v>56</v>
      </c>
      <c r="G39" s="57" t="s">
        <v>194</v>
      </c>
      <c r="H39" s="237" t="s">
        <v>195</v>
      </c>
      <c r="I39" s="237" t="s">
        <v>196</v>
      </c>
      <c r="J39" s="237" t="s">
        <v>60</v>
      </c>
      <c r="K39" s="237" t="s">
        <v>197</v>
      </c>
      <c r="L39" s="237" t="s">
        <v>155</v>
      </c>
      <c r="M39" s="330">
        <f>VLOOKUP(L39,'[2]Datos Validacion'!$C$6:$D$10,2,0)</f>
        <v>0.2</v>
      </c>
      <c r="N39" s="222" t="s">
        <v>110</v>
      </c>
      <c r="O39" s="225">
        <f>VLOOKUP(N39,'[2]Datos Validacion'!$E$6:$F$15,2,0)</f>
        <v>0.6</v>
      </c>
      <c r="P39" s="228" t="s">
        <v>111</v>
      </c>
      <c r="Q39" s="231" t="s">
        <v>116</v>
      </c>
      <c r="R39" s="371" t="s">
        <v>198</v>
      </c>
      <c r="S39" s="244" t="s">
        <v>67</v>
      </c>
      <c r="T39" s="347" t="s">
        <v>199</v>
      </c>
      <c r="U39" s="244" t="s">
        <v>68</v>
      </c>
      <c r="V39" s="244" t="s">
        <v>69</v>
      </c>
      <c r="W39" s="330">
        <f>VLOOKUP(V39,'[2]Datos Validacion'!$K$6:$L$8,2,0)</f>
        <v>0.25</v>
      </c>
      <c r="X39" s="347" t="s">
        <v>70</v>
      </c>
      <c r="Y39" s="330">
        <f>VLOOKUP(X39,'[2]Datos Validacion'!$M$6:$N$7,2,0)</f>
        <v>0.15</v>
      </c>
      <c r="Z39" s="244" t="s">
        <v>71</v>
      </c>
      <c r="AA39" s="353" t="s">
        <v>200</v>
      </c>
      <c r="AB39" s="244" t="s">
        <v>73</v>
      </c>
      <c r="AC39" s="347" t="s">
        <v>201</v>
      </c>
      <c r="AD39" s="376">
        <f t="shared" si="0"/>
        <v>0.4</v>
      </c>
      <c r="AE39" s="234" t="str">
        <f t="shared" si="1"/>
        <v>MUY BAJA</v>
      </c>
      <c r="AF39" s="234">
        <f t="shared" si="7"/>
        <v>0.12</v>
      </c>
      <c r="AG39" s="234" t="str">
        <f t="shared" si="8"/>
        <v>MODERADO</v>
      </c>
      <c r="AH39" s="234">
        <f t="shared" si="9"/>
        <v>0.6</v>
      </c>
      <c r="AI39" s="231" t="s">
        <v>116</v>
      </c>
      <c r="AJ39" s="237" t="s">
        <v>76</v>
      </c>
      <c r="AK39" s="373"/>
      <c r="AL39" s="377"/>
      <c r="AM39" s="256">
        <v>44926</v>
      </c>
      <c r="AN39" s="258" t="s">
        <v>479</v>
      </c>
      <c r="AO39" s="258" t="s">
        <v>480</v>
      </c>
      <c r="AP39" s="259" t="s">
        <v>481</v>
      </c>
      <c r="AQ39" s="260"/>
      <c r="AR39" s="260" t="s">
        <v>4</v>
      </c>
      <c r="AS39" s="258" t="s">
        <v>482</v>
      </c>
    </row>
    <row r="40" spans="1:45" ht="33.75" customHeight="1" thickTop="1" thickBot="1">
      <c r="A40" s="242"/>
      <c r="B40" s="245"/>
      <c r="C40" s="345"/>
      <c r="D40" s="208"/>
      <c r="E40" s="208"/>
      <c r="F40" s="53" t="s">
        <v>56</v>
      </c>
      <c r="G40" s="60" t="s">
        <v>202</v>
      </c>
      <c r="H40" s="208"/>
      <c r="I40" s="208"/>
      <c r="J40" s="208"/>
      <c r="K40" s="208"/>
      <c r="L40" s="208"/>
      <c r="M40" s="331"/>
      <c r="N40" s="223"/>
      <c r="O40" s="226"/>
      <c r="P40" s="229"/>
      <c r="Q40" s="232"/>
      <c r="R40" s="372"/>
      <c r="S40" s="245"/>
      <c r="T40" s="348"/>
      <c r="U40" s="245"/>
      <c r="V40" s="245"/>
      <c r="W40" s="331"/>
      <c r="X40" s="348"/>
      <c r="Y40" s="331"/>
      <c r="Z40" s="245"/>
      <c r="AA40" s="354"/>
      <c r="AB40" s="245"/>
      <c r="AC40" s="348"/>
      <c r="AD40" s="337"/>
      <c r="AE40" s="235"/>
      <c r="AF40" s="235"/>
      <c r="AG40" s="235"/>
      <c r="AH40" s="235"/>
      <c r="AI40" s="232"/>
      <c r="AJ40" s="208"/>
      <c r="AK40" s="374"/>
      <c r="AL40" s="378"/>
      <c r="AM40" s="256"/>
      <c r="AN40" s="258"/>
      <c r="AO40" s="258"/>
      <c r="AP40" s="259"/>
      <c r="AQ40" s="258"/>
      <c r="AR40" s="260"/>
      <c r="AS40" s="258"/>
    </row>
    <row r="41" spans="1:45" ht="47.25" customHeight="1" thickTop="1" thickBot="1">
      <c r="A41" s="243"/>
      <c r="B41" s="246"/>
      <c r="C41" s="346"/>
      <c r="D41" s="209"/>
      <c r="E41" s="209"/>
      <c r="F41" s="55" t="s">
        <v>56</v>
      </c>
      <c r="G41" s="94" t="s">
        <v>203</v>
      </c>
      <c r="H41" s="209"/>
      <c r="I41" s="209"/>
      <c r="J41" s="209"/>
      <c r="K41" s="209"/>
      <c r="L41" s="209"/>
      <c r="M41" s="332"/>
      <c r="N41" s="224"/>
      <c r="O41" s="227"/>
      <c r="P41" s="230"/>
      <c r="Q41" s="233"/>
      <c r="R41" s="94" t="s">
        <v>204</v>
      </c>
      <c r="S41" s="70" t="s">
        <v>67</v>
      </c>
      <c r="T41" s="71" t="s">
        <v>205</v>
      </c>
      <c r="U41" s="70" t="s">
        <v>68</v>
      </c>
      <c r="V41" s="70" t="s">
        <v>69</v>
      </c>
      <c r="W41" s="72">
        <f>VLOOKUP(V41,'[2]Datos Validacion'!$K$6:$L$8,2,0)</f>
        <v>0.25</v>
      </c>
      <c r="X41" s="71" t="s">
        <v>70</v>
      </c>
      <c r="Y41" s="72">
        <f>VLOOKUP(X41,'[2]Datos Validacion'!$M$6:$N$7,2,0)</f>
        <v>0.15</v>
      </c>
      <c r="Z41" s="70" t="s">
        <v>71</v>
      </c>
      <c r="AA41" s="73" t="s">
        <v>206</v>
      </c>
      <c r="AB41" s="70" t="s">
        <v>73</v>
      </c>
      <c r="AC41" s="71" t="s">
        <v>207</v>
      </c>
      <c r="AD41" s="75">
        <f t="shared" si="0"/>
        <v>0.4</v>
      </c>
      <c r="AE41" s="76" t="str">
        <f t="shared" si="1"/>
        <v>MUY BAJA</v>
      </c>
      <c r="AF41" s="77">
        <f>+AF39-(AF39*AD41)</f>
        <v>7.1999999999999995E-2</v>
      </c>
      <c r="AG41" s="236"/>
      <c r="AH41" s="236"/>
      <c r="AI41" s="233"/>
      <c r="AJ41" s="209"/>
      <c r="AK41" s="375"/>
      <c r="AL41" s="379"/>
      <c r="AM41" s="256"/>
      <c r="AN41" s="258"/>
      <c r="AO41" s="258"/>
      <c r="AP41" s="259"/>
      <c r="AQ41" s="258"/>
      <c r="AR41" s="260"/>
      <c r="AS41" s="258"/>
    </row>
    <row r="42" spans="1:45" ht="93.75" customHeight="1" thickTop="1" thickBot="1">
      <c r="A42" s="241" t="s">
        <v>4</v>
      </c>
      <c r="B42" s="244"/>
      <c r="C42" s="344" t="s">
        <v>208</v>
      </c>
      <c r="D42" s="237" t="s">
        <v>209</v>
      </c>
      <c r="E42" s="237" t="s">
        <v>210</v>
      </c>
      <c r="F42" s="237" t="s">
        <v>56</v>
      </c>
      <c r="G42" s="347" t="s">
        <v>211</v>
      </c>
      <c r="H42" s="237" t="s">
        <v>212</v>
      </c>
      <c r="I42" s="382" t="s">
        <v>213</v>
      </c>
      <c r="J42" s="237" t="s">
        <v>60</v>
      </c>
      <c r="K42" s="237" t="s">
        <v>214</v>
      </c>
      <c r="L42" s="237" t="s">
        <v>215</v>
      </c>
      <c r="M42" s="330">
        <f>VLOOKUP(L42,'[2]Datos Validacion'!$C$6:$D$10,2,0)</f>
        <v>1</v>
      </c>
      <c r="N42" s="222" t="s">
        <v>110</v>
      </c>
      <c r="O42" s="225">
        <f>VLOOKUP(N42,'[2]Datos Validacion'!$E$6:$F$15,2,0)</f>
        <v>0.6</v>
      </c>
      <c r="P42" s="228" t="s">
        <v>111</v>
      </c>
      <c r="Q42" s="231" t="s">
        <v>65</v>
      </c>
      <c r="R42" s="95" t="s">
        <v>216</v>
      </c>
      <c r="S42" s="46" t="s">
        <v>67</v>
      </c>
      <c r="T42" s="49" t="s">
        <v>210</v>
      </c>
      <c r="U42" s="46" t="s">
        <v>68</v>
      </c>
      <c r="V42" s="46" t="s">
        <v>69</v>
      </c>
      <c r="W42" s="48">
        <f>VLOOKUP(V42,'[2]Datos Validacion'!$K$6:$L$8,2,0)</f>
        <v>0.25</v>
      </c>
      <c r="X42" s="49" t="s">
        <v>70</v>
      </c>
      <c r="Y42" s="48">
        <f>VLOOKUP(X42,'[2]Datos Validacion'!$M$6:$N$7,2,0)</f>
        <v>0.15</v>
      </c>
      <c r="Z42" s="46" t="s">
        <v>71</v>
      </c>
      <c r="AA42" s="79" t="s">
        <v>217</v>
      </c>
      <c r="AB42" s="46" t="s">
        <v>73</v>
      </c>
      <c r="AC42" s="57" t="s">
        <v>218</v>
      </c>
      <c r="AD42" s="51">
        <f t="shared" si="0"/>
        <v>0.4</v>
      </c>
      <c r="AE42" s="52" t="str">
        <f t="shared" si="1"/>
        <v>MEDIA</v>
      </c>
      <c r="AF42" s="52">
        <f t="shared" si="7"/>
        <v>0.6</v>
      </c>
      <c r="AG42" s="234" t="str">
        <f t="shared" si="8"/>
        <v>MODERADO</v>
      </c>
      <c r="AH42" s="234">
        <f t="shared" si="9"/>
        <v>0.6</v>
      </c>
      <c r="AI42" s="231" t="s">
        <v>116</v>
      </c>
      <c r="AJ42" s="237" t="s">
        <v>76</v>
      </c>
      <c r="AK42" s="373"/>
      <c r="AL42" s="378"/>
      <c r="AM42" s="217">
        <v>44911</v>
      </c>
      <c r="AN42" s="219" t="s">
        <v>483</v>
      </c>
      <c r="AO42" s="219" t="s">
        <v>484</v>
      </c>
      <c r="AP42" s="258" t="s">
        <v>485</v>
      </c>
      <c r="AQ42" s="219"/>
      <c r="AR42" s="219" t="s">
        <v>4</v>
      </c>
      <c r="AS42" s="217" t="s">
        <v>486</v>
      </c>
    </row>
    <row r="43" spans="1:45" ht="39.75" thickTop="1" thickBot="1">
      <c r="A43" s="242"/>
      <c r="B43" s="245"/>
      <c r="C43" s="345"/>
      <c r="D43" s="208"/>
      <c r="E43" s="208"/>
      <c r="F43" s="208"/>
      <c r="G43" s="348"/>
      <c r="H43" s="208"/>
      <c r="I43" s="383"/>
      <c r="J43" s="208"/>
      <c r="K43" s="208"/>
      <c r="L43" s="208"/>
      <c r="M43" s="331"/>
      <c r="N43" s="223"/>
      <c r="O43" s="226"/>
      <c r="P43" s="229"/>
      <c r="Q43" s="232"/>
      <c r="R43" s="61" t="s">
        <v>219</v>
      </c>
      <c r="S43" s="62" t="s">
        <v>67</v>
      </c>
      <c r="T43" s="63" t="s">
        <v>210</v>
      </c>
      <c r="U43" s="62" t="s">
        <v>68</v>
      </c>
      <c r="V43" s="62" t="s">
        <v>69</v>
      </c>
      <c r="W43" s="64">
        <f>VLOOKUP(V43,'[2]Datos Validacion'!$K$6:$L$8,2,0)</f>
        <v>0.25</v>
      </c>
      <c r="X43" s="63" t="s">
        <v>70</v>
      </c>
      <c r="Y43" s="64">
        <f>VLOOKUP(X43,'[2]Datos Validacion'!$M$6:$N$7,2,0)</f>
        <v>0.15</v>
      </c>
      <c r="Z43" s="62" t="s">
        <v>71</v>
      </c>
      <c r="AA43" s="82" t="s">
        <v>220</v>
      </c>
      <c r="AB43" s="62" t="s">
        <v>73</v>
      </c>
      <c r="AC43" s="60" t="s">
        <v>221</v>
      </c>
      <c r="AD43" s="66">
        <f t="shared" si="0"/>
        <v>0.4</v>
      </c>
      <c r="AE43" s="67" t="str">
        <f t="shared" si="1"/>
        <v>BAJA</v>
      </c>
      <c r="AF43" s="67">
        <f>+AF42-(AF42*AD43)</f>
        <v>0.36</v>
      </c>
      <c r="AG43" s="235"/>
      <c r="AH43" s="235"/>
      <c r="AI43" s="232"/>
      <c r="AJ43" s="208"/>
      <c r="AK43" s="374"/>
      <c r="AL43" s="378"/>
      <c r="AM43" s="217"/>
      <c r="AN43" s="219"/>
      <c r="AO43" s="219"/>
      <c r="AP43" s="258"/>
      <c r="AQ43" s="219"/>
      <c r="AR43" s="219"/>
      <c r="AS43" s="217"/>
    </row>
    <row r="44" spans="1:45" ht="39.75" thickTop="1" thickBot="1">
      <c r="A44" s="242"/>
      <c r="B44" s="245"/>
      <c r="C44" s="345"/>
      <c r="D44" s="208"/>
      <c r="E44" s="208"/>
      <c r="F44" s="208" t="s">
        <v>56</v>
      </c>
      <c r="G44" s="348" t="s">
        <v>222</v>
      </c>
      <c r="H44" s="208"/>
      <c r="I44" s="383"/>
      <c r="J44" s="208"/>
      <c r="K44" s="208"/>
      <c r="L44" s="208"/>
      <c r="M44" s="331"/>
      <c r="N44" s="223"/>
      <c r="O44" s="226"/>
      <c r="P44" s="229"/>
      <c r="Q44" s="232"/>
      <c r="R44" s="61" t="s">
        <v>223</v>
      </c>
      <c r="S44" s="62" t="s">
        <v>67</v>
      </c>
      <c r="T44" s="63" t="s">
        <v>210</v>
      </c>
      <c r="U44" s="62" t="s">
        <v>68</v>
      </c>
      <c r="V44" s="62" t="s">
        <v>69</v>
      </c>
      <c r="W44" s="64">
        <f>VLOOKUP(V44,'[2]Datos Validacion'!$K$6:$L$8,2,0)</f>
        <v>0.25</v>
      </c>
      <c r="X44" s="63" t="s">
        <v>70</v>
      </c>
      <c r="Y44" s="64">
        <f>VLOOKUP(X44,'[2]Datos Validacion'!$M$6:$N$7,2,0)</f>
        <v>0.15</v>
      </c>
      <c r="Z44" s="62" t="s">
        <v>71</v>
      </c>
      <c r="AA44" s="82" t="s">
        <v>224</v>
      </c>
      <c r="AB44" s="62" t="s">
        <v>73</v>
      </c>
      <c r="AC44" s="60" t="s">
        <v>225</v>
      </c>
      <c r="AD44" s="66">
        <f t="shared" si="0"/>
        <v>0.4</v>
      </c>
      <c r="AE44" s="67" t="str">
        <f t="shared" si="1"/>
        <v>BAJA</v>
      </c>
      <c r="AF44" s="67">
        <f t="shared" ref="AF44:AF45" si="11">+AF43-(AF43*AD44)</f>
        <v>0.216</v>
      </c>
      <c r="AG44" s="235"/>
      <c r="AH44" s="235"/>
      <c r="AI44" s="232"/>
      <c r="AJ44" s="208"/>
      <c r="AK44" s="374"/>
      <c r="AL44" s="378"/>
      <c r="AM44" s="217"/>
      <c r="AN44" s="219"/>
      <c r="AO44" s="219"/>
      <c r="AP44" s="258"/>
      <c r="AQ44" s="219"/>
      <c r="AR44" s="219"/>
      <c r="AS44" s="217"/>
    </row>
    <row r="45" spans="1:45" ht="39.75" thickTop="1" thickBot="1">
      <c r="A45" s="243"/>
      <c r="B45" s="246"/>
      <c r="C45" s="346"/>
      <c r="D45" s="209"/>
      <c r="E45" s="209"/>
      <c r="F45" s="209"/>
      <c r="G45" s="349"/>
      <c r="H45" s="209"/>
      <c r="I45" s="384"/>
      <c r="J45" s="209"/>
      <c r="K45" s="209"/>
      <c r="L45" s="209"/>
      <c r="M45" s="332"/>
      <c r="N45" s="224"/>
      <c r="O45" s="227"/>
      <c r="P45" s="230"/>
      <c r="Q45" s="233"/>
      <c r="R45" s="69" t="s">
        <v>226</v>
      </c>
      <c r="S45" s="70" t="s">
        <v>67</v>
      </c>
      <c r="T45" s="71" t="s">
        <v>210</v>
      </c>
      <c r="U45" s="70" t="s">
        <v>68</v>
      </c>
      <c r="V45" s="70" t="s">
        <v>69</v>
      </c>
      <c r="W45" s="72">
        <f>VLOOKUP(V45,'[2]Datos Validacion'!$K$6:$L$8,2,0)</f>
        <v>0.25</v>
      </c>
      <c r="X45" s="71" t="s">
        <v>70</v>
      </c>
      <c r="Y45" s="72">
        <f>VLOOKUP(X45,'[2]Datos Validacion'!$M$6:$N$7,2,0)</f>
        <v>0.15</v>
      </c>
      <c r="Z45" s="70" t="s">
        <v>71</v>
      </c>
      <c r="AA45" s="73" t="s">
        <v>227</v>
      </c>
      <c r="AB45" s="70" t="s">
        <v>73</v>
      </c>
      <c r="AC45" s="94" t="s">
        <v>228</v>
      </c>
      <c r="AD45" s="75">
        <f t="shared" si="0"/>
        <v>0.4</v>
      </c>
      <c r="AE45" s="76" t="str">
        <f t="shared" si="1"/>
        <v>MUY BAJA</v>
      </c>
      <c r="AF45" s="77">
        <f t="shared" si="11"/>
        <v>0.12959999999999999</v>
      </c>
      <c r="AG45" s="236"/>
      <c r="AH45" s="236"/>
      <c r="AI45" s="233"/>
      <c r="AJ45" s="209"/>
      <c r="AK45" s="375"/>
      <c r="AL45" s="379"/>
      <c r="AM45" s="217"/>
      <c r="AN45" s="219"/>
      <c r="AO45" s="219"/>
      <c r="AP45" s="258"/>
      <c r="AQ45" s="219"/>
      <c r="AR45" s="219"/>
      <c r="AS45" s="217"/>
    </row>
    <row r="46" spans="1:45" ht="131.25" customHeight="1" thickTop="1" thickBot="1">
      <c r="A46" s="241" t="s">
        <v>4</v>
      </c>
      <c r="B46" s="244"/>
      <c r="C46" s="350" t="s">
        <v>229</v>
      </c>
      <c r="D46" s="237" t="s">
        <v>230</v>
      </c>
      <c r="E46" s="237" t="s">
        <v>231</v>
      </c>
      <c r="F46" s="237" t="s">
        <v>56</v>
      </c>
      <c r="G46" s="380" t="s">
        <v>232</v>
      </c>
      <c r="H46" s="237" t="s">
        <v>233</v>
      </c>
      <c r="I46" s="380" t="s">
        <v>234</v>
      </c>
      <c r="J46" s="237" t="s">
        <v>60</v>
      </c>
      <c r="K46" s="380" t="s">
        <v>235</v>
      </c>
      <c r="L46" s="237" t="s">
        <v>62</v>
      </c>
      <c r="M46" s="330">
        <f>VLOOKUP(L46,'[2]Datos Validacion'!$C$6:$D$10,2,0)</f>
        <v>0.4</v>
      </c>
      <c r="N46" s="222" t="s">
        <v>110</v>
      </c>
      <c r="O46" s="225">
        <f>VLOOKUP(N46,'[2]Datos Validacion'!$E$6:$F$15,2,0)</f>
        <v>0.6</v>
      </c>
      <c r="P46" s="228" t="s">
        <v>111</v>
      </c>
      <c r="Q46" s="231" t="s">
        <v>116</v>
      </c>
      <c r="R46" s="96" t="s">
        <v>236</v>
      </c>
      <c r="S46" s="46" t="s">
        <v>67</v>
      </c>
      <c r="T46" s="49" t="s">
        <v>237</v>
      </c>
      <c r="U46" s="46" t="s">
        <v>68</v>
      </c>
      <c r="V46" s="46" t="s">
        <v>69</v>
      </c>
      <c r="W46" s="48">
        <f>VLOOKUP(V46,'[2]Datos Validacion'!$K$6:$L$8,2,0)</f>
        <v>0.25</v>
      </c>
      <c r="X46" s="49" t="s">
        <v>70</v>
      </c>
      <c r="Y46" s="48">
        <f>VLOOKUP(X46,'[2]Datos Validacion'!$M$6:$N$7,2,0)</f>
        <v>0.15</v>
      </c>
      <c r="Z46" s="46" t="s">
        <v>71</v>
      </c>
      <c r="AA46" s="79" t="s">
        <v>238</v>
      </c>
      <c r="AB46" s="46" t="s">
        <v>73</v>
      </c>
      <c r="AC46" s="79" t="s">
        <v>239</v>
      </c>
      <c r="AD46" s="51">
        <f t="shared" si="0"/>
        <v>0.4</v>
      </c>
      <c r="AE46" s="52" t="str">
        <f t="shared" si="1"/>
        <v>BAJA</v>
      </c>
      <c r="AF46" s="52">
        <f t="shared" si="2"/>
        <v>0.24</v>
      </c>
      <c r="AG46" s="234" t="str">
        <f t="shared" si="3"/>
        <v>MODERADO</v>
      </c>
      <c r="AH46" s="234">
        <f t="shared" si="4"/>
        <v>0.6</v>
      </c>
      <c r="AI46" s="231" t="s">
        <v>116</v>
      </c>
      <c r="AJ46" s="237" t="s">
        <v>76</v>
      </c>
      <c r="AK46" s="355"/>
      <c r="AL46" s="388" t="s">
        <v>509</v>
      </c>
      <c r="AM46" s="217">
        <v>44926</v>
      </c>
      <c r="AN46" s="219" t="s">
        <v>510</v>
      </c>
      <c r="AO46" s="219" t="s">
        <v>511</v>
      </c>
      <c r="AP46" s="257" t="s">
        <v>512</v>
      </c>
      <c r="AQ46" s="219"/>
      <c r="AR46" s="219" t="s">
        <v>4</v>
      </c>
      <c r="AS46" s="219" t="s">
        <v>513</v>
      </c>
    </row>
    <row r="47" spans="1:45" ht="129.75" customHeight="1" thickTop="1" thickBot="1">
      <c r="A47" s="243"/>
      <c r="B47" s="246"/>
      <c r="C47" s="352"/>
      <c r="D47" s="209"/>
      <c r="E47" s="209"/>
      <c r="F47" s="209"/>
      <c r="G47" s="381"/>
      <c r="H47" s="209"/>
      <c r="I47" s="381"/>
      <c r="J47" s="209"/>
      <c r="K47" s="381"/>
      <c r="L47" s="209"/>
      <c r="M47" s="332"/>
      <c r="N47" s="224"/>
      <c r="O47" s="227"/>
      <c r="P47" s="230"/>
      <c r="Q47" s="233"/>
      <c r="R47" s="90" t="s">
        <v>240</v>
      </c>
      <c r="S47" s="97" t="s">
        <v>67</v>
      </c>
      <c r="T47" s="98" t="s">
        <v>241</v>
      </c>
      <c r="U47" s="97" t="s">
        <v>68</v>
      </c>
      <c r="V47" s="97" t="s">
        <v>119</v>
      </c>
      <c r="W47" s="99">
        <f>VLOOKUP(V47,'[3]Datos Validacion'!$K$6:$L$8,2,0)</f>
        <v>0.15</v>
      </c>
      <c r="X47" s="98" t="s">
        <v>70</v>
      </c>
      <c r="Y47" s="99">
        <f>VLOOKUP(X47,'[3]Datos Validacion'!$M$6:$N$7,2,0)</f>
        <v>0.15</v>
      </c>
      <c r="Z47" s="97" t="s">
        <v>71</v>
      </c>
      <c r="AA47" s="100" t="s">
        <v>242</v>
      </c>
      <c r="AB47" s="97" t="s">
        <v>73</v>
      </c>
      <c r="AC47" s="98" t="s">
        <v>243</v>
      </c>
      <c r="AD47" s="101">
        <f t="shared" si="0"/>
        <v>0.3</v>
      </c>
      <c r="AE47" s="76" t="str">
        <f t="shared" si="1"/>
        <v>MUY BAJA</v>
      </c>
      <c r="AF47" s="102">
        <f>+AF46-(AF46*AD47)</f>
        <v>0.16799999999999998</v>
      </c>
      <c r="AG47" s="236"/>
      <c r="AH47" s="236"/>
      <c r="AI47" s="233"/>
      <c r="AJ47" s="209"/>
      <c r="AK47" s="357"/>
      <c r="AL47" s="389"/>
      <c r="AM47" s="217"/>
      <c r="AN47" s="219"/>
      <c r="AO47" s="219"/>
      <c r="AP47" s="257"/>
      <c r="AQ47" s="219"/>
      <c r="AR47" s="219"/>
      <c r="AS47" s="219"/>
    </row>
    <row r="48" spans="1:45" ht="91.5" customHeight="1" thickTop="1" thickBot="1">
      <c r="A48" s="241" t="s">
        <v>4</v>
      </c>
      <c r="B48" s="244"/>
      <c r="C48" s="350" t="s">
        <v>229</v>
      </c>
      <c r="D48" s="237" t="s">
        <v>244</v>
      </c>
      <c r="E48" s="237" t="s">
        <v>245</v>
      </c>
      <c r="F48" s="43" t="s">
        <v>78</v>
      </c>
      <c r="G48" s="89" t="s">
        <v>246</v>
      </c>
      <c r="H48" s="237" t="s">
        <v>247</v>
      </c>
      <c r="I48" s="390" t="s">
        <v>248</v>
      </c>
      <c r="J48" s="237" t="s">
        <v>60</v>
      </c>
      <c r="K48" s="350" t="s">
        <v>249</v>
      </c>
      <c r="L48" s="237" t="s">
        <v>91</v>
      </c>
      <c r="M48" s="330">
        <f>VLOOKUP(L48,'[2]Datos Validacion'!$C$6:$D$10,2,0)</f>
        <v>0.6</v>
      </c>
      <c r="N48" s="222" t="s">
        <v>110</v>
      </c>
      <c r="O48" s="225">
        <f>VLOOKUP(N48,'[2]Datos Validacion'!$E$6:$F$15,2,0)</f>
        <v>0.6</v>
      </c>
      <c r="P48" s="228" t="s">
        <v>250</v>
      </c>
      <c r="Q48" s="231" t="s">
        <v>116</v>
      </c>
      <c r="R48" s="58" t="s">
        <v>251</v>
      </c>
      <c r="S48" s="46" t="s">
        <v>67</v>
      </c>
      <c r="T48" s="49" t="s">
        <v>252</v>
      </c>
      <c r="U48" s="46" t="s">
        <v>68</v>
      </c>
      <c r="V48" s="46" t="s">
        <v>69</v>
      </c>
      <c r="W48" s="48">
        <f>VLOOKUP(V48,'[2]Datos Validacion'!$K$6:$L$8,2,0)</f>
        <v>0.25</v>
      </c>
      <c r="X48" s="49" t="s">
        <v>253</v>
      </c>
      <c r="Y48" s="48">
        <f>VLOOKUP(X48,'[2]Datos Validacion'!$M$6:$N$7,2,0)</f>
        <v>0.25</v>
      </c>
      <c r="Z48" s="46" t="s">
        <v>71</v>
      </c>
      <c r="AA48" s="79" t="s">
        <v>254</v>
      </c>
      <c r="AB48" s="46" t="s">
        <v>73</v>
      </c>
      <c r="AC48" s="79" t="s">
        <v>255</v>
      </c>
      <c r="AD48" s="51">
        <f t="shared" si="0"/>
        <v>0.5</v>
      </c>
      <c r="AE48" s="52" t="str">
        <f t="shared" si="1"/>
        <v>BAJA</v>
      </c>
      <c r="AF48" s="52">
        <f t="shared" si="2"/>
        <v>0.3</v>
      </c>
      <c r="AG48" s="234" t="str">
        <f t="shared" si="3"/>
        <v>MODERADO</v>
      </c>
      <c r="AH48" s="234">
        <f t="shared" si="4"/>
        <v>0.6</v>
      </c>
      <c r="AI48" s="231" t="s">
        <v>116</v>
      </c>
      <c r="AJ48" s="237" t="s">
        <v>76</v>
      </c>
      <c r="AK48" s="355"/>
      <c r="AL48" s="339"/>
      <c r="AM48" s="217">
        <v>44926</v>
      </c>
      <c r="AN48" s="217" t="s">
        <v>558</v>
      </c>
      <c r="AO48" s="217" t="s">
        <v>559</v>
      </c>
      <c r="AP48" s="217" t="s">
        <v>560</v>
      </c>
      <c r="AQ48" s="217"/>
      <c r="AR48" s="217" t="s">
        <v>4</v>
      </c>
      <c r="AS48" s="217" t="s">
        <v>561</v>
      </c>
    </row>
    <row r="49" spans="1:46" ht="78.75" customHeight="1" thickTop="1" thickBot="1">
      <c r="A49" s="243"/>
      <c r="B49" s="246"/>
      <c r="C49" s="352"/>
      <c r="D49" s="209"/>
      <c r="E49" s="209"/>
      <c r="F49" s="55" t="s">
        <v>78</v>
      </c>
      <c r="G49" s="73" t="s">
        <v>256</v>
      </c>
      <c r="H49" s="209"/>
      <c r="I49" s="391"/>
      <c r="J49" s="209"/>
      <c r="K49" s="352"/>
      <c r="L49" s="209"/>
      <c r="M49" s="332"/>
      <c r="N49" s="224"/>
      <c r="O49" s="227"/>
      <c r="P49" s="230"/>
      <c r="Q49" s="233"/>
      <c r="R49" s="69" t="s">
        <v>257</v>
      </c>
      <c r="S49" s="70" t="s">
        <v>67</v>
      </c>
      <c r="T49" s="183" t="s">
        <v>258</v>
      </c>
      <c r="U49" s="70" t="s">
        <v>68</v>
      </c>
      <c r="V49" s="70" t="s">
        <v>69</v>
      </c>
      <c r="W49" s="72">
        <f>VLOOKUP(V49,'[2]Datos Validacion'!$K$6:$L$8,2,0)</f>
        <v>0.25</v>
      </c>
      <c r="X49" s="71" t="s">
        <v>70</v>
      </c>
      <c r="Y49" s="72">
        <f>VLOOKUP(X49,'[2]Datos Validacion'!$M$6:$N$7,2,0)</f>
        <v>0.15</v>
      </c>
      <c r="Z49" s="70" t="s">
        <v>71</v>
      </c>
      <c r="AA49" s="73" t="s">
        <v>254</v>
      </c>
      <c r="AB49" s="70" t="s">
        <v>73</v>
      </c>
      <c r="AC49" s="73" t="s">
        <v>259</v>
      </c>
      <c r="AD49" s="75">
        <f t="shared" si="0"/>
        <v>0.4</v>
      </c>
      <c r="AE49" s="76" t="str">
        <f t="shared" si="1"/>
        <v>MUY BAJA</v>
      </c>
      <c r="AF49" s="102">
        <f>+AF48-(AF48*AD49)</f>
        <v>0.18</v>
      </c>
      <c r="AG49" s="236"/>
      <c r="AH49" s="236"/>
      <c r="AI49" s="233"/>
      <c r="AJ49" s="209"/>
      <c r="AK49" s="357"/>
      <c r="AL49" s="341"/>
      <c r="AM49" s="217"/>
      <c r="AN49" s="217"/>
      <c r="AO49" s="217"/>
      <c r="AP49" s="217"/>
      <c r="AQ49" s="217"/>
      <c r="AR49" s="217"/>
      <c r="AS49" s="217"/>
    </row>
    <row r="50" spans="1:46" ht="33" customHeight="1" thickTop="1" thickBot="1">
      <c r="A50" s="241" t="s">
        <v>4</v>
      </c>
      <c r="B50" s="244"/>
      <c r="C50" s="344" t="s">
        <v>260</v>
      </c>
      <c r="D50" s="237" t="s">
        <v>261</v>
      </c>
      <c r="E50" s="237" t="s">
        <v>262</v>
      </c>
      <c r="F50" s="43" t="s">
        <v>56</v>
      </c>
      <c r="G50" s="57" t="s">
        <v>263</v>
      </c>
      <c r="H50" s="237" t="s">
        <v>264</v>
      </c>
      <c r="I50" s="382" t="s">
        <v>265</v>
      </c>
      <c r="J50" s="237" t="s">
        <v>60</v>
      </c>
      <c r="K50" s="228" t="s">
        <v>266</v>
      </c>
      <c r="L50" s="237" t="s">
        <v>215</v>
      </c>
      <c r="M50" s="330">
        <f>VLOOKUP(L50,'[2]Datos Validacion'!$C$6:$D$10,2,0)</f>
        <v>1</v>
      </c>
      <c r="N50" s="222" t="s">
        <v>63</v>
      </c>
      <c r="O50" s="225">
        <f>VLOOKUP(N50,'[2]Datos Validacion'!$E$6:$F$15,2,0)</f>
        <v>0.8</v>
      </c>
      <c r="P50" s="228" t="s">
        <v>64</v>
      </c>
      <c r="Q50" s="231" t="s">
        <v>75</v>
      </c>
      <c r="R50" s="178" t="s">
        <v>429</v>
      </c>
      <c r="S50" s="46" t="s">
        <v>67</v>
      </c>
      <c r="T50" s="49" t="s">
        <v>433</v>
      </c>
      <c r="U50" s="46" t="s">
        <v>68</v>
      </c>
      <c r="V50" s="46" t="s">
        <v>119</v>
      </c>
      <c r="W50" s="181">
        <f>VLOOKUP(V50,'[2]Datos Validacion'!$K$6:$L$8,2,0)</f>
        <v>0.15</v>
      </c>
      <c r="X50" s="49" t="s">
        <v>253</v>
      </c>
      <c r="Y50" s="181">
        <f>VLOOKUP(X50,'[2]Datos Validacion'!$M$6:$N$7,2,0)</f>
        <v>0.25</v>
      </c>
      <c r="Z50" s="46" t="s">
        <v>71</v>
      </c>
      <c r="AA50" s="180" t="s">
        <v>435</v>
      </c>
      <c r="AB50" s="46" t="s">
        <v>73</v>
      </c>
      <c r="AC50" s="180" t="s">
        <v>438</v>
      </c>
      <c r="AD50" s="175">
        <f t="shared" si="0"/>
        <v>0.4</v>
      </c>
      <c r="AE50" s="52" t="str">
        <f t="shared" si="1"/>
        <v>MEDIA</v>
      </c>
      <c r="AF50" s="52">
        <f t="shared" si="2"/>
        <v>0.6</v>
      </c>
      <c r="AG50" s="234" t="str">
        <f t="shared" si="3"/>
        <v>MAYOR</v>
      </c>
      <c r="AH50" s="234">
        <f t="shared" si="4"/>
        <v>0.8</v>
      </c>
      <c r="AI50" s="231" t="s">
        <v>75</v>
      </c>
      <c r="AJ50" s="237" t="s">
        <v>76</v>
      </c>
      <c r="AK50" s="214" t="s">
        <v>267</v>
      </c>
      <c r="AL50" s="339"/>
      <c r="AM50" s="217">
        <v>44921</v>
      </c>
      <c r="AN50" s="203" t="s">
        <v>500</v>
      </c>
      <c r="AO50" s="219" t="s">
        <v>504</v>
      </c>
      <c r="AP50" s="446" t="s">
        <v>505</v>
      </c>
      <c r="AQ50" s="219"/>
      <c r="AR50" s="219" t="s">
        <v>477</v>
      </c>
      <c r="AS50" s="262" t="s">
        <v>506</v>
      </c>
      <c r="AT50" s="185"/>
    </row>
    <row r="51" spans="1:46" ht="52.5" thickTop="1" thickBot="1">
      <c r="A51" s="242"/>
      <c r="B51" s="245"/>
      <c r="C51" s="345"/>
      <c r="D51" s="208"/>
      <c r="E51" s="208"/>
      <c r="F51" s="53" t="s">
        <v>56</v>
      </c>
      <c r="G51" s="60" t="s">
        <v>268</v>
      </c>
      <c r="H51" s="208"/>
      <c r="I51" s="383"/>
      <c r="J51" s="208"/>
      <c r="K51" s="229"/>
      <c r="L51" s="208"/>
      <c r="M51" s="331"/>
      <c r="N51" s="223"/>
      <c r="O51" s="226"/>
      <c r="P51" s="229"/>
      <c r="Q51" s="232"/>
      <c r="R51" s="177" t="s">
        <v>430</v>
      </c>
      <c r="S51" s="62" t="s">
        <v>67</v>
      </c>
      <c r="T51" s="177" t="s">
        <v>433</v>
      </c>
      <c r="U51" s="62" t="s">
        <v>68</v>
      </c>
      <c r="V51" s="62" t="s">
        <v>119</v>
      </c>
      <c r="W51" s="182">
        <v>0.15</v>
      </c>
      <c r="X51" s="63" t="s">
        <v>253</v>
      </c>
      <c r="Y51" s="182">
        <v>0.25</v>
      </c>
      <c r="Z51" s="62" t="s">
        <v>71</v>
      </c>
      <c r="AA51" s="177" t="s">
        <v>435</v>
      </c>
      <c r="AB51" s="62" t="s">
        <v>73</v>
      </c>
      <c r="AC51" s="177" t="s">
        <v>438</v>
      </c>
      <c r="AD51" s="66">
        <f t="shared" si="0"/>
        <v>0.4</v>
      </c>
      <c r="AE51" s="52" t="str">
        <f t="shared" si="1"/>
        <v>BAJA</v>
      </c>
      <c r="AF51" s="67">
        <f>+AF50-(AF50*AD51)</f>
        <v>0.36</v>
      </c>
      <c r="AG51" s="235"/>
      <c r="AH51" s="235"/>
      <c r="AI51" s="232"/>
      <c r="AJ51" s="208"/>
      <c r="AK51" s="215"/>
      <c r="AL51" s="340"/>
      <c r="AM51" s="217"/>
      <c r="AN51" s="203" t="s">
        <v>501</v>
      </c>
      <c r="AO51" s="219"/>
      <c r="AP51" s="446"/>
      <c r="AQ51" s="219"/>
      <c r="AR51" s="219"/>
      <c r="AS51" s="262"/>
      <c r="AT51" s="185"/>
    </row>
    <row r="52" spans="1:46" ht="27" thickTop="1" thickBot="1">
      <c r="A52" s="242"/>
      <c r="B52" s="245"/>
      <c r="C52" s="345"/>
      <c r="D52" s="208"/>
      <c r="E52" s="208"/>
      <c r="F52" s="53" t="s">
        <v>56</v>
      </c>
      <c r="G52" s="60" t="s">
        <v>269</v>
      </c>
      <c r="H52" s="208"/>
      <c r="I52" s="383"/>
      <c r="J52" s="208"/>
      <c r="K52" s="229"/>
      <c r="L52" s="208"/>
      <c r="M52" s="331"/>
      <c r="N52" s="223"/>
      <c r="O52" s="226"/>
      <c r="P52" s="229"/>
      <c r="Q52" s="232"/>
      <c r="R52" s="385" t="s">
        <v>431</v>
      </c>
      <c r="S52" s="245" t="s">
        <v>67</v>
      </c>
      <c r="T52" s="406" t="s">
        <v>434</v>
      </c>
      <c r="U52" s="245" t="s">
        <v>68</v>
      </c>
      <c r="V52" s="245" t="s">
        <v>69</v>
      </c>
      <c r="W52" s="331">
        <f>VLOOKUP(V52,'[2]Datos Validacion'!$K$6:$L$8,2,0)</f>
        <v>0.25</v>
      </c>
      <c r="X52" s="348" t="s">
        <v>253</v>
      </c>
      <c r="Y52" s="331">
        <f>VLOOKUP(X52,'[2]Datos Validacion'!$M$6:$N$7,2,0)</f>
        <v>0.25</v>
      </c>
      <c r="Z52" s="245" t="s">
        <v>71</v>
      </c>
      <c r="AA52" s="385" t="s">
        <v>436</v>
      </c>
      <c r="AB52" s="245" t="s">
        <v>73</v>
      </c>
      <c r="AC52" s="385" t="s">
        <v>439</v>
      </c>
      <c r="AD52" s="337">
        <f t="shared" ref="AD52:AD77" si="12">+W52+Y52</f>
        <v>0.5</v>
      </c>
      <c r="AE52" s="235" t="str">
        <f t="shared" ref="AE52:AE77" si="13">IF(AF52&lt;=20%,"MUY BAJA",IF(AF52&lt;=40%,"BAJA",IF(AF52&lt;=60%,"MEDIA",IF(AF52&lt;=80%,"ALTA","MUY ALTA"))))</f>
        <v>MUY BAJA</v>
      </c>
      <c r="AF52" s="235">
        <f>+AF51-(AF51*AD52)</f>
        <v>0.18</v>
      </c>
      <c r="AG52" s="235"/>
      <c r="AH52" s="235"/>
      <c r="AI52" s="232"/>
      <c r="AJ52" s="208"/>
      <c r="AK52" s="215"/>
      <c r="AL52" s="340"/>
      <c r="AM52" s="217"/>
      <c r="AN52" s="203" t="s">
        <v>502</v>
      </c>
      <c r="AO52" s="219"/>
      <c r="AP52" s="446"/>
      <c r="AQ52" s="219"/>
      <c r="AR52" s="219"/>
      <c r="AS52" s="262"/>
      <c r="AT52" s="185"/>
    </row>
    <row r="53" spans="1:46" ht="48" customHeight="1" thickTop="1" thickBot="1">
      <c r="A53" s="242"/>
      <c r="B53" s="245"/>
      <c r="C53" s="345"/>
      <c r="D53" s="208"/>
      <c r="E53" s="208"/>
      <c r="F53" s="53" t="s">
        <v>56</v>
      </c>
      <c r="G53" s="60" t="s">
        <v>270</v>
      </c>
      <c r="H53" s="208"/>
      <c r="I53" s="383"/>
      <c r="J53" s="208"/>
      <c r="K53" s="229"/>
      <c r="L53" s="208"/>
      <c r="M53" s="331"/>
      <c r="N53" s="223"/>
      <c r="O53" s="226"/>
      <c r="P53" s="229"/>
      <c r="Q53" s="232"/>
      <c r="R53" s="386"/>
      <c r="S53" s="245"/>
      <c r="T53" s="407"/>
      <c r="U53" s="245"/>
      <c r="V53" s="245"/>
      <c r="W53" s="331"/>
      <c r="X53" s="348"/>
      <c r="Y53" s="331"/>
      <c r="Z53" s="245"/>
      <c r="AA53" s="386"/>
      <c r="AB53" s="245"/>
      <c r="AC53" s="386"/>
      <c r="AD53" s="337"/>
      <c r="AE53" s="235"/>
      <c r="AF53" s="235"/>
      <c r="AG53" s="235"/>
      <c r="AH53" s="235"/>
      <c r="AI53" s="232"/>
      <c r="AJ53" s="208"/>
      <c r="AK53" s="215"/>
      <c r="AL53" s="340"/>
      <c r="AM53" s="217"/>
      <c r="AN53" s="203" t="s">
        <v>503</v>
      </c>
      <c r="AO53" s="219"/>
      <c r="AP53" s="446"/>
      <c r="AQ53" s="219"/>
      <c r="AR53" s="219"/>
      <c r="AS53" s="262"/>
      <c r="AT53" s="185"/>
    </row>
    <row r="54" spans="1:46" ht="27" thickTop="1" thickBot="1">
      <c r="A54" s="242"/>
      <c r="B54" s="245"/>
      <c r="C54" s="345"/>
      <c r="D54" s="208"/>
      <c r="E54" s="208"/>
      <c r="F54" s="53" t="s">
        <v>56</v>
      </c>
      <c r="G54" s="60" t="s">
        <v>271</v>
      </c>
      <c r="H54" s="208"/>
      <c r="I54" s="383"/>
      <c r="J54" s="208"/>
      <c r="K54" s="229"/>
      <c r="L54" s="208"/>
      <c r="M54" s="331"/>
      <c r="N54" s="223"/>
      <c r="O54" s="226"/>
      <c r="P54" s="229"/>
      <c r="Q54" s="232"/>
      <c r="R54" s="387"/>
      <c r="S54" s="245"/>
      <c r="T54" s="408"/>
      <c r="U54" s="245"/>
      <c r="V54" s="245"/>
      <c r="W54" s="331"/>
      <c r="X54" s="348"/>
      <c r="Y54" s="331"/>
      <c r="Z54" s="245"/>
      <c r="AA54" s="387"/>
      <c r="AB54" s="245"/>
      <c r="AC54" s="387"/>
      <c r="AD54" s="337"/>
      <c r="AE54" s="235"/>
      <c r="AF54" s="235"/>
      <c r="AG54" s="235"/>
      <c r="AH54" s="235"/>
      <c r="AI54" s="232"/>
      <c r="AJ54" s="208"/>
      <c r="AK54" s="215"/>
      <c r="AL54" s="340"/>
      <c r="AM54" s="217"/>
      <c r="AN54" s="203" t="s">
        <v>508</v>
      </c>
      <c r="AO54" s="219"/>
      <c r="AP54" s="446"/>
      <c r="AQ54" s="219"/>
      <c r="AR54" s="219"/>
      <c r="AS54" s="262"/>
      <c r="AT54" s="185"/>
    </row>
    <row r="55" spans="1:46" ht="52.5" thickTop="1" thickBot="1">
      <c r="A55" s="243"/>
      <c r="B55" s="246"/>
      <c r="C55" s="346"/>
      <c r="D55" s="209"/>
      <c r="E55" s="209"/>
      <c r="F55" s="55" t="s">
        <v>56</v>
      </c>
      <c r="G55" s="94" t="s">
        <v>272</v>
      </c>
      <c r="H55" s="209"/>
      <c r="I55" s="384"/>
      <c r="J55" s="209"/>
      <c r="K55" s="230"/>
      <c r="L55" s="209"/>
      <c r="M55" s="332"/>
      <c r="N55" s="224"/>
      <c r="O55" s="227"/>
      <c r="P55" s="230"/>
      <c r="Q55" s="233"/>
      <c r="R55" s="68" t="s">
        <v>432</v>
      </c>
      <c r="S55" s="70" t="s">
        <v>67</v>
      </c>
      <c r="T55" s="176" t="s">
        <v>434</v>
      </c>
      <c r="U55" s="70" t="s">
        <v>68</v>
      </c>
      <c r="V55" s="70" t="s">
        <v>69</v>
      </c>
      <c r="W55" s="72">
        <f>VLOOKUP(V55,'[2]Datos Validacion'!$K$6:$L$8,2,0)</f>
        <v>0.25</v>
      </c>
      <c r="X55" s="71" t="s">
        <v>253</v>
      </c>
      <c r="Y55" s="72">
        <f>VLOOKUP(X55,'[2]Datos Validacion'!$M$6:$N$7,2,0)</f>
        <v>0.25</v>
      </c>
      <c r="Z55" s="70" t="s">
        <v>71</v>
      </c>
      <c r="AA55" s="83" t="s">
        <v>437</v>
      </c>
      <c r="AB55" s="70" t="s">
        <v>73</v>
      </c>
      <c r="AC55" s="179" t="s">
        <v>440</v>
      </c>
      <c r="AD55" s="75">
        <f t="shared" si="12"/>
        <v>0.5</v>
      </c>
      <c r="AE55" s="76" t="str">
        <f t="shared" si="13"/>
        <v>MUY BAJA</v>
      </c>
      <c r="AF55" s="102">
        <f>AF52-(AF52*AD55)</f>
        <v>0.09</v>
      </c>
      <c r="AG55" s="236"/>
      <c r="AH55" s="236"/>
      <c r="AI55" s="233"/>
      <c r="AJ55" s="209"/>
      <c r="AK55" s="216"/>
      <c r="AL55" s="341"/>
      <c r="AM55" s="217"/>
      <c r="AN55" s="204" t="s">
        <v>507</v>
      </c>
      <c r="AO55" s="219"/>
      <c r="AP55" s="446"/>
      <c r="AQ55" s="219"/>
      <c r="AR55" s="219"/>
      <c r="AS55" s="262"/>
      <c r="AT55" s="185"/>
    </row>
    <row r="56" spans="1:46" ht="77.25" customHeight="1" thickTop="1" thickBot="1">
      <c r="A56" s="413" t="s">
        <v>4</v>
      </c>
      <c r="B56" s="415"/>
      <c r="C56" s="417" t="s">
        <v>273</v>
      </c>
      <c r="D56" s="394" t="s">
        <v>274</v>
      </c>
      <c r="E56" s="394" t="s">
        <v>275</v>
      </c>
      <c r="F56" s="361" t="s">
        <v>56</v>
      </c>
      <c r="G56" s="392" t="s">
        <v>276</v>
      </c>
      <c r="H56" s="394" t="s">
        <v>277</v>
      </c>
      <c r="I56" s="361" t="s">
        <v>278</v>
      </c>
      <c r="J56" s="361" t="s">
        <v>60</v>
      </c>
      <c r="K56" s="394" t="s">
        <v>279</v>
      </c>
      <c r="L56" s="361" t="s">
        <v>91</v>
      </c>
      <c r="M56" s="396">
        <f>VLOOKUP(L56,'[2]Datos Validacion'!$C$6:$D$10,2,0)</f>
        <v>0.6</v>
      </c>
      <c r="N56" s="398" t="s">
        <v>280</v>
      </c>
      <c r="O56" s="400">
        <f>VLOOKUP(N56,'[2]Datos Validacion'!$E$6:$F$15,2,0)</f>
        <v>1</v>
      </c>
      <c r="P56" s="402" t="s">
        <v>281</v>
      </c>
      <c r="Q56" s="404" t="s">
        <v>282</v>
      </c>
      <c r="R56" s="361" t="s">
        <v>283</v>
      </c>
      <c r="S56" s="361" t="s">
        <v>67</v>
      </c>
      <c r="T56" s="361" t="s">
        <v>284</v>
      </c>
      <c r="U56" s="361" t="s">
        <v>68</v>
      </c>
      <c r="V56" s="361" t="s">
        <v>69</v>
      </c>
      <c r="W56" s="361">
        <f>VLOOKUP(V56,'[2]Datos Validacion'!$K$6:$L$8,2,0)</f>
        <v>0.25</v>
      </c>
      <c r="X56" s="361" t="s">
        <v>70</v>
      </c>
      <c r="Y56" s="361">
        <f>VLOOKUP(X56,'[2]Datos Validacion'!$M$6:$N$7,2,0)</f>
        <v>0.15</v>
      </c>
      <c r="Z56" s="361" t="s">
        <v>71</v>
      </c>
      <c r="AA56" s="361" t="s">
        <v>285</v>
      </c>
      <c r="AB56" s="361" t="s">
        <v>73</v>
      </c>
      <c r="AC56" s="361" t="s">
        <v>286</v>
      </c>
      <c r="AD56" s="411">
        <f t="shared" si="12"/>
        <v>0.4</v>
      </c>
      <c r="AE56" s="409" t="str">
        <f t="shared" si="13"/>
        <v>BAJA</v>
      </c>
      <c r="AF56" s="409">
        <f t="shared" ref="AF56:AF60" si="14">IF(OR(V56="prevenir",V56="detectar"),(M56-(M56*AD56)), M56)</f>
        <v>0.36</v>
      </c>
      <c r="AG56" s="409" t="str">
        <f t="shared" ref="AG56:AG60" si="15">IF(AH56&lt;=20%,"LEVE",IF(AH56&lt;=40%,"MENOR",IF(AH56&lt;=60%,"MODERADO",IF(AH56&lt;=80%,"MAYOR","CATASTROFICO"))))</f>
        <v>CATASTROFICO</v>
      </c>
      <c r="AH56" s="409">
        <f t="shared" ref="AH56:AH60" si="16">IF(V56="corregir",(O56-(O56*AD56)), O56)</f>
        <v>1</v>
      </c>
      <c r="AI56" s="404" t="s">
        <v>282</v>
      </c>
      <c r="AJ56" s="361" t="s">
        <v>76</v>
      </c>
      <c r="AK56" s="214" t="s">
        <v>287</v>
      </c>
      <c r="AL56" s="442"/>
      <c r="AM56" s="256">
        <v>44926</v>
      </c>
      <c r="AN56" s="256" t="s">
        <v>514</v>
      </c>
      <c r="AO56" s="256" t="s">
        <v>515</v>
      </c>
      <c r="AP56" s="256" t="s">
        <v>516</v>
      </c>
      <c r="AQ56" s="256"/>
      <c r="AR56" s="256" t="s">
        <v>4</v>
      </c>
      <c r="AS56" s="256" t="s">
        <v>517</v>
      </c>
    </row>
    <row r="57" spans="1:46" ht="48.75" customHeight="1" thickTop="1" thickBot="1">
      <c r="A57" s="414"/>
      <c r="B57" s="416"/>
      <c r="C57" s="418"/>
      <c r="D57" s="395"/>
      <c r="E57" s="395"/>
      <c r="F57" s="363"/>
      <c r="G57" s="393"/>
      <c r="H57" s="395"/>
      <c r="I57" s="363"/>
      <c r="J57" s="363"/>
      <c r="K57" s="395"/>
      <c r="L57" s="363"/>
      <c r="M57" s="397"/>
      <c r="N57" s="399"/>
      <c r="O57" s="401"/>
      <c r="P57" s="403"/>
      <c r="Q57" s="405"/>
      <c r="R57" s="363"/>
      <c r="S57" s="363"/>
      <c r="T57" s="363"/>
      <c r="U57" s="363"/>
      <c r="V57" s="363"/>
      <c r="W57" s="363"/>
      <c r="X57" s="363"/>
      <c r="Y57" s="363"/>
      <c r="Z57" s="363"/>
      <c r="AA57" s="363"/>
      <c r="AB57" s="363"/>
      <c r="AC57" s="363"/>
      <c r="AD57" s="412"/>
      <c r="AE57" s="410"/>
      <c r="AF57" s="410"/>
      <c r="AG57" s="410"/>
      <c r="AH57" s="410"/>
      <c r="AI57" s="405"/>
      <c r="AJ57" s="363"/>
      <c r="AK57" s="216"/>
      <c r="AL57" s="443"/>
      <c r="AM57" s="256"/>
      <c r="AN57" s="256" t="s">
        <v>514</v>
      </c>
      <c r="AO57" s="256" t="s">
        <v>515</v>
      </c>
      <c r="AP57" s="256" t="s">
        <v>516</v>
      </c>
      <c r="AQ57" s="256"/>
      <c r="AR57" s="256" t="s">
        <v>4</v>
      </c>
      <c r="AS57" s="256" t="s">
        <v>517</v>
      </c>
    </row>
    <row r="58" spans="1:46" ht="115.5" customHeight="1" thickTop="1" thickBot="1">
      <c r="A58" s="413" t="s">
        <v>4</v>
      </c>
      <c r="B58" s="415"/>
      <c r="C58" s="417" t="s">
        <v>273</v>
      </c>
      <c r="D58" s="394" t="s">
        <v>274</v>
      </c>
      <c r="E58" s="394" t="s">
        <v>275</v>
      </c>
      <c r="F58" s="361" t="s">
        <v>78</v>
      </c>
      <c r="G58" s="392" t="s">
        <v>288</v>
      </c>
      <c r="H58" s="394" t="s">
        <v>289</v>
      </c>
      <c r="I58" s="361" t="s">
        <v>290</v>
      </c>
      <c r="J58" s="361" t="s">
        <v>60</v>
      </c>
      <c r="K58" s="394" t="s">
        <v>291</v>
      </c>
      <c r="L58" s="361" t="s">
        <v>91</v>
      </c>
      <c r="M58" s="396">
        <f>VLOOKUP(L58,'[2]Datos Validacion'!$C$6:$D$10,2,0)</f>
        <v>0.6</v>
      </c>
      <c r="N58" s="398" t="s">
        <v>280</v>
      </c>
      <c r="O58" s="400">
        <f>VLOOKUP(N58,'[2]Datos Validacion'!$E$6:$F$15,2,0)</f>
        <v>1</v>
      </c>
      <c r="P58" s="421" t="s">
        <v>292</v>
      </c>
      <c r="Q58" s="404" t="s">
        <v>282</v>
      </c>
      <c r="R58" s="361" t="s">
        <v>293</v>
      </c>
      <c r="S58" s="361" t="s">
        <v>67</v>
      </c>
      <c r="T58" s="361" t="s">
        <v>294</v>
      </c>
      <c r="U58" s="361" t="s">
        <v>68</v>
      </c>
      <c r="V58" s="361" t="s">
        <v>69</v>
      </c>
      <c r="W58" s="361">
        <f>VLOOKUP(V58,'[2]Datos Validacion'!$K$6:$L$8,2,0)</f>
        <v>0.25</v>
      </c>
      <c r="X58" s="361" t="s">
        <v>70</v>
      </c>
      <c r="Y58" s="361">
        <f>VLOOKUP(X58,'[2]Datos Validacion'!$M$6:$N$7,2,0)</f>
        <v>0.15</v>
      </c>
      <c r="Z58" s="361" t="s">
        <v>71</v>
      </c>
      <c r="AA58" s="361" t="s">
        <v>295</v>
      </c>
      <c r="AB58" s="361" t="s">
        <v>73</v>
      </c>
      <c r="AC58" s="361" t="s">
        <v>296</v>
      </c>
      <c r="AD58" s="361">
        <f t="shared" si="12"/>
        <v>0.4</v>
      </c>
      <c r="AE58" s="409" t="str">
        <f t="shared" si="13"/>
        <v>BAJA</v>
      </c>
      <c r="AF58" s="409">
        <f t="shared" si="14"/>
        <v>0.36</v>
      </c>
      <c r="AG58" s="409" t="str">
        <f t="shared" si="15"/>
        <v>CATASTROFICO</v>
      </c>
      <c r="AH58" s="409">
        <f t="shared" si="16"/>
        <v>1</v>
      </c>
      <c r="AI58" s="404" t="s">
        <v>282</v>
      </c>
      <c r="AJ58" s="419" t="s">
        <v>76</v>
      </c>
      <c r="AK58" s="214" t="s">
        <v>287</v>
      </c>
      <c r="AL58" s="419"/>
      <c r="AM58" s="256">
        <v>44926</v>
      </c>
      <c r="AN58" s="256" t="s">
        <v>518</v>
      </c>
      <c r="AO58" s="256" t="s">
        <v>519</v>
      </c>
      <c r="AP58" s="256" t="s">
        <v>520</v>
      </c>
      <c r="AQ58" s="256"/>
      <c r="AR58" s="256" t="s">
        <v>4</v>
      </c>
      <c r="AS58" s="256" t="s">
        <v>517</v>
      </c>
    </row>
    <row r="59" spans="1:46" ht="42" customHeight="1" thickTop="1" thickBot="1">
      <c r="A59" s="414"/>
      <c r="B59" s="416"/>
      <c r="C59" s="418"/>
      <c r="D59" s="395"/>
      <c r="E59" s="395"/>
      <c r="F59" s="363"/>
      <c r="G59" s="393"/>
      <c r="H59" s="395"/>
      <c r="I59" s="363"/>
      <c r="J59" s="363"/>
      <c r="K59" s="395"/>
      <c r="L59" s="363"/>
      <c r="M59" s="397"/>
      <c r="N59" s="399"/>
      <c r="O59" s="401"/>
      <c r="P59" s="422"/>
      <c r="Q59" s="405"/>
      <c r="R59" s="363"/>
      <c r="S59" s="363"/>
      <c r="T59" s="363"/>
      <c r="U59" s="363"/>
      <c r="V59" s="363"/>
      <c r="W59" s="363"/>
      <c r="X59" s="363"/>
      <c r="Y59" s="363"/>
      <c r="Z59" s="363"/>
      <c r="AA59" s="363"/>
      <c r="AB59" s="363"/>
      <c r="AC59" s="363"/>
      <c r="AD59" s="363"/>
      <c r="AE59" s="410"/>
      <c r="AF59" s="410"/>
      <c r="AG59" s="410"/>
      <c r="AH59" s="410"/>
      <c r="AI59" s="405"/>
      <c r="AJ59" s="420"/>
      <c r="AK59" s="214"/>
      <c r="AL59" s="420"/>
      <c r="AM59" s="256"/>
      <c r="AN59" s="256" t="s">
        <v>518</v>
      </c>
      <c r="AO59" s="256" t="s">
        <v>519</v>
      </c>
      <c r="AP59" s="256" t="s">
        <v>520</v>
      </c>
      <c r="AQ59" s="256"/>
      <c r="AR59" s="256" t="s">
        <v>4</v>
      </c>
      <c r="AS59" s="256" t="s">
        <v>517</v>
      </c>
    </row>
    <row r="60" spans="1:46" ht="121.5" customHeight="1" thickTop="1" thickBot="1">
      <c r="A60" s="413" t="s">
        <v>4</v>
      </c>
      <c r="B60" s="415"/>
      <c r="C60" s="427" t="s">
        <v>273</v>
      </c>
      <c r="D60" s="361" t="s">
        <v>274</v>
      </c>
      <c r="E60" s="361" t="s">
        <v>275</v>
      </c>
      <c r="F60" s="361" t="s">
        <v>78</v>
      </c>
      <c r="G60" s="402" t="s">
        <v>297</v>
      </c>
      <c r="H60" s="361" t="s">
        <v>298</v>
      </c>
      <c r="I60" s="361" t="s">
        <v>299</v>
      </c>
      <c r="J60" s="361" t="s">
        <v>60</v>
      </c>
      <c r="K60" s="361" t="s">
        <v>300</v>
      </c>
      <c r="L60" s="361" t="s">
        <v>62</v>
      </c>
      <c r="M60" s="396">
        <f>VLOOKUP(L60,'[2]Datos Validacion'!$C$6:$D$10,2,0)</f>
        <v>0.4</v>
      </c>
      <c r="N60" s="398" t="s">
        <v>280</v>
      </c>
      <c r="O60" s="400">
        <f>VLOOKUP(N60,'[2]Datos Validacion'!$E$6:$F$15,2,0)</f>
        <v>1</v>
      </c>
      <c r="P60" s="421" t="s">
        <v>281</v>
      </c>
      <c r="Q60" s="404" t="s">
        <v>282</v>
      </c>
      <c r="R60" s="361" t="s">
        <v>301</v>
      </c>
      <c r="S60" s="423" t="s">
        <v>67</v>
      </c>
      <c r="T60" s="392" t="s">
        <v>302</v>
      </c>
      <c r="U60" s="423" t="s">
        <v>68</v>
      </c>
      <c r="V60" s="423" t="s">
        <v>69</v>
      </c>
      <c r="W60" s="396">
        <f>VLOOKUP(V60,'[2]Datos Validacion'!$K$6:$L$8,2,0)</f>
        <v>0.25</v>
      </c>
      <c r="X60" s="392" t="s">
        <v>70</v>
      </c>
      <c r="Y60" s="396">
        <f>VLOOKUP(X60,'[2]Datos Validacion'!$M$6:$N$7,2,0)</f>
        <v>0.15</v>
      </c>
      <c r="Z60" s="423" t="s">
        <v>71</v>
      </c>
      <c r="AA60" s="425" t="s">
        <v>303</v>
      </c>
      <c r="AB60" s="423" t="s">
        <v>73</v>
      </c>
      <c r="AC60" s="392" t="s">
        <v>304</v>
      </c>
      <c r="AD60" s="411">
        <f t="shared" si="12"/>
        <v>0.4</v>
      </c>
      <c r="AE60" s="409" t="str">
        <f t="shared" si="13"/>
        <v>BAJA</v>
      </c>
      <c r="AF60" s="409">
        <f t="shared" si="14"/>
        <v>0.24</v>
      </c>
      <c r="AG60" s="409" t="str">
        <f t="shared" si="15"/>
        <v>CATASTROFICO</v>
      </c>
      <c r="AH60" s="409">
        <f t="shared" si="16"/>
        <v>1</v>
      </c>
      <c r="AI60" s="404" t="s">
        <v>282</v>
      </c>
      <c r="AJ60" s="361" t="s">
        <v>76</v>
      </c>
      <c r="AK60" s="214" t="s">
        <v>287</v>
      </c>
      <c r="AL60" s="442"/>
      <c r="AM60" s="256">
        <v>44926</v>
      </c>
      <c r="AN60" s="256" t="s">
        <v>521</v>
      </c>
      <c r="AO60" s="256" t="s">
        <v>515</v>
      </c>
      <c r="AP60" s="256" t="s">
        <v>522</v>
      </c>
      <c r="AQ60" s="256"/>
      <c r="AR60" s="256" t="s">
        <v>4</v>
      </c>
      <c r="AS60" s="256" t="s">
        <v>517</v>
      </c>
    </row>
    <row r="61" spans="1:46" ht="48.75" customHeight="1" thickTop="1" thickBot="1">
      <c r="A61" s="414"/>
      <c r="B61" s="416"/>
      <c r="C61" s="428"/>
      <c r="D61" s="363"/>
      <c r="E61" s="363"/>
      <c r="F61" s="363"/>
      <c r="G61" s="403"/>
      <c r="H61" s="363"/>
      <c r="I61" s="363"/>
      <c r="J61" s="363"/>
      <c r="K61" s="363"/>
      <c r="L61" s="363"/>
      <c r="M61" s="397"/>
      <c r="N61" s="399"/>
      <c r="O61" s="401"/>
      <c r="P61" s="422"/>
      <c r="Q61" s="405"/>
      <c r="R61" s="363"/>
      <c r="S61" s="424"/>
      <c r="T61" s="393"/>
      <c r="U61" s="424"/>
      <c r="V61" s="424"/>
      <c r="W61" s="397"/>
      <c r="X61" s="393"/>
      <c r="Y61" s="397"/>
      <c r="Z61" s="424"/>
      <c r="AA61" s="426"/>
      <c r="AB61" s="424"/>
      <c r="AC61" s="393"/>
      <c r="AD61" s="412"/>
      <c r="AE61" s="410"/>
      <c r="AF61" s="410"/>
      <c r="AG61" s="410"/>
      <c r="AH61" s="410"/>
      <c r="AI61" s="405"/>
      <c r="AJ61" s="363"/>
      <c r="AK61" s="216"/>
      <c r="AL61" s="443"/>
      <c r="AM61" s="256"/>
      <c r="AN61" s="256" t="s">
        <v>521</v>
      </c>
      <c r="AO61" s="256" t="s">
        <v>515</v>
      </c>
      <c r="AP61" s="256" t="s">
        <v>522</v>
      </c>
      <c r="AQ61" s="256"/>
      <c r="AR61" s="256" t="s">
        <v>4</v>
      </c>
      <c r="AS61" s="256" t="s">
        <v>517</v>
      </c>
    </row>
    <row r="62" spans="1:46" ht="135.75" customHeight="1" thickTop="1" thickBot="1">
      <c r="A62" s="241" t="s">
        <v>4</v>
      </c>
      <c r="B62" s="244"/>
      <c r="C62" s="344" t="s">
        <v>305</v>
      </c>
      <c r="D62" s="237" t="s">
        <v>306</v>
      </c>
      <c r="E62" s="237" t="s">
        <v>307</v>
      </c>
      <c r="F62" s="43" t="s">
        <v>121</v>
      </c>
      <c r="G62" s="57" t="s">
        <v>308</v>
      </c>
      <c r="H62" s="237" t="s">
        <v>309</v>
      </c>
      <c r="I62" s="237" t="s">
        <v>310</v>
      </c>
      <c r="J62" s="237" t="s">
        <v>107</v>
      </c>
      <c r="K62" s="237" t="s">
        <v>311</v>
      </c>
      <c r="L62" s="237" t="s">
        <v>91</v>
      </c>
      <c r="M62" s="330">
        <f>VLOOKUP(L62,'[2]Datos Validacion'!$C$6:$D$10,2,0)</f>
        <v>0.6</v>
      </c>
      <c r="N62" s="222" t="s">
        <v>110</v>
      </c>
      <c r="O62" s="225">
        <f>VLOOKUP(N62,'[2]Datos Validacion'!$E$6:$F$15,2,0)</f>
        <v>0.6</v>
      </c>
      <c r="P62" s="228" t="s">
        <v>111</v>
      </c>
      <c r="Q62" s="231" t="s">
        <v>116</v>
      </c>
      <c r="R62" s="84" t="s">
        <v>312</v>
      </c>
      <c r="S62" s="46" t="s">
        <v>67</v>
      </c>
      <c r="T62" s="49" t="s">
        <v>313</v>
      </c>
      <c r="U62" s="46" t="s">
        <v>68</v>
      </c>
      <c r="V62" s="46" t="s">
        <v>119</v>
      </c>
      <c r="W62" s="48">
        <f>VLOOKUP(V62,'[2]Datos Validacion'!$K$6:$L$8,2,0)</f>
        <v>0.15</v>
      </c>
      <c r="X62" s="49" t="s">
        <v>70</v>
      </c>
      <c r="Y62" s="48">
        <f>VLOOKUP(X62,'[2]Datos Validacion'!$M$6:$N$7,2,0)</f>
        <v>0.15</v>
      </c>
      <c r="Z62" s="46" t="s">
        <v>71</v>
      </c>
      <c r="AA62" s="79" t="s">
        <v>314</v>
      </c>
      <c r="AB62" s="46" t="s">
        <v>73</v>
      </c>
      <c r="AC62" s="57" t="s">
        <v>315</v>
      </c>
      <c r="AD62" s="51">
        <f t="shared" si="12"/>
        <v>0.3</v>
      </c>
      <c r="AE62" s="52" t="str">
        <f t="shared" si="13"/>
        <v>MEDIA</v>
      </c>
      <c r="AF62" s="52">
        <f t="shared" ref="AF62:AF74" si="17">IF(OR(V62="prevenir",V62="detectar"),(M62-(M62*AD62)), M62)</f>
        <v>0.42</v>
      </c>
      <c r="AG62" s="234" t="str">
        <f t="shared" ref="AG62:AG74" si="18">IF(AH62&lt;=20%,"LEVE",IF(AH62&lt;=40%,"MENOR",IF(AH62&lt;=60%,"MODERADO",IF(AH62&lt;=80%,"MAYOR","CATASTROFICO"))))</f>
        <v>MODERADO</v>
      </c>
      <c r="AH62" s="234">
        <f t="shared" ref="AH62:AH74" si="19">IF(V62="corregir",(O62-(O62*AD62)), O62)</f>
        <v>0.6</v>
      </c>
      <c r="AI62" s="231" t="s">
        <v>116</v>
      </c>
      <c r="AJ62" s="237" t="s">
        <v>76</v>
      </c>
      <c r="AK62" s="355"/>
      <c r="AL62" s="429"/>
      <c r="AM62" s="261">
        <v>44926</v>
      </c>
      <c r="AN62" s="254" t="s">
        <v>563</v>
      </c>
      <c r="AO62" s="248" t="s">
        <v>564</v>
      </c>
      <c r="AP62" s="251" t="s">
        <v>565</v>
      </c>
      <c r="AQ62" s="254"/>
      <c r="AR62" s="254" t="s">
        <v>4</v>
      </c>
      <c r="AS62" s="254" t="s">
        <v>566</v>
      </c>
    </row>
    <row r="63" spans="1:46" ht="135.75" customHeight="1" thickTop="1" thickBot="1">
      <c r="A63" s="242"/>
      <c r="B63" s="245"/>
      <c r="C63" s="345"/>
      <c r="D63" s="208"/>
      <c r="E63" s="208"/>
      <c r="F63" s="53" t="s">
        <v>56</v>
      </c>
      <c r="G63" s="60" t="s">
        <v>316</v>
      </c>
      <c r="H63" s="208"/>
      <c r="I63" s="208"/>
      <c r="J63" s="208"/>
      <c r="K63" s="208"/>
      <c r="L63" s="208"/>
      <c r="M63" s="331"/>
      <c r="N63" s="223"/>
      <c r="O63" s="226"/>
      <c r="P63" s="229"/>
      <c r="Q63" s="232"/>
      <c r="R63" s="85" t="s">
        <v>317</v>
      </c>
      <c r="S63" s="62" t="s">
        <v>67</v>
      </c>
      <c r="T63" s="63" t="s">
        <v>313</v>
      </c>
      <c r="U63" s="62" t="s">
        <v>68</v>
      </c>
      <c r="V63" s="62" t="s">
        <v>69</v>
      </c>
      <c r="W63" s="64">
        <f>VLOOKUP(V63,'[2]Datos Validacion'!$K$6:$L$8,2,0)</f>
        <v>0.25</v>
      </c>
      <c r="X63" s="63" t="s">
        <v>70</v>
      </c>
      <c r="Y63" s="64">
        <f>VLOOKUP(X63,'[2]Datos Validacion'!$M$6:$N$7,2,0)</f>
        <v>0.15</v>
      </c>
      <c r="Z63" s="62" t="s">
        <v>71</v>
      </c>
      <c r="AA63" s="82" t="s">
        <v>318</v>
      </c>
      <c r="AB63" s="62" t="s">
        <v>73</v>
      </c>
      <c r="AC63" s="60" t="s">
        <v>319</v>
      </c>
      <c r="AD63" s="66">
        <f t="shared" si="12"/>
        <v>0.4</v>
      </c>
      <c r="AE63" s="67" t="str">
        <f t="shared" si="13"/>
        <v>BAJA</v>
      </c>
      <c r="AF63" s="67">
        <f>+AF62-(AF62*AD63)</f>
        <v>0.252</v>
      </c>
      <c r="AG63" s="235"/>
      <c r="AH63" s="235"/>
      <c r="AI63" s="232"/>
      <c r="AJ63" s="208"/>
      <c r="AK63" s="356"/>
      <c r="AL63" s="430"/>
      <c r="AM63" s="261"/>
      <c r="AN63" s="254"/>
      <c r="AO63" s="249"/>
      <c r="AP63" s="252"/>
      <c r="AQ63" s="255"/>
      <c r="AR63" s="254"/>
      <c r="AS63" s="254"/>
    </row>
    <row r="64" spans="1:46" ht="135.75" customHeight="1" thickTop="1" thickBot="1">
      <c r="A64" s="243"/>
      <c r="B64" s="246"/>
      <c r="C64" s="346"/>
      <c r="D64" s="209"/>
      <c r="E64" s="209"/>
      <c r="F64" s="55" t="s">
        <v>56</v>
      </c>
      <c r="G64" s="94" t="s">
        <v>320</v>
      </c>
      <c r="H64" s="209"/>
      <c r="I64" s="209"/>
      <c r="J64" s="209"/>
      <c r="K64" s="209"/>
      <c r="L64" s="209"/>
      <c r="M64" s="332"/>
      <c r="N64" s="224"/>
      <c r="O64" s="227"/>
      <c r="P64" s="230"/>
      <c r="Q64" s="233"/>
      <c r="R64" s="88" t="s">
        <v>321</v>
      </c>
      <c r="S64" s="70" t="s">
        <v>67</v>
      </c>
      <c r="T64" s="71" t="s">
        <v>313</v>
      </c>
      <c r="U64" s="70" t="s">
        <v>68</v>
      </c>
      <c r="V64" s="70" t="s">
        <v>69</v>
      </c>
      <c r="W64" s="72">
        <f>VLOOKUP(V64,'[2]Datos Validacion'!$K$6:$L$8,2,0)</f>
        <v>0.25</v>
      </c>
      <c r="X64" s="71" t="s">
        <v>70</v>
      </c>
      <c r="Y64" s="72">
        <f>VLOOKUP(X64,'[2]Datos Validacion'!$M$6:$N$7,2,0)</f>
        <v>0.15</v>
      </c>
      <c r="Z64" s="70" t="s">
        <v>71</v>
      </c>
      <c r="AA64" s="73" t="s">
        <v>322</v>
      </c>
      <c r="AB64" s="70" t="s">
        <v>73</v>
      </c>
      <c r="AC64" s="94" t="s">
        <v>323</v>
      </c>
      <c r="AD64" s="75">
        <f t="shared" si="12"/>
        <v>0.4</v>
      </c>
      <c r="AE64" s="76" t="str">
        <f t="shared" si="13"/>
        <v>MUY BAJA</v>
      </c>
      <c r="AF64" s="77">
        <f>+AF63-(AF63*AD64)</f>
        <v>0.1512</v>
      </c>
      <c r="AG64" s="236"/>
      <c r="AH64" s="236"/>
      <c r="AI64" s="233"/>
      <c r="AJ64" s="209"/>
      <c r="AK64" s="357"/>
      <c r="AL64" s="431"/>
      <c r="AM64" s="261"/>
      <c r="AN64" s="254"/>
      <c r="AO64" s="250"/>
      <c r="AP64" s="253"/>
      <c r="AQ64" s="255"/>
      <c r="AR64" s="254"/>
      <c r="AS64" s="254"/>
    </row>
    <row r="65" spans="1:59" ht="94.5" customHeight="1" thickTop="1" thickBot="1">
      <c r="A65" s="241" t="s">
        <v>4</v>
      </c>
      <c r="B65" s="244"/>
      <c r="C65" s="344" t="s">
        <v>53</v>
      </c>
      <c r="D65" s="237" t="s">
        <v>441</v>
      </c>
      <c r="E65" s="237" t="s">
        <v>442</v>
      </c>
      <c r="F65" s="43" t="s">
        <v>121</v>
      </c>
      <c r="G65" s="57" t="s">
        <v>325</v>
      </c>
      <c r="H65" s="237" t="s">
        <v>326</v>
      </c>
      <c r="I65" s="382" t="s">
        <v>327</v>
      </c>
      <c r="J65" s="237" t="s">
        <v>60</v>
      </c>
      <c r="K65" s="237" t="s">
        <v>328</v>
      </c>
      <c r="L65" s="237" t="s">
        <v>91</v>
      </c>
      <c r="M65" s="330">
        <f>VLOOKUP(L65,'[2]Datos Validacion'!$C$6:$D$10,2,0)</f>
        <v>0.6</v>
      </c>
      <c r="N65" s="222" t="s">
        <v>110</v>
      </c>
      <c r="O65" s="225">
        <f>VLOOKUP(N65,'[2]Datos Validacion'!$E$6:$F$15,2,0)</f>
        <v>0.6</v>
      </c>
      <c r="P65" s="228" t="s">
        <v>111</v>
      </c>
      <c r="Q65" s="231" t="s">
        <v>116</v>
      </c>
      <c r="R65" s="78" t="s">
        <v>329</v>
      </c>
      <c r="S65" s="46" t="s">
        <v>67</v>
      </c>
      <c r="T65" s="49" t="s">
        <v>443</v>
      </c>
      <c r="U65" s="46" t="s">
        <v>68</v>
      </c>
      <c r="V65" s="46" t="s">
        <v>69</v>
      </c>
      <c r="W65" s="48">
        <f>VLOOKUP(V65,'[2]Datos Validacion'!$K$6:$L$8,2,0)</f>
        <v>0.25</v>
      </c>
      <c r="X65" s="49" t="s">
        <v>70</v>
      </c>
      <c r="Y65" s="48">
        <f>VLOOKUP(X65,'[2]Datos Validacion'!$M$6:$N$7,2,0)</f>
        <v>0.15</v>
      </c>
      <c r="Z65" s="46" t="s">
        <v>71</v>
      </c>
      <c r="AA65" s="79" t="s">
        <v>330</v>
      </c>
      <c r="AB65" s="46" t="s">
        <v>73</v>
      </c>
      <c r="AC65" s="57" t="s">
        <v>331</v>
      </c>
      <c r="AD65" s="51">
        <f t="shared" si="12"/>
        <v>0.4</v>
      </c>
      <c r="AE65" s="52" t="str">
        <f t="shared" si="13"/>
        <v>BAJA</v>
      </c>
      <c r="AF65" s="52">
        <f t="shared" si="17"/>
        <v>0.36</v>
      </c>
      <c r="AG65" s="234" t="str">
        <f t="shared" si="18"/>
        <v>MODERADO</v>
      </c>
      <c r="AH65" s="234">
        <f t="shared" si="19"/>
        <v>0.6</v>
      </c>
      <c r="AI65" s="231" t="s">
        <v>116</v>
      </c>
      <c r="AJ65" s="237" t="s">
        <v>76</v>
      </c>
      <c r="AK65" s="377"/>
      <c r="AL65" s="444"/>
      <c r="AM65" s="217">
        <v>44926</v>
      </c>
      <c r="AN65" s="219" t="s">
        <v>474</v>
      </c>
      <c r="AO65" s="219" t="s">
        <v>475</v>
      </c>
      <c r="AP65" s="257" t="s">
        <v>476</v>
      </c>
      <c r="AQ65" s="219"/>
      <c r="AR65" s="219" t="s">
        <v>4</v>
      </c>
      <c r="AS65" s="219" t="s">
        <v>478</v>
      </c>
    </row>
    <row r="66" spans="1:59" ht="87" customHeight="1" thickTop="1" thickBot="1">
      <c r="A66" s="243"/>
      <c r="B66" s="246"/>
      <c r="C66" s="346"/>
      <c r="D66" s="209"/>
      <c r="E66" s="209"/>
      <c r="F66" s="55" t="s">
        <v>56</v>
      </c>
      <c r="G66" s="94" t="s">
        <v>332</v>
      </c>
      <c r="H66" s="209"/>
      <c r="I66" s="384"/>
      <c r="J66" s="209"/>
      <c r="K66" s="209"/>
      <c r="L66" s="209"/>
      <c r="M66" s="332"/>
      <c r="N66" s="224"/>
      <c r="O66" s="227"/>
      <c r="P66" s="230"/>
      <c r="Q66" s="233"/>
      <c r="R66" s="68" t="s">
        <v>333</v>
      </c>
      <c r="S66" s="70" t="s">
        <v>67</v>
      </c>
      <c r="T66" s="71" t="s">
        <v>444</v>
      </c>
      <c r="U66" s="70" t="s">
        <v>68</v>
      </c>
      <c r="V66" s="70" t="s">
        <v>69</v>
      </c>
      <c r="W66" s="72">
        <f>VLOOKUP(V66,'[2]Datos Validacion'!$K$6:$L$8,2,0)</f>
        <v>0.25</v>
      </c>
      <c r="X66" s="71" t="s">
        <v>70</v>
      </c>
      <c r="Y66" s="72">
        <f>VLOOKUP(X66,'[2]Datos Validacion'!$M$6:$N$7,2,0)</f>
        <v>0.15</v>
      </c>
      <c r="Z66" s="70" t="s">
        <v>71</v>
      </c>
      <c r="AA66" s="73" t="s">
        <v>334</v>
      </c>
      <c r="AB66" s="70" t="s">
        <v>73</v>
      </c>
      <c r="AC66" s="94" t="s">
        <v>335</v>
      </c>
      <c r="AD66" s="75">
        <f t="shared" si="12"/>
        <v>0.4</v>
      </c>
      <c r="AE66" s="76" t="str">
        <f t="shared" si="13"/>
        <v>BAJA</v>
      </c>
      <c r="AF66" s="102">
        <f>+AF65-(AF65*AD66)</f>
        <v>0.216</v>
      </c>
      <c r="AG66" s="236"/>
      <c r="AH66" s="236"/>
      <c r="AI66" s="233"/>
      <c r="AJ66" s="209"/>
      <c r="AK66" s="379"/>
      <c r="AL66" s="445"/>
      <c r="AM66" s="217"/>
      <c r="AN66" s="219"/>
      <c r="AO66" s="219"/>
      <c r="AP66" s="257"/>
      <c r="AQ66" s="219"/>
      <c r="AR66" s="219"/>
      <c r="AS66" s="219"/>
    </row>
    <row r="67" spans="1:59" ht="348.75" customHeight="1" thickTop="1" thickBot="1">
      <c r="A67" s="103" t="s">
        <v>4</v>
      </c>
      <c r="B67" s="104"/>
      <c r="C67" s="187" t="s">
        <v>125</v>
      </c>
      <c r="D67" s="105" t="s">
        <v>126</v>
      </c>
      <c r="E67" s="105" t="s">
        <v>336</v>
      </c>
      <c r="F67" s="106" t="s">
        <v>56</v>
      </c>
      <c r="G67" s="107" t="s">
        <v>337</v>
      </c>
      <c r="H67" s="106" t="s">
        <v>338</v>
      </c>
      <c r="I67" s="106" t="s">
        <v>339</v>
      </c>
      <c r="J67" s="106" t="s">
        <v>60</v>
      </c>
      <c r="K67" s="106" t="s">
        <v>340</v>
      </c>
      <c r="L67" s="106" t="s">
        <v>91</v>
      </c>
      <c r="M67" s="108">
        <f>VLOOKUP(L67,'[2]Datos Validacion'!$C$6:$D$10,2,0)</f>
        <v>0.6</v>
      </c>
      <c r="N67" s="109" t="s">
        <v>63</v>
      </c>
      <c r="O67" s="110">
        <f>VLOOKUP(N67,'[2]Datos Validacion'!$E$6:$F$15,2,0)</f>
        <v>0.8</v>
      </c>
      <c r="P67" s="111" t="s">
        <v>64</v>
      </c>
      <c r="Q67" s="112" t="s">
        <v>75</v>
      </c>
      <c r="R67" s="113" t="s">
        <v>341</v>
      </c>
      <c r="S67" s="114" t="s">
        <v>67</v>
      </c>
      <c r="T67" s="115" t="s">
        <v>342</v>
      </c>
      <c r="U67" s="114" t="s">
        <v>68</v>
      </c>
      <c r="V67" s="114" t="s">
        <v>69</v>
      </c>
      <c r="W67" s="108">
        <f>VLOOKUP(V67,'[2]Datos Validacion'!$K$6:$L$8,2,0)</f>
        <v>0.25</v>
      </c>
      <c r="X67" s="116" t="s">
        <v>70</v>
      </c>
      <c r="Y67" s="108">
        <f>VLOOKUP(X67,'[2]Datos Validacion'!$M$6:$N$7,2,0)</f>
        <v>0.15</v>
      </c>
      <c r="Z67" s="114" t="s">
        <v>71</v>
      </c>
      <c r="AA67" s="117" t="s">
        <v>343</v>
      </c>
      <c r="AB67" s="114" t="s">
        <v>73</v>
      </c>
      <c r="AC67" s="104" t="s">
        <v>344</v>
      </c>
      <c r="AD67" s="118">
        <f t="shared" si="12"/>
        <v>0.4</v>
      </c>
      <c r="AE67" s="119" t="str">
        <f t="shared" si="13"/>
        <v>BAJA</v>
      </c>
      <c r="AF67" s="119">
        <f t="shared" ref="AF67:AF68" si="20">IF(OR(V67="prevenir",V67="detectar"),(M67-(M67*AD67)), M67)</f>
        <v>0.36</v>
      </c>
      <c r="AG67" s="119" t="str">
        <f t="shared" ref="AG67:AG68" si="21">IF(AH67&lt;=20%,"LEVE",IF(AH67&lt;=40%,"MENOR",IF(AH67&lt;=60%,"MODERADO",IF(AH67&lt;=80%,"MAYOR","CATASTROFICO"))))</f>
        <v>MAYOR</v>
      </c>
      <c r="AH67" s="119">
        <f t="shared" ref="AH67:AH68" si="22">IF(V67="corregir",(O67-(O67*AD67)), O67)</f>
        <v>0.8</v>
      </c>
      <c r="AI67" s="112" t="s">
        <v>75</v>
      </c>
      <c r="AJ67" s="106" t="s">
        <v>76</v>
      </c>
      <c r="AK67" s="120" t="s">
        <v>345</v>
      </c>
      <c r="AL67" s="121"/>
      <c r="AM67" s="199">
        <v>44915</v>
      </c>
      <c r="AN67" s="200" t="s">
        <v>493</v>
      </c>
      <c r="AO67" s="200" t="s">
        <v>494</v>
      </c>
      <c r="AP67" s="201" t="s">
        <v>495</v>
      </c>
      <c r="AQ67" s="200"/>
      <c r="AR67" s="200" t="s">
        <v>4</v>
      </c>
      <c r="AS67" s="200" t="s">
        <v>496</v>
      </c>
    </row>
    <row r="68" spans="1:59" ht="159" customHeight="1" thickTop="1" thickBot="1">
      <c r="A68" s="241" t="s">
        <v>4</v>
      </c>
      <c r="B68" s="244"/>
      <c r="C68" s="344" t="s">
        <v>324</v>
      </c>
      <c r="D68" s="237" t="s">
        <v>346</v>
      </c>
      <c r="E68" s="237" t="s">
        <v>347</v>
      </c>
      <c r="F68" s="43" t="s">
        <v>56</v>
      </c>
      <c r="G68" s="123" t="s">
        <v>348</v>
      </c>
      <c r="H68" s="237" t="s">
        <v>349</v>
      </c>
      <c r="I68" s="237" t="s">
        <v>445</v>
      </c>
      <c r="J68" s="237" t="s">
        <v>60</v>
      </c>
      <c r="K68" s="347" t="s">
        <v>350</v>
      </c>
      <c r="L68" s="237" t="s">
        <v>62</v>
      </c>
      <c r="M68" s="330">
        <f>VLOOKUP(L68,'[2]Datos Validacion'!$C$6:$D$10,2,0)</f>
        <v>0.4</v>
      </c>
      <c r="N68" s="222" t="s">
        <v>110</v>
      </c>
      <c r="O68" s="225">
        <f>VLOOKUP(N68,'[2]Datos Validacion'!$E$6:$F$15,2,0)</f>
        <v>0.6</v>
      </c>
      <c r="P68" s="228" t="s">
        <v>111</v>
      </c>
      <c r="Q68" s="231" t="s">
        <v>351</v>
      </c>
      <c r="R68" s="432" t="s">
        <v>352</v>
      </c>
      <c r="S68" s="244" t="s">
        <v>67</v>
      </c>
      <c r="T68" s="347" t="s">
        <v>353</v>
      </c>
      <c r="U68" s="244" t="s">
        <v>68</v>
      </c>
      <c r="V68" s="244" t="s">
        <v>119</v>
      </c>
      <c r="W68" s="330">
        <f>VLOOKUP(V68,'[2]Datos Validacion'!$K$6:$L$8,2,0)</f>
        <v>0.15</v>
      </c>
      <c r="X68" s="347" t="s">
        <v>70</v>
      </c>
      <c r="Y68" s="330">
        <f>VLOOKUP(X68,'[2]Datos Validacion'!$M$6:$N$7,2,0)</f>
        <v>0.15</v>
      </c>
      <c r="Z68" s="244" t="s">
        <v>71</v>
      </c>
      <c r="AA68" s="353" t="s">
        <v>354</v>
      </c>
      <c r="AB68" s="244" t="s">
        <v>73</v>
      </c>
      <c r="AC68" s="347" t="s">
        <v>355</v>
      </c>
      <c r="AD68" s="376">
        <f t="shared" si="12"/>
        <v>0.3</v>
      </c>
      <c r="AE68" s="234" t="str">
        <f t="shared" si="13"/>
        <v>BAJA</v>
      </c>
      <c r="AF68" s="234">
        <f t="shared" si="20"/>
        <v>0.28000000000000003</v>
      </c>
      <c r="AG68" s="234" t="str">
        <f t="shared" si="21"/>
        <v>MODERADO</v>
      </c>
      <c r="AH68" s="234">
        <f t="shared" si="22"/>
        <v>0.6</v>
      </c>
      <c r="AI68" s="231" t="s">
        <v>116</v>
      </c>
      <c r="AJ68" s="237" t="s">
        <v>76</v>
      </c>
      <c r="AK68" s="355"/>
      <c r="AL68" s="339"/>
      <c r="AM68" s="188">
        <v>44926</v>
      </c>
      <c r="AN68" s="192" t="s">
        <v>538</v>
      </c>
      <c r="AO68" s="189" t="s">
        <v>539</v>
      </c>
      <c r="AP68" s="189" t="s">
        <v>540</v>
      </c>
      <c r="AQ68" s="190"/>
      <c r="AR68" s="190" t="s">
        <v>4</v>
      </c>
      <c r="AS68" s="189" t="s">
        <v>541</v>
      </c>
    </row>
    <row r="69" spans="1:59" ht="90" customHeight="1" thickTop="1" thickBot="1">
      <c r="A69" s="242"/>
      <c r="B69" s="245"/>
      <c r="C69" s="345"/>
      <c r="D69" s="208"/>
      <c r="E69" s="208"/>
      <c r="F69" s="53" t="s">
        <v>78</v>
      </c>
      <c r="G69" s="124" t="s">
        <v>356</v>
      </c>
      <c r="H69" s="208"/>
      <c r="I69" s="208"/>
      <c r="J69" s="208"/>
      <c r="K69" s="348"/>
      <c r="L69" s="208"/>
      <c r="M69" s="331"/>
      <c r="N69" s="223"/>
      <c r="O69" s="226"/>
      <c r="P69" s="229"/>
      <c r="Q69" s="232"/>
      <c r="R69" s="433"/>
      <c r="S69" s="245"/>
      <c r="T69" s="348"/>
      <c r="U69" s="245"/>
      <c r="V69" s="245"/>
      <c r="W69" s="331"/>
      <c r="X69" s="348"/>
      <c r="Y69" s="331"/>
      <c r="Z69" s="245"/>
      <c r="AA69" s="354"/>
      <c r="AB69" s="245"/>
      <c r="AC69" s="348"/>
      <c r="AD69" s="337"/>
      <c r="AE69" s="235"/>
      <c r="AF69" s="235"/>
      <c r="AG69" s="235"/>
      <c r="AH69" s="235"/>
      <c r="AI69" s="232"/>
      <c r="AJ69" s="208"/>
      <c r="AK69" s="356"/>
      <c r="AL69" s="340"/>
      <c r="AM69" s="188">
        <v>44926</v>
      </c>
      <c r="AN69" s="192" t="s">
        <v>542</v>
      </c>
      <c r="AO69" s="189" t="s">
        <v>543</v>
      </c>
      <c r="AP69" s="189" t="s">
        <v>544</v>
      </c>
      <c r="AQ69" s="189"/>
      <c r="AR69" s="189" t="s">
        <v>4</v>
      </c>
      <c r="AS69" s="189" t="s">
        <v>545</v>
      </c>
    </row>
    <row r="70" spans="1:59" ht="99" customHeight="1" thickTop="1" thickBot="1">
      <c r="A70" s="243"/>
      <c r="B70" s="246"/>
      <c r="C70" s="346"/>
      <c r="D70" s="209"/>
      <c r="E70" s="209"/>
      <c r="F70" s="55" t="s">
        <v>56</v>
      </c>
      <c r="G70" s="125" t="s">
        <v>357</v>
      </c>
      <c r="H70" s="209"/>
      <c r="I70" s="209"/>
      <c r="J70" s="209"/>
      <c r="K70" s="349"/>
      <c r="L70" s="209"/>
      <c r="M70" s="332"/>
      <c r="N70" s="224"/>
      <c r="O70" s="227"/>
      <c r="P70" s="230"/>
      <c r="Q70" s="233"/>
      <c r="R70" s="126" t="s">
        <v>358</v>
      </c>
      <c r="S70" s="70" t="s">
        <v>67</v>
      </c>
      <c r="T70" s="71" t="s">
        <v>359</v>
      </c>
      <c r="U70" s="70" t="s">
        <v>68</v>
      </c>
      <c r="V70" s="70" t="s">
        <v>69</v>
      </c>
      <c r="W70" s="72">
        <f>VLOOKUP(V70,'[2]Datos Validacion'!$K$6:$L$8,2,0)</f>
        <v>0.25</v>
      </c>
      <c r="X70" s="71" t="s">
        <v>70</v>
      </c>
      <c r="Y70" s="72">
        <f>VLOOKUP(X70,'[2]Datos Validacion'!$M$6:$N$7,2,0)</f>
        <v>0.15</v>
      </c>
      <c r="Z70" s="70" t="s">
        <v>71</v>
      </c>
      <c r="AA70" s="73" t="s">
        <v>360</v>
      </c>
      <c r="AB70" s="70" t="s">
        <v>73</v>
      </c>
      <c r="AC70" s="98" t="s">
        <v>361</v>
      </c>
      <c r="AD70" s="75">
        <f t="shared" si="12"/>
        <v>0.4</v>
      </c>
      <c r="AE70" s="76" t="str">
        <f t="shared" si="13"/>
        <v>MUY BAJA</v>
      </c>
      <c r="AF70" s="102">
        <f>+AF68-(AF68*AD70)</f>
        <v>0.16800000000000001</v>
      </c>
      <c r="AG70" s="236"/>
      <c r="AH70" s="236"/>
      <c r="AI70" s="233"/>
      <c r="AJ70" s="209"/>
      <c r="AK70" s="357"/>
      <c r="AL70" s="341"/>
      <c r="AM70" s="188">
        <v>44926</v>
      </c>
      <c r="AN70" s="192" t="s">
        <v>542</v>
      </c>
      <c r="AO70" s="189" t="s">
        <v>543</v>
      </c>
      <c r="AP70" s="189" t="s">
        <v>544</v>
      </c>
      <c r="AQ70" s="189"/>
      <c r="AR70" s="189" t="s">
        <v>4</v>
      </c>
      <c r="AS70" s="191" t="s">
        <v>546</v>
      </c>
    </row>
    <row r="71" spans="1:59" ht="81" customHeight="1" thickTop="1" thickBot="1">
      <c r="A71" s="241" t="s">
        <v>4</v>
      </c>
      <c r="B71" s="244"/>
      <c r="C71" s="344" t="s">
        <v>324</v>
      </c>
      <c r="D71" s="237" t="s">
        <v>346</v>
      </c>
      <c r="E71" s="237" t="s">
        <v>347</v>
      </c>
      <c r="F71" s="43" t="s">
        <v>56</v>
      </c>
      <c r="G71" s="123" t="s">
        <v>362</v>
      </c>
      <c r="H71" s="237" t="s">
        <v>363</v>
      </c>
      <c r="I71" s="237" t="s">
        <v>364</v>
      </c>
      <c r="J71" s="237" t="s">
        <v>107</v>
      </c>
      <c r="K71" s="347" t="s">
        <v>365</v>
      </c>
      <c r="L71" s="237" t="s">
        <v>62</v>
      </c>
      <c r="M71" s="330">
        <f>VLOOKUP(L71,'[2]Datos Validacion'!$C$6:$D$10,2,0)</f>
        <v>0.4</v>
      </c>
      <c r="N71" s="222" t="s">
        <v>110</v>
      </c>
      <c r="O71" s="225">
        <f>VLOOKUP(N71,'[2]Datos Validacion'!$E$6:$F$15,2,0)</f>
        <v>0.6</v>
      </c>
      <c r="P71" s="228" t="s">
        <v>111</v>
      </c>
      <c r="Q71" s="231" t="s">
        <v>116</v>
      </c>
      <c r="R71" s="127" t="s">
        <v>366</v>
      </c>
      <c r="S71" s="46" t="s">
        <v>67</v>
      </c>
      <c r="T71" s="49" t="s">
        <v>367</v>
      </c>
      <c r="U71" s="46" t="s">
        <v>68</v>
      </c>
      <c r="V71" s="46" t="s">
        <v>69</v>
      </c>
      <c r="W71" s="48">
        <f>VLOOKUP(V71,'[2]Datos Validacion'!$K$6:$L$8,2,0)</f>
        <v>0.25</v>
      </c>
      <c r="X71" s="49" t="s">
        <v>70</v>
      </c>
      <c r="Y71" s="48">
        <f>VLOOKUP(X71,'[2]Datos Validacion'!$M$6:$N$7,2,0)</f>
        <v>0.15</v>
      </c>
      <c r="Z71" s="46" t="s">
        <v>71</v>
      </c>
      <c r="AA71" s="79" t="s">
        <v>368</v>
      </c>
      <c r="AB71" s="46" t="s">
        <v>73</v>
      </c>
      <c r="AC71" s="49" t="s">
        <v>369</v>
      </c>
      <c r="AD71" s="51">
        <f t="shared" si="12"/>
        <v>0.4</v>
      </c>
      <c r="AE71" s="52" t="str">
        <f t="shared" si="13"/>
        <v>BAJA</v>
      </c>
      <c r="AF71" s="52">
        <f t="shared" si="17"/>
        <v>0.24</v>
      </c>
      <c r="AG71" s="234" t="str">
        <f t="shared" si="18"/>
        <v>MODERADO</v>
      </c>
      <c r="AH71" s="234">
        <f t="shared" si="19"/>
        <v>0.6</v>
      </c>
      <c r="AI71" s="231" t="s">
        <v>116</v>
      </c>
      <c r="AJ71" s="237" t="s">
        <v>76</v>
      </c>
      <c r="AK71" s="355"/>
      <c r="AL71" s="339"/>
      <c r="AM71" s="188">
        <v>44926</v>
      </c>
      <c r="AN71" s="192" t="s">
        <v>547</v>
      </c>
      <c r="AO71" s="189" t="s">
        <v>548</v>
      </c>
      <c r="AP71" s="189" t="s">
        <v>549</v>
      </c>
      <c r="AQ71" s="189"/>
      <c r="AR71" s="189" t="s">
        <v>4</v>
      </c>
      <c r="AS71" s="189" t="s">
        <v>550</v>
      </c>
    </row>
    <row r="72" spans="1:59" ht="83.25" customHeight="1" thickTop="1" thickBot="1">
      <c r="A72" s="243"/>
      <c r="B72" s="246"/>
      <c r="C72" s="346"/>
      <c r="D72" s="209"/>
      <c r="E72" s="209"/>
      <c r="F72" s="55" t="s">
        <v>78</v>
      </c>
      <c r="G72" s="125" t="s">
        <v>222</v>
      </c>
      <c r="H72" s="209"/>
      <c r="I72" s="209"/>
      <c r="J72" s="209"/>
      <c r="K72" s="349"/>
      <c r="L72" s="209"/>
      <c r="M72" s="332"/>
      <c r="N72" s="224"/>
      <c r="O72" s="227"/>
      <c r="P72" s="230"/>
      <c r="Q72" s="233"/>
      <c r="R72" s="126" t="s">
        <v>370</v>
      </c>
      <c r="S72" s="70" t="s">
        <v>67</v>
      </c>
      <c r="T72" s="71" t="s">
        <v>367</v>
      </c>
      <c r="U72" s="70" t="s">
        <v>68</v>
      </c>
      <c r="V72" s="70" t="s">
        <v>69</v>
      </c>
      <c r="W72" s="72">
        <f>VLOOKUP(V72,'[2]Datos Validacion'!$K$6:$L$8,2,0)</f>
        <v>0.25</v>
      </c>
      <c r="X72" s="71" t="s">
        <v>70</v>
      </c>
      <c r="Y72" s="72">
        <f>VLOOKUP(X72,'[2]Datos Validacion'!$M$6:$N$7,2,0)</f>
        <v>0.15</v>
      </c>
      <c r="Z72" s="70" t="s">
        <v>71</v>
      </c>
      <c r="AA72" s="128"/>
      <c r="AB72" s="70" t="s">
        <v>73</v>
      </c>
      <c r="AC72" s="98" t="s">
        <v>371</v>
      </c>
      <c r="AD72" s="75">
        <f t="shared" si="12"/>
        <v>0.4</v>
      </c>
      <c r="AE72" s="76" t="str">
        <f t="shared" si="13"/>
        <v>MUY BAJA</v>
      </c>
      <c r="AF72" s="102">
        <f>+AF70-(AF70*AD72)</f>
        <v>0.1008</v>
      </c>
      <c r="AG72" s="236"/>
      <c r="AH72" s="236"/>
      <c r="AI72" s="233"/>
      <c r="AJ72" s="209"/>
      <c r="AK72" s="357"/>
      <c r="AL72" s="341"/>
      <c r="AM72" s="188">
        <v>44926</v>
      </c>
      <c r="AN72" s="192" t="s">
        <v>551</v>
      </c>
      <c r="AO72" s="189" t="s">
        <v>548</v>
      </c>
      <c r="AP72" s="189" t="s">
        <v>552</v>
      </c>
      <c r="AQ72" s="189"/>
      <c r="AR72" s="189" t="s">
        <v>4</v>
      </c>
      <c r="AS72" s="189" t="s">
        <v>553</v>
      </c>
    </row>
    <row r="73" spans="1:59" ht="143.25" customHeight="1" thickTop="1" thickBot="1">
      <c r="A73" s="129"/>
      <c r="B73" s="130" t="s">
        <v>4</v>
      </c>
      <c r="C73" s="122" t="s">
        <v>372</v>
      </c>
      <c r="D73" s="122" t="s">
        <v>373</v>
      </c>
      <c r="E73" s="122" t="s">
        <v>374</v>
      </c>
      <c r="F73" s="106" t="s">
        <v>78</v>
      </c>
      <c r="G73" s="131" t="s">
        <v>375</v>
      </c>
      <c r="H73" s="106" t="s">
        <v>376</v>
      </c>
      <c r="I73" s="132" t="s">
        <v>377</v>
      </c>
      <c r="J73" s="106" t="s">
        <v>60</v>
      </c>
      <c r="K73" s="133" t="s">
        <v>378</v>
      </c>
      <c r="L73" s="106" t="s">
        <v>91</v>
      </c>
      <c r="M73" s="108">
        <f>VLOOKUP(L73,'[2]Datos Validacion'!$C$6:$D$10,2,0)</f>
        <v>0.6</v>
      </c>
      <c r="N73" s="109" t="s">
        <v>63</v>
      </c>
      <c r="O73" s="110">
        <f>VLOOKUP(N73,'[2]Datos Validacion'!$E$6:$F$15,2,0)</f>
        <v>0.8</v>
      </c>
      <c r="P73" s="111" t="s">
        <v>379</v>
      </c>
      <c r="Q73" s="112" t="s">
        <v>75</v>
      </c>
      <c r="R73" s="134" t="s">
        <v>380</v>
      </c>
      <c r="S73" s="114" t="s">
        <v>67</v>
      </c>
      <c r="T73" s="114" t="s">
        <v>381</v>
      </c>
      <c r="U73" s="114" t="s">
        <v>68</v>
      </c>
      <c r="V73" s="114" t="s">
        <v>69</v>
      </c>
      <c r="W73" s="108">
        <f>VLOOKUP(V73,'[2]Datos Validacion'!$K$6:$L$8,2,0)</f>
        <v>0.25</v>
      </c>
      <c r="X73" s="116" t="s">
        <v>70</v>
      </c>
      <c r="Y73" s="108">
        <f>VLOOKUP(X73,'[2]Datos Validacion'!$M$6:$N$7,2,0)</f>
        <v>0.15</v>
      </c>
      <c r="Z73" s="114" t="s">
        <v>71</v>
      </c>
      <c r="AA73" s="117"/>
      <c r="AB73" s="114" t="s">
        <v>73</v>
      </c>
      <c r="AC73" s="104" t="s">
        <v>382</v>
      </c>
      <c r="AD73" s="118">
        <f t="shared" si="12"/>
        <v>0.4</v>
      </c>
      <c r="AE73" s="119" t="str">
        <f t="shared" si="13"/>
        <v>BAJA</v>
      </c>
      <c r="AF73" s="119">
        <f t="shared" si="17"/>
        <v>0.36</v>
      </c>
      <c r="AG73" s="119" t="str">
        <f t="shared" si="18"/>
        <v>MAYOR</v>
      </c>
      <c r="AH73" s="119">
        <f t="shared" si="19"/>
        <v>0.8</v>
      </c>
      <c r="AI73" s="112" t="s">
        <v>75</v>
      </c>
      <c r="AJ73" s="106" t="s">
        <v>76</v>
      </c>
      <c r="AK73" s="106" t="s">
        <v>383</v>
      </c>
      <c r="AL73" s="121"/>
      <c r="AM73" s="199">
        <v>44926</v>
      </c>
      <c r="AN73" s="199" t="s">
        <v>497</v>
      </c>
      <c r="AO73" s="199" t="s">
        <v>374</v>
      </c>
      <c r="AP73" s="199" t="s">
        <v>498</v>
      </c>
      <c r="AQ73" s="186"/>
      <c r="AR73" s="186" t="s">
        <v>4</v>
      </c>
      <c r="AS73" s="199" t="s">
        <v>499</v>
      </c>
    </row>
    <row r="74" spans="1:59" ht="77.25" customHeight="1" thickTop="1" thickBot="1">
      <c r="A74" s="241" t="s">
        <v>4</v>
      </c>
      <c r="B74" s="244"/>
      <c r="C74" s="228" t="s">
        <v>461</v>
      </c>
      <c r="D74" s="237" t="s">
        <v>461</v>
      </c>
      <c r="E74" s="237" t="s">
        <v>462</v>
      </c>
      <c r="F74" s="237" t="s">
        <v>463</v>
      </c>
      <c r="G74" s="247" t="s">
        <v>464</v>
      </c>
      <c r="H74" s="237" t="s">
        <v>465</v>
      </c>
      <c r="I74" s="228" t="s">
        <v>466</v>
      </c>
      <c r="J74" s="237" t="s">
        <v>60</v>
      </c>
      <c r="K74" s="228" t="s">
        <v>61</v>
      </c>
      <c r="L74" s="237" t="s">
        <v>417</v>
      </c>
      <c r="M74" s="330">
        <f>VLOOKUP(L74,'[2]Datos Validacion'!$C$6:$D$10,2,0)</f>
        <v>0.6</v>
      </c>
      <c r="N74" s="222" t="s">
        <v>426</v>
      </c>
      <c r="O74" s="225">
        <f>VLOOKUP(N74,'[2]Datos Validacion'!$E$6:$F$15,2,0)</f>
        <v>1</v>
      </c>
      <c r="P74" s="228" t="s">
        <v>64</v>
      </c>
      <c r="Q74" s="231" t="s">
        <v>467</v>
      </c>
      <c r="R74" s="45" t="s">
        <v>468</v>
      </c>
      <c r="S74" s="46" t="s">
        <v>67</v>
      </c>
      <c r="T74" s="47" t="s">
        <v>462</v>
      </c>
      <c r="U74" s="46" t="s">
        <v>68</v>
      </c>
      <c r="V74" s="46" t="s">
        <v>69</v>
      </c>
      <c r="W74" s="48">
        <f>VLOOKUP(V74,'[2]Datos Validacion'!$K$6:$L$8,2,0)</f>
        <v>0.25</v>
      </c>
      <c r="X74" s="49" t="s">
        <v>70</v>
      </c>
      <c r="Y74" s="48">
        <f>VLOOKUP(X74,'[2]Datos Validacion'!$M$6:$N$7,2,0)</f>
        <v>0.15</v>
      </c>
      <c r="Z74" s="46" t="s">
        <v>71</v>
      </c>
      <c r="AA74" s="50" t="s">
        <v>469</v>
      </c>
      <c r="AB74" s="46" t="s">
        <v>73</v>
      </c>
      <c r="AC74" s="47" t="s">
        <v>74</v>
      </c>
      <c r="AD74" s="51">
        <f t="shared" si="12"/>
        <v>0.4</v>
      </c>
      <c r="AE74" s="52" t="str">
        <f t="shared" si="13"/>
        <v>BAJA</v>
      </c>
      <c r="AF74" s="52">
        <f t="shared" si="17"/>
        <v>0.36</v>
      </c>
      <c r="AG74" s="234" t="str">
        <f t="shared" si="18"/>
        <v>CATASTROFICO</v>
      </c>
      <c r="AH74" s="234">
        <f t="shared" si="19"/>
        <v>1</v>
      </c>
      <c r="AI74" s="231" t="s">
        <v>467</v>
      </c>
      <c r="AJ74" s="237" t="s">
        <v>76</v>
      </c>
      <c r="AK74" s="238"/>
      <c r="AL74" s="214" t="s">
        <v>533</v>
      </c>
      <c r="AM74" s="217">
        <v>44926</v>
      </c>
      <c r="AN74" s="218" t="s">
        <v>534</v>
      </c>
      <c r="AO74" s="219" t="s">
        <v>535</v>
      </c>
      <c r="AP74" s="220" t="s">
        <v>536</v>
      </c>
      <c r="AQ74" s="219"/>
      <c r="AR74" s="219" t="s">
        <v>477</v>
      </c>
      <c r="AS74" s="219" t="s">
        <v>537</v>
      </c>
      <c r="AT74" s="213"/>
      <c r="AU74" s="212"/>
      <c r="AV74" s="207"/>
      <c r="AW74" s="205"/>
      <c r="AX74" s="207"/>
      <c r="AY74" s="206"/>
      <c r="AZ74" s="207"/>
      <c r="BA74" s="213"/>
      <c r="BB74" s="212"/>
      <c r="BC74" s="207"/>
      <c r="BD74" s="205"/>
      <c r="BE74" s="206"/>
      <c r="BF74" s="206"/>
      <c r="BG74" s="207"/>
    </row>
    <row r="75" spans="1:59" ht="77.25" customHeight="1" thickTop="1" thickBot="1">
      <c r="A75" s="242"/>
      <c r="B75" s="245"/>
      <c r="C75" s="229"/>
      <c r="D75" s="208"/>
      <c r="E75" s="208"/>
      <c r="F75" s="208"/>
      <c r="G75" s="210"/>
      <c r="H75" s="208"/>
      <c r="I75" s="229"/>
      <c r="J75" s="208"/>
      <c r="K75" s="229"/>
      <c r="L75" s="208"/>
      <c r="M75" s="331"/>
      <c r="N75" s="223"/>
      <c r="O75" s="226"/>
      <c r="P75" s="229"/>
      <c r="Q75" s="232"/>
      <c r="R75" s="194" t="s">
        <v>470</v>
      </c>
      <c r="S75" s="62" t="s">
        <v>67</v>
      </c>
      <c r="T75" s="193" t="s">
        <v>462</v>
      </c>
      <c r="U75" s="62" t="s">
        <v>68</v>
      </c>
      <c r="V75" s="62" t="s">
        <v>69</v>
      </c>
      <c r="W75" s="64">
        <f>VLOOKUP(V75,'[2]Datos Validacion'!$K$6:$L$8,2,0)</f>
        <v>0.25</v>
      </c>
      <c r="X75" s="63" t="s">
        <v>70</v>
      </c>
      <c r="Y75" s="64">
        <f>VLOOKUP(X75,'[2]Datos Validacion'!$M$6:$N$7,2,0)</f>
        <v>0.15</v>
      </c>
      <c r="Z75" s="62" t="s">
        <v>71</v>
      </c>
      <c r="AA75" s="81" t="s">
        <v>471</v>
      </c>
      <c r="AB75" s="62" t="s">
        <v>73</v>
      </c>
      <c r="AC75" s="193" t="s">
        <v>82</v>
      </c>
      <c r="AD75" s="66">
        <f t="shared" si="12"/>
        <v>0.4</v>
      </c>
      <c r="AE75" s="67" t="str">
        <f t="shared" si="13"/>
        <v>BAJA</v>
      </c>
      <c r="AF75" s="67">
        <f>+AF74-(AF74*AD75)</f>
        <v>0.216</v>
      </c>
      <c r="AG75" s="235"/>
      <c r="AH75" s="235"/>
      <c r="AI75" s="232"/>
      <c r="AJ75" s="208"/>
      <c r="AK75" s="239"/>
      <c r="AL75" s="215"/>
      <c r="AM75" s="217"/>
      <c r="AN75" s="218"/>
      <c r="AO75" s="219"/>
      <c r="AP75" s="221"/>
      <c r="AQ75" s="219"/>
      <c r="AR75" s="219"/>
      <c r="AS75" s="219"/>
      <c r="AT75" s="213"/>
      <c r="AU75" s="212"/>
      <c r="AV75" s="207"/>
      <c r="AW75" s="205"/>
      <c r="AX75" s="207"/>
      <c r="AY75" s="206"/>
      <c r="AZ75" s="207"/>
      <c r="BA75" s="213"/>
      <c r="BB75" s="212"/>
      <c r="BC75" s="207"/>
      <c r="BD75" s="205"/>
      <c r="BE75" s="206"/>
      <c r="BF75" s="206"/>
      <c r="BG75" s="207"/>
    </row>
    <row r="76" spans="1:59" ht="77.25" customHeight="1" thickTop="1" thickBot="1">
      <c r="A76" s="242"/>
      <c r="B76" s="245"/>
      <c r="C76" s="229"/>
      <c r="D76" s="208"/>
      <c r="E76" s="208"/>
      <c r="F76" s="208" t="s">
        <v>463</v>
      </c>
      <c r="G76" s="210" t="s">
        <v>472</v>
      </c>
      <c r="H76" s="208"/>
      <c r="I76" s="229"/>
      <c r="J76" s="208"/>
      <c r="K76" s="229"/>
      <c r="L76" s="208"/>
      <c r="M76" s="331"/>
      <c r="N76" s="223"/>
      <c r="O76" s="226"/>
      <c r="P76" s="229"/>
      <c r="Q76" s="232"/>
      <c r="R76" s="196" t="s">
        <v>468</v>
      </c>
      <c r="S76" s="62" t="s">
        <v>67</v>
      </c>
      <c r="T76" s="193" t="s">
        <v>462</v>
      </c>
      <c r="U76" s="62" t="s">
        <v>68</v>
      </c>
      <c r="V76" s="62" t="s">
        <v>69</v>
      </c>
      <c r="W76" s="64">
        <f>VLOOKUP(V76,'[2]Datos Validacion'!$K$6:$L$8,2,0)</f>
        <v>0.25</v>
      </c>
      <c r="X76" s="63" t="s">
        <v>70</v>
      </c>
      <c r="Y76" s="64">
        <f>VLOOKUP(X76,'[2]Datos Validacion'!$M$6:$N$7,2,0)</f>
        <v>0.15</v>
      </c>
      <c r="Z76" s="62" t="s">
        <v>71</v>
      </c>
      <c r="AA76" s="81" t="s">
        <v>469</v>
      </c>
      <c r="AB76" s="62" t="s">
        <v>73</v>
      </c>
      <c r="AC76" s="193" t="s">
        <v>74</v>
      </c>
      <c r="AD76" s="66">
        <f t="shared" si="12"/>
        <v>0.4</v>
      </c>
      <c r="AE76" s="67" t="str">
        <f t="shared" si="13"/>
        <v>MUY BAJA</v>
      </c>
      <c r="AF76" s="67">
        <f>+AF75-(AF75*AD76)</f>
        <v>0.12959999999999999</v>
      </c>
      <c r="AG76" s="235"/>
      <c r="AH76" s="235"/>
      <c r="AI76" s="232"/>
      <c r="AJ76" s="208"/>
      <c r="AK76" s="239"/>
      <c r="AL76" s="215"/>
      <c r="AM76" s="217"/>
      <c r="AN76" s="218"/>
      <c r="AO76" s="219"/>
      <c r="AP76" s="221"/>
      <c r="AQ76" s="219"/>
      <c r="AR76" s="219"/>
      <c r="AS76" s="219"/>
      <c r="AT76" s="213"/>
      <c r="AU76" s="212"/>
      <c r="AV76" s="207"/>
      <c r="AW76" s="205"/>
      <c r="AX76" s="207"/>
      <c r="AY76" s="206"/>
      <c r="AZ76" s="207"/>
      <c r="BA76" s="213"/>
      <c r="BB76" s="212"/>
      <c r="BC76" s="207"/>
      <c r="BD76" s="205"/>
      <c r="BE76" s="206"/>
      <c r="BF76" s="206"/>
      <c r="BG76" s="207"/>
    </row>
    <row r="77" spans="1:59" ht="72" customHeight="1" thickTop="1" thickBot="1">
      <c r="A77" s="243"/>
      <c r="B77" s="246"/>
      <c r="C77" s="230"/>
      <c r="D77" s="209"/>
      <c r="E77" s="209"/>
      <c r="F77" s="209"/>
      <c r="G77" s="211"/>
      <c r="H77" s="209"/>
      <c r="I77" s="230"/>
      <c r="J77" s="209"/>
      <c r="K77" s="230"/>
      <c r="L77" s="209"/>
      <c r="M77" s="332"/>
      <c r="N77" s="224"/>
      <c r="O77" s="227"/>
      <c r="P77" s="230"/>
      <c r="Q77" s="233"/>
      <c r="R77" s="195" t="s">
        <v>470</v>
      </c>
      <c r="S77" s="70" t="s">
        <v>67</v>
      </c>
      <c r="T77" s="176" t="s">
        <v>462</v>
      </c>
      <c r="U77" s="70" t="s">
        <v>68</v>
      </c>
      <c r="V77" s="70" t="s">
        <v>69</v>
      </c>
      <c r="W77" s="72">
        <f>VLOOKUP(V77,'[2]Datos Validacion'!$K$6:$L$8,2,0)</f>
        <v>0.25</v>
      </c>
      <c r="X77" s="71" t="s">
        <v>70</v>
      </c>
      <c r="Y77" s="72">
        <f>VLOOKUP(X77,'[2]Datos Validacion'!$M$6:$N$7,2,0)</f>
        <v>0.15</v>
      </c>
      <c r="Z77" s="70" t="s">
        <v>71</v>
      </c>
      <c r="AA77" s="83" t="s">
        <v>471</v>
      </c>
      <c r="AB77" s="70" t="s">
        <v>73</v>
      </c>
      <c r="AC77" s="176" t="s">
        <v>82</v>
      </c>
      <c r="AD77" s="75">
        <f t="shared" si="12"/>
        <v>0.4</v>
      </c>
      <c r="AE77" s="76" t="str">
        <f t="shared" si="13"/>
        <v>MUY BAJA</v>
      </c>
      <c r="AF77" s="197">
        <f>+AF76-(AF76*AD77)</f>
        <v>7.7759999999999996E-2</v>
      </c>
      <c r="AG77" s="236"/>
      <c r="AH77" s="236"/>
      <c r="AI77" s="233"/>
      <c r="AJ77" s="209"/>
      <c r="AK77" s="240"/>
      <c r="AL77" s="216"/>
      <c r="AM77" s="217"/>
      <c r="AN77" s="218"/>
      <c r="AO77" s="219"/>
      <c r="AP77" s="221"/>
      <c r="AQ77" s="219"/>
      <c r="AR77" s="219"/>
      <c r="AS77" s="219"/>
      <c r="AT77" s="213"/>
      <c r="AU77" s="212"/>
      <c r="AV77" s="207"/>
      <c r="AW77" s="205"/>
      <c r="AX77" s="207"/>
      <c r="AY77" s="206"/>
      <c r="AZ77" s="207"/>
      <c r="BA77" s="213"/>
      <c r="BB77" s="212"/>
      <c r="BC77" s="207"/>
      <c r="BD77" s="205"/>
      <c r="BE77" s="206"/>
      <c r="BF77" s="206"/>
      <c r="BG77" s="207"/>
    </row>
    <row r="78" spans="1:59" ht="15" thickTop="1"/>
    <row r="79" spans="1:59">
      <c r="B79" s="434" t="s">
        <v>384</v>
      </c>
      <c r="C79" s="435"/>
      <c r="D79" s="435"/>
      <c r="E79" s="435"/>
      <c r="F79" s="435"/>
      <c r="G79" s="435"/>
      <c r="H79" s="435"/>
      <c r="I79" s="435"/>
      <c r="J79" s="435"/>
      <c r="K79" s="435"/>
      <c r="L79" s="436"/>
    </row>
    <row r="80" spans="1:59" s="5" customFormat="1" ht="25.5">
      <c r="B80" s="136" t="s">
        <v>385</v>
      </c>
      <c r="C80" s="136" t="s">
        <v>386</v>
      </c>
      <c r="D80" s="434" t="s">
        <v>387</v>
      </c>
      <c r="E80" s="435"/>
      <c r="F80" s="435"/>
      <c r="G80" s="435"/>
      <c r="H80" s="435"/>
      <c r="I80" s="435"/>
      <c r="J80" s="137" t="s">
        <v>388</v>
      </c>
      <c r="K80" s="137" t="s">
        <v>389</v>
      </c>
      <c r="L80" s="137" t="s">
        <v>390</v>
      </c>
      <c r="M80" s="7"/>
      <c r="N80" s="6"/>
      <c r="O80" s="8"/>
      <c r="Q80" s="6"/>
      <c r="W80" s="7"/>
      <c r="Y80" s="7"/>
      <c r="AB80" s="6"/>
      <c r="AE80" s="6"/>
      <c r="AK80" s="6"/>
      <c r="AM80" s="2"/>
      <c r="AN80" s="2"/>
      <c r="AO80" s="1"/>
      <c r="AP80" s="2"/>
      <c r="AQ80" s="4"/>
      <c r="AR80" s="4"/>
      <c r="AS80" s="2"/>
    </row>
    <row r="81" spans="1:29" ht="24">
      <c r="A81" s="4"/>
      <c r="B81" s="138">
        <v>0</v>
      </c>
      <c r="C81" s="139">
        <v>43861</v>
      </c>
      <c r="D81" s="437" t="s">
        <v>391</v>
      </c>
      <c r="E81" s="438"/>
      <c r="F81" s="438"/>
      <c r="G81" s="438"/>
      <c r="H81" s="438"/>
      <c r="I81" s="439"/>
      <c r="J81" s="140" t="s">
        <v>392</v>
      </c>
      <c r="K81" s="140" t="s">
        <v>393</v>
      </c>
      <c r="L81" s="140" t="s">
        <v>393</v>
      </c>
    </row>
    <row r="82" spans="1:29" ht="30" customHeight="1">
      <c r="B82" s="138">
        <v>1</v>
      </c>
      <c r="C82" s="139">
        <v>43916</v>
      </c>
      <c r="D82" s="437" t="s">
        <v>394</v>
      </c>
      <c r="E82" s="438"/>
      <c r="F82" s="438"/>
      <c r="G82" s="438"/>
      <c r="H82" s="438"/>
      <c r="I82" s="439"/>
      <c r="J82" s="140" t="s">
        <v>392</v>
      </c>
      <c r="K82" s="140" t="s">
        <v>393</v>
      </c>
      <c r="L82" s="140" t="s">
        <v>393</v>
      </c>
    </row>
    <row r="83" spans="1:29" ht="29.25" customHeight="1">
      <c r="B83" s="138">
        <v>1</v>
      </c>
      <c r="C83" s="139">
        <v>43951</v>
      </c>
      <c r="D83" s="437" t="s">
        <v>395</v>
      </c>
      <c r="E83" s="438"/>
      <c r="F83" s="438"/>
      <c r="G83" s="438"/>
      <c r="H83" s="438"/>
      <c r="I83" s="439"/>
      <c r="J83" s="140" t="s">
        <v>392</v>
      </c>
      <c r="K83" s="140" t="s">
        <v>393</v>
      </c>
      <c r="L83" s="140" t="s">
        <v>393</v>
      </c>
    </row>
    <row r="84" spans="1:29" ht="24">
      <c r="B84" s="138">
        <v>2</v>
      </c>
      <c r="C84" s="139">
        <v>43951</v>
      </c>
      <c r="D84" s="441" t="s">
        <v>396</v>
      </c>
      <c r="E84" s="441"/>
      <c r="F84" s="441"/>
      <c r="G84" s="441"/>
      <c r="H84" s="441"/>
      <c r="I84" s="441"/>
      <c r="J84" s="140" t="s">
        <v>392</v>
      </c>
      <c r="K84" s="140" t="s">
        <v>393</v>
      </c>
      <c r="L84" s="140" t="s">
        <v>393</v>
      </c>
    </row>
    <row r="85" spans="1:29" ht="24">
      <c r="B85" s="138">
        <v>3</v>
      </c>
      <c r="C85" s="139">
        <v>44073</v>
      </c>
      <c r="D85" s="441" t="s">
        <v>397</v>
      </c>
      <c r="E85" s="441"/>
      <c r="F85" s="441"/>
      <c r="G85" s="441"/>
      <c r="H85" s="441"/>
      <c r="I85" s="441"/>
      <c r="J85" s="140" t="s">
        <v>392</v>
      </c>
      <c r="K85" s="140" t="s">
        <v>393</v>
      </c>
      <c r="L85" s="140" t="s">
        <v>393</v>
      </c>
    </row>
    <row r="86" spans="1:29" ht="24">
      <c r="B86" s="138">
        <v>4</v>
      </c>
      <c r="C86" s="139">
        <v>44196</v>
      </c>
      <c r="D86" s="441" t="s">
        <v>398</v>
      </c>
      <c r="E86" s="441"/>
      <c r="F86" s="441"/>
      <c r="G86" s="441"/>
      <c r="H86" s="441"/>
      <c r="I86" s="441"/>
      <c r="J86" s="140" t="s">
        <v>392</v>
      </c>
      <c r="K86" s="140" t="s">
        <v>393</v>
      </c>
      <c r="L86" s="140" t="s">
        <v>393</v>
      </c>
    </row>
    <row r="87" spans="1:29" ht="24">
      <c r="B87" s="138">
        <v>5</v>
      </c>
      <c r="C87" s="139">
        <v>44316</v>
      </c>
      <c r="D87" s="437" t="s">
        <v>399</v>
      </c>
      <c r="E87" s="438"/>
      <c r="F87" s="438"/>
      <c r="G87" s="438"/>
      <c r="H87" s="438"/>
      <c r="I87" s="439"/>
      <c r="J87" s="140" t="s">
        <v>392</v>
      </c>
      <c r="K87" s="140" t="s">
        <v>393</v>
      </c>
      <c r="L87" s="140" t="s">
        <v>393</v>
      </c>
    </row>
    <row r="88" spans="1:29" ht="24">
      <c r="B88" s="138">
        <v>6</v>
      </c>
      <c r="C88" s="139">
        <v>44439</v>
      </c>
      <c r="D88" s="437" t="s">
        <v>400</v>
      </c>
      <c r="E88" s="438"/>
      <c r="F88" s="438"/>
      <c r="G88" s="438"/>
      <c r="H88" s="438"/>
      <c r="I88" s="439"/>
      <c r="J88" s="140" t="s">
        <v>392</v>
      </c>
      <c r="K88" s="140" t="s">
        <v>393</v>
      </c>
      <c r="L88" s="140" t="s">
        <v>393</v>
      </c>
    </row>
    <row r="89" spans="1:29" ht="163.5" customHeight="1">
      <c r="B89" s="141">
        <v>7</v>
      </c>
      <c r="C89" s="142">
        <v>44524</v>
      </c>
      <c r="D89" s="440" t="s">
        <v>401</v>
      </c>
      <c r="E89" s="440"/>
      <c r="F89" s="440"/>
      <c r="G89" s="440"/>
      <c r="H89" s="440"/>
      <c r="I89" s="440"/>
      <c r="J89" s="140" t="s">
        <v>392</v>
      </c>
      <c r="K89" s="140" t="s">
        <v>393</v>
      </c>
      <c r="L89" s="140" t="s">
        <v>393</v>
      </c>
      <c r="AC89" s="1"/>
    </row>
    <row r="90" spans="1:29" ht="24">
      <c r="B90" s="141">
        <v>8</v>
      </c>
      <c r="C90" s="142">
        <v>44554</v>
      </c>
      <c r="D90" s="440" t="s">
        <v>402</v>
      </c>
      <c r="E90" s="440"/>
      <c r="F90" s="440"/>
      <c r="G90" s="440"/>
      <c r="H90" s="440"/>
      <c r="I90" s="440"/>
      <c r="J90" s="140" t="s">
        <v>392</v>
      </c>
      <c r="K90" s="140" t="s">
        <v>393</v>
      </c>
      <c r="L90" s="140" t="s">
        <v>393</v>
      </c>
      <c r="AC90" s="1"/>
    </row>
    <row r="91" spans="1:29" ht="50.25" customHeight="1">
      <c r="B91" s="141">
        <v>9</v>
      </c>
      <c r="C91" s="142">
        <v>44561</v>
      </c>
      <c r="D91" s="440" t="s">
        <v>428</v>
      </c>
      <c r="E91" s="440"/>
      <c r="F91" s="440"/>
      <c r="G91" s="440"/>
      <c r="H91" s="440"/>
      <c r="I91" s="440"/>
      <c r="J91" s="140" t="s">
        <v>392</v>
      </c>
      <c r="K91" s="140" t="s">
        <v>393</v>
      </c>
      <c r="L91" s="140" t="s">
        <v>393</v>
      </c>
    </row>
    <row r="92" spans="1:29" ht="47.25" customHeight="1">
      <c r="B92" s="141">
        <v>10</v>
      </c>
      <c r="C92" s="142">
        <v>44681</v>
      </c>
      <c r="D92" s="440" t="s">
        <v>427</v>
      </c>
      <c r="E92" s="440"/>
      <c r="F92" s="440"/>
      <c r="G92" s="440"/>
      <c r="H92" s="440"/>
      <c r="I92" s="440"/>
      <c r="J92" s="140" t="s">
        <v>392</v>
      </c>
      <c r="K92" s="140" t="s">
        <v>393</v>
      </c>
      <c r="L92" s="140" t="s">
        <v>393</v>
      </c>
    </row>
    <row r="93" spans="1:29" ht="105" customHeight="1">
      <c r="B93" s="141">
        <v>11</v>
      </c>
      <c r="C93" s="142">
        <v>44804</v>
      </c>
      <c r="D93" s="440" t="s">
        <v>446</v>
      </c>
      <c r="E93" s="440"/>
      <c r="F93" s="440"/>
      <c r="G93" s="440"/>
      <c r="H93" s="440"/>
      <c r="I93" s="440"/>
      <c r="J93" s="140" t="s">
        <v>392</v>
      </c>
      <c r="K93" s="140" t="s">
        <v>393</v>
      </c>
      <c r="L93" s="140" t="s">
        <v>393</v>
      </c>
    </row>
    <row r="94" spans="1:29" ht="36" customHeight="1">
      <c r="B94" s="141">
        <v>12</v>
      </c>
      <c r="C94" s="142">
        <v>44681</v>
      </c>
      <c r="D94" s="440" t="s">
        <v>562</v>
      </c>
      <c r="E94" s="440"/>
      <c r="F94" s="440"/>
      <c r="G94" s="440"/>
      <c r="H94" s="440"/>
      <c r="I94" s="440"/>
      <c r="J94" s="140" t="s">
        <v>392</v>
      </c>
      <c r="K94" s="140" t="s">
        <v>393</v>
      </c>
      <c r="L94" s="140" t="s">
        <v>393</v>
      </c>
    </row>
  </sheetData>
  <sheetProtection formatCells="0" insertRows="0" deleteRows="0"/>
  <dataConsolidate/>
  <mergeCells count="747">
    <mergeCell ref="D94:I94"/>
    <mergeCell ref="AK65:AK66"/>
    <mergeCell ref="AL65:AL66"/>
    <mergeCell ref="AP60:AP61"/>
    <mergeCell ref="AQ60:AQ61"/>
    <mergeCell ref="AR60:AR61"/>
    <mergeCell ref="AS60:AS61"/>
    <mergeCell ref="AM48:AM49"/>
    <mergeCell ref="AN48:AN49"/>
    <mergeCell ref="AO48:AO49"/>
    <mergeCell ref="AP48:AP49"/>
    <mergeCell ref="AQ48:AQ49"/>
    <mergeCell ref="AR48:AR49"/>
    <mergeCell ref="AS48:AS49"/>
    <mergeCell ref="AP50:AP55"/>
    <mergeCell ref="AM50:AM55"/>
    <mergeCell ref="AQ50:AQ55"/>
    <mergeCell ref="AO50:AO55"/>
    <mergeCell ref="AR50:AR55"/>
    <mergeCell ref="AS50:AS55"/>
    <mergeCell ref="AN65:AN66"/>
    <mergeCell ref="AM65:AM66"/>
    <mergeCell ref="AK60:AK61"/>
    <mergeCell ref="AL60:AL61"/>
    <mergeCell ref="AK58:AK59"/>
    <mergeCell ref="AQ46:AQ47"/>
    <mergeCell ref="AR46:AR47"/>
    <mergeCell ref="AS46:AS47"/>
    <mergeCell ref="AN42:AN45"/>
    <mergeCell ref="AO42:AO45"/>
    <mergeCell ref="AP42:AP45"/>
    <mergeCell ref="AQ42:AQ45"/>
    <mergeCell ref="AR42:AR45"/>
    <mergeCell ref="AS42:AS45"/>
    <mergeCell ref="AL58:AL59"/>
    <mergeCell ref="AK56:AK57"/>
    <mergeCell ref="AL56:AL57"/>
    <mergeCell ref="D93:I93"/>
    <mergeCell ref="D91:I91"/>
    <mergeCell ref="D92:I92"/>
    <mergeCell ref="D90:I90"/>
    <mergeCell ref="D84:I84"/>
    <mergeCell ref="D85:I85"/>
    <mergeCell ref="D86:I86"/>
    <mergeCell ref="D87:I87"/>
    <mergeCell ref="D88:I88"/>
    <mergeCell ref="D89:I89"/>
    <mergeCell ref="B79:L79"/>
    <mergeCell ref="D80:I80"/>
    <mergeCell ref="D81:I81"/>
    <mergeCell ref="D82:I82"/>
    <mergeCell ref="D83:I83"/>
    <mergeCell ref="AJ71:AJ72"/>
    <mergeCell ref="AK71:AK72"/>
    <mergeCell ref="AL71:AL72"/>
    <mergeCell ref="I71:I72"/>
    <mergeCell ref="J71:J72"/>
    <mergeCell ref="K71:K72"/>
    <mergeCell ref="L71:L72"/>
    <mergeCell ref="M71:M72"/>
    <mergeCell ref="N71:N72"/>
    <mergeCell ref="O71:O72"/>
    <mergeCell ref="P71:P72"/>
    <mergeCell ref="Q71:Q72"/>
    <mergeCell ref="AG71:AG72"/>
    <mergeCell ref="AH71:AH72"/>
    <mergeCell ref="AI71:AI72"/>
    <mergeCell ref="J74:J77"/>
    <mergeCell ref="K74:K77"/>
    <mergeCell ref="L74:L77"/>
    <mergeCell ref="M74:M77"/>
    <mergeCell ref="AL68:AL70"/>
    <mergeCell ref="AF68:AF69"/>
    <mergeCell ref="AG68:AG70"/>
    <mergeCell ref="M68:M70"/>
    <mergeCell ref="N68:N70"/>
    <mergeCell ref="O68:O70"/>
    <mergeCell ref="P68:P70"/>
    <mergeCell ref="Q68:Q70"/>
    <mergeCell ref="R68:R69"/>
    <mergeCell ref="S68:S69"/>
    <mergeCell ref="AK68:AK70"/>
    <mergeCell ref="Z68:Z69"/>
    <mergeCell ref="AA68:AA69"/>
    <mergeCell ref="AB68:AB69"/>
    <mergeCell ref="AC68:AC69"/>
    <mergeCell ref="AD68:AD69"/>
    <mergeCell ref="AE68:AE69"/>
    <mergeCell ref="W68:W69"/>
    <mergeCell ref="X68:X69"/>
    <mergeCell ref="Y68:Y69"/>
    <mergeCell ref="AH68:AH70"/>
    <mergeCell ref="AI68:AI70"/>
    <mergeCell ref="AJ68:AJ70"/>
    <mergeCell ref="A71:A72"/>
    <mergeCell ref="B71:B72"/>
    <mergeCell ref="C71:C72"/>
    <mergeCell ref="D71:D72"/>
    <mergeCell ref="E71:E72"/>
    <mergeCell ref="H71:H72"/>
    <mergeCell ref="T68:T69"/>
    <mergeCell ref="U68:U69"/>
    <mergeCell ref="V68:V69"/>
    <mergeCell ref="A68:A70"/>
    <mergeCell ref="B68:B70"/>
    <mergeCell ref="C68:C70"/>
    <mergeCell ref="D68:D70"/>
    <mergeCell ref="E68:E70"/>
    <mergeCell ref="H68:H70"/>
    <mergeCell ref="I68:I70"/>
    <mergeCell ref="J68:J70"/>
    <mergeCell ref="K68:K70"/>
    <mergeCell ref="L68:L70"/>
    <mergeCell ref="N65:N66"/>
    <mergeCell ref="O65:O66"/>
    <mergeCell ref="P65:P66"/>
    <mergeCell ref="Q65:Q66"/>
    <mergeCell ref="H65:H66"/>
    <mergeCell ref="I65:I66"/>
    <mergeCell ref="J65:J66"/>
    <mergeCell ref="K65:K66"/>
    <mergeCell ref="L65:L66"/>
    <mergeCell ref="M65:M66"/>
    <mergeCell ref="A65:A66"/>
    <mergeCell ref="B65:B66"/>
    <mergeCell ref="C65:C66"/>
    <mergeCell ref="D65:D66"/>
    <mergeCell ref="E65:E66"/>
    <mergeCell ref="AK62:AK64"/>
    <mergeCell ref="AL62:AL64"/>
    <mergeCell ref="P62:P64"/>
    <mergeCell ref="Q62:Q64"/>
    <mergeCell ref="AG62:AG64"/>
    <mergeCell ref="AH62:AH64"/>
    <mergeCell ref="AI62:AI64"/>
    <mergeCell ref="AJ62:AJ64"/>
    <mergeCell ref="J62:J64"/>
    <mergeCell ref="K62:K64"/>
    <mergeCell ref="L62:L64"/>
    <mergeCell ref="M62:M64"/>
    <mergeCell ref="N62:N64"/>
    <mergeCell ref="O62:O64"/>
    <mergeCell ref="AG65:AG66"/>
    <mergeCell ref="AH65:AH66"/>
    <mergeCell ref="AI65:AI66"/>
    <mergeCell ref="AJ65:AJ66"/>
    <mergeCell ref="A62:A64"/>
    <mergeCell ref="B62:B64"/>
    <mergeCell ref="C62:C64"/>
    <mergeCell ref="D62:D64"/>
    <mergeCell ref="E62:E64"/>
    <mergeCell ref="H62:H64"/>
    <mergeCell ref="I62:I64"/>
    <mergeCell ref="S60:S61"/>
    <mergeCell ref="T60:T61"/>
    <mergeCell ref="L60:L61"/>
    <mergeCell ref="A60:A61"/>
    <mergeCell ref="B60:B61"/>
    <mergeCell ref="C60:C61"/>
    <mergeCell ref="D60:D61"/>
    <mergeCell ref="E60:E61"/>
    <mergeCell ref="F60:F61"/>
    <mergeCell ref="R60:R61"/>
    <mergeCell ref="G60:G61"/>
    <mergeCell ref="H60:H61"/>
    <mergeCell ref="I60:I61"/>
    <mergeCell ref="J60:J61"/>
    <mergeCell ref="K60:K61"/>
    <mergeCell ref="AE60:AE61"/>
    <mergeCell ref="AF60:AF61"/>
    <mergeCell ref="AG60:AG61"/>
    <mergeCell ref="AH60:AH61"/>
    <mergeCell ref="AI60:AI61"/>
    <mergeCell ref="AJ60:AJ61"/>
    <mergeCell ref="Y60:Y61"/>
    <mergeCell ref="Z60:Z61"/>
    <mergeCell ref="AA60:AA61"/>
    <mergeCell ref="AB60:AB61"/>
    <mergeCell ref="AC60:AC61"/>
    <mergeCell ref="AD60:AD61"/>
    <mergeCell ref="V60:V61"/>
    <mergeCell ref="W60:W61"/>
    <mergeCell ref="X60:X61"/>
    <mergeCell ref="M60:M61"/>
    <mergeCell ref="N60:N61"/>
    <mergeCell ref="O60:O61"/>
    <mergeCell ref="P60:P61"/>
    <mergeCell ref="Q60:Q61"/>
    <mergeCell ref="S58:S59"/>
    <mergeCell ref="T58:T59"/>
    <mergeCell ref="U58:U59"/>
    <mergeCell ref="V58:V59"/>
    <mergeCell ref="W58:W59"/>
    <mergeCell ref="X58:X59"/>
    <mergeCell ref="U60:U61"/>
    <mergeCell ref="AJ58:AJ59"/>
    <mergeCell ref="Y58:Y59"/>
    <mergeCell ref="Z58:Z59"/>
    <mergeCell ref="AA58:AA59"/>
    <mergeCell ref="AB58:AB59"/>
    <mergeCell ref="AC58:AC59"/>
    <mergeCell ref="AD58:AD59"/>
    <mergeCell ref="G58:G59"/>
    <mergeCell ref="H58:H59"/>
    <mergeCell ref="I58:I59"/>
    <mergeCell ref="J58:J59"/>
    <mergeCell ref="K58:K59"/>
    <mergeCell ref="L58:L59"/>
    <mergeCell ref="AE58:AE59"/>
    <mergeCell ref="AF58:AF59"/>
    <mergeCell ref="AG58:AG59"/>
    <mergeCell ref="AH58:AH59"/>
    <mergeCell ref="AI58:AI59"/>
    <mergeCell ref="O58:O59"/>
    <mergeCell ref="P58:P59"/>
    <mergeCell ref="Q58:Q59"/>
    <mergeCell ref="R58:R59"/>
    <mergeCell ref="M58:M59"/>
    <mergeCell ref="N58:N59"/>
    <mergeCell ref="W52:W54"/>
    <mergeCell ref="X56:X57"/>
    <mergeCell ref="W56:W57"/>
    <mergeCell ref="X52:X54"/>
    <mergeCell ref="AK50:AK55"/>
    <mergeCell ref="Z52:Z54"/>
    <mergeCell ref="AA52:AA54"/>
    <mergeCell ref="Y52:Y54"/>
    <mergeCell ref="A58:A59"/>
    <mergeCell ref="B58:B59"/>
    <mergeCell ref="C58:C59"/>
    <mergeCell ref="D58:D59"/>
    <mergeCell ref="E58:E59"/>
    <mergeCell ref="F58:F59"/>
    <mergeCell ref="A50:A55"/>
    <mergeCell ref="B50:B55"/>
    <mergeCell ref="C50:C55"/>
    <mergeCell ref="D50:D55"/>
    <mergeCell ref="A56:A57"/>
    <mergeCell ref="B56:B57"/>
    <mergeCell ref="C56:C57"/>
    <mergeCell ref="D56:D57"/>
    <mergeCell ref="E56:E57"/>
    <mergeCell ref="F56:F57"/>
    <mergeCell ref="AE56:AE57"/>
    <mergeCell ref="AF56:AF57"/>
    <mergeCell ref="AG56:AG57"/>
    <mergeCell ref="AH56:AH57"/>
    <mergeCell ref="AI56:AI57"/>
    <mergeCell ref="AJ56:AJ57"/>
    <mergeCell ref="Y56:Y57"/>
    <mergeCell ref="Z56:Z57"/>
    <mergeCell ref="AA56:AA57"/>
    <mergeCell ref="AB56:AB57"/>
    <mergeCell ref="AC56:AC57"/>
    <mergeCell ref="AD56:AD57"/>
    <mergeCell ref="V52:V54"/>
    <mergeCell ref="M56:M57"/>
    <mergeCell ref="N56:N57"/>
    <mergeCell ref="O56:O57"/>
    <mergeCell ref="P56:P57"/>
    <mergeCell ref="Q56:Q57"/>
    <mergeCell ref="R56:R57"/>
    <mergeCell ref="V56:V57"/>
    <mergeCell ref="S52:S54"/>
    <mergeCell ref="T52:T54"/>
    <mergeCell ref="P50:P55"/>
    <mergeCell ref="Q50:Q55"/>
    <mergeCell ref="M50:M55"/>
    <mergeCell ref="R52:R54"/>
    <mergeCell ref="N50:N55"/>
    <mergeCell ref="O50:O55"/>
    <mergeCell ref="E50:E55"/>
    <mergeCell ref="H50:H55"/>
    <mergeCell ref="I50:I55"/>
    <mergeCell ref="U52:U54"/>
    <mergeCell ref="L56:L57"/>
    <mergeCell ref="L48:L49"/>
    <mergeCell ref="M48:M49"/>
    <mergeCell ref="N48:N49"/>
    <mergeCell ref="O48:O49"/>
    <mergeCell ref="P48:P49"/>
    <mergeCell ref="Q48:Q49"/>
    <mergeCell ref="G56:G57"/>
    <mergeCell ref="H56:H57"/>
    <mergeCell ref="I56:I57"/>
    <mergeCell ref="J56:J57"/>
    <mergeCell ref="K56:K57"/>
    <mergeCell ref="S56:S57"/>
    <mergeCell ref="T56:T57"/>
    <mergeCell ref="U56:U57"/>
    <mergeCell ref="J50:J55"/>
    <mergeCell ref="K50:K55"/>
    <mergeCell ref="L50:L55"/>
    <mergeCell ref="A48:A49"/>
    <mergeCell ref="B48:B49"/>
    <mergeCell ref="C48:C49"/>
    <mergeCell ref="D48:D49"/>
    <mergeCell ref="E48:E49"/>
    <mergeCell ref="H48:H49"/>
    <mergeCell ref="I48:I49"/>
    <mergeCell ref="J48:J49"/>
    <mergeCell ref="K48:K49"/>
    <mergeCell ref="AI46:AI47"/>
    <mergeCell ref="AJ46:AJ47"/>
    <mergeCell ref="AK46:AK47"/>
    <mergeCell ref="AL46:AL47"/>
    <mergeCell ref="N46:N47"/>
    <mergeCell ref="O46:O47"/>
    <mergeCell ref="P46:P47"/>
    <mergeCell ref="Q46:Q47"/>
    <mergeCell ref="AG46:AG47"/>
    <mergeCell ref="AH46:AH47"/>
    <mergeCell ref="AJ48:AJ49"/>
    <mergeCell ref="AK48:AK49"/>
    <mergeCell ref="AL48:AL49"/>
    <mergeCell ref="AL50:AL55"/>
    <mergeCell ref="AG50:AG55"/>
    <mergeCell ref="AF52:AF54"/>
    <mergeCell ref="AB52:AB54"/>
    <mergeCell ref="AC52:AC54"/>
    <mergeCell ref="AD52:AD54"/>
    <mergeCell ref="AE52:AE54"/>
    <mergeCell ref="AH50:AH55"/>
    <mergeCell ref="AI50:AI55"/>
    <mergeCell ref="AJ50:AJ55"/>
    <mergeCell ref="AG48:AG49"/>
    <mergeCell ref="AH48:AH49"/>
    <mergeCell ref="AI48:AI49"/>
    <mergeCell ref="H46:H47"/>
    <mergeCell ref="I46:I47"/>
    <mergeCell ref="J46:J47"/>
    <mergeCell ref="K46:K47"/>
    <mergeCell ref="L46:L47"/>
    <mergeCell ref="M46:M47"/>
    <mergeCell ref="F44:F45"/>
    <mergeCell ref="G44:G45"/>
    <mergeCell ref="A46:A47"/>
    <mergeCell ref="B46:B47"/>
    <mergeCell ref="C46:C47"/>
    <mergeCell ref="D46:D47"/>
    <mergeCell ref="E46:E47"/>
    <mergeCell ref="F46:F47"/>
    <mergeCell ref="G46:G47"/>
    <mergeCell ref="I42:I45"/>
    <mergeCell ref="J42:J45"/>
    <mergeCell ref="K42:K45"/>
    <mergeCell ref="L42:L45"/>
    <mergeCell ref="M42:M45"/>
    <mergeCell ref="AJ42:AJ45"/>
    <mergeCell ref="AK42:AK45"/>
    <mergeCell ref="AM42:AM45"/>
    <mergeCell ref="O42:O45"/>
    <mergeCell ref="P42:P45"/>
    <mergeCell ref="Q42:Q45"/>
    <mergeCell ref="AG42:AG45"/>
    <mergeCell ref="AH42:AH45"/>
    <mergeCell ref="AI42:AI45"/>
    <mergeCell ref="AL42:AL45"/>
    <mergeCell ref="N42:N45"/>
    <mergeCell ref="A42:A45"/>
    <mergeCell ref="B42:B45"/>
    <mergeCell ref="C42:C45"/>
    <mergeCell ref="D42:D45"/>
    <mergeCell ref="E42:E45"/>
    <mergeCell ref="F42:F43"/>
    <mergeCell ref="G42:G43"/>
    <mergeCell ref="H42:H45"/>
    <mergeCell ref="AH39:AH41"/>
    <mergeCell ref="AI39:AI41"/>
    <mergeCell ref="AJ39:AJ41"/>
    <mergeCell ref="AK39:AK41"/>
    <mergeCell ref="AM39:AM41"/>
    <mergeCell ref="AB39:AB40"/>
    <mergeCell ref="AC39:AC40"/>
    <mergeCell ref="AD39:AD40"/>
    <mergeCell ref="AE39:AE40"/>
    <mergeCell ref="AF39:AF40"/>
    <mergeCell ref="AG39:AG41"/>
    <mergeCell ref="AL39:AL41"/>
    <mergeCell ref="V39:V40"/>
    <mergeCell ref="W39:W40"/>
    <mergeCell ref="X39:X40"/>
    <mergeCell ref="Y39:Y40"/>
    <mergeCell ref="Z39:Z40"/>
    <mergeCell ref="AA39:AA40"/>
    <mergeCell ref="P39:P41"/>
    <mergeCell ref="Q39:Q41"/>
    <mergeCell ref="R39:R40"/>
    <mergeCell ref="S39:S40"/>
    <mergeCell ref="T39:T40"/>
    <mergeCell ref="U39:U40"/>
    <mergeCell ref="J39:J41"/>
    <mergeCell ref="K39:K41"/>
    <mergeCell ref="L39:L41"/>
    <mergeCell ref="M39:M41"/>
    <mergeCell ref="N39:N41"/>
    <mergeCell ref="O39:O41"/>
    <mergeCell ref="F36:F38"/>
    <mergeCell ref="G36:G38"/>
    <mergeCell ref="A39:A41"/>
    <mergeCell ref="B39:B41"/>
    <mergeCell ref="C39:C41"/>
    <mergeCell ref="D39:D41"/>
    <mergeCell ref="E39:E41"/>
    <mergeCell ref="H39:H41"/>
    <mergeCell ref="I39:I41"/>
    <mergeCell ref="A34:A38"/>
    <mergeCell ref="B34:B38"/>
    <mergeCell ref="C34:C38"/>
    <mergeCell ref="D34:D38"/>
    <mergeCell ref="E34:E38"/>
    <mergeCell ref="AJ34:AJ38"/>
    <mergeCell ref="AK34:AK38"/>
    <mergeCell ref="AL34:AL38"/>
    <mergeCell ref="P34:P38"/>
    <mergeCell ref="Q34:Q38"/>
    <mergeCell ref="AG34:AG38"/>
    <mergeCell ref="AH34:AH38"/>
    <mergeCell ref="H34:H38"/>
    <mergeCell ref="I34:I38"/>
    <mergeCell ref="J34:J38"/>
    <mergeCell ref="K34:K38"/>
    <mergeCell ref="L34:L38"/>
    <mergeCell ref="M34:M38"/>
    <mergeCell ref="N34:N38"/>
    <mergeCell ref="O34:O38"/>
    <mergeCell ref="N31:N33"/>
    <mergeCell ref="O31:O33"/>
    <mergeCell ref="F31:F33"/>
    <mergeCell ref="G31:G33"/>
    <mergeCell ref="H31:H33"/>
    <mergeCell ref="I31:I33"/>
    <mergeCell ref="J31:J33"/>
    <mergeCell ref="K31:K33"/>
    <mergeCell ref="AI34:AI38"/>
    <mergeCell ref="AK31:AK33"/>
    <mergeCell ref="AL31:AL33"/>
    <mergeCell ref="F28:F30"/>
    <mergeCell ref="G28:G30"/>
    <mergeCell ref="A31:A33"/>
    <mergeCell ref="B31:B33"/>
    <mergeCell ref="C31:C33"/>
    <mergeCell ref="D31:D33"/>
    <mergeCell ref="E31:E33"/>
    <mergeCell ref="AH25:AH30"/>
    <mergeCell ref="AI25:AI30"/>
    <mergeCell ref="AJ25:AJ30"/>
    <mergeCell ref="AK25:AK30"/>
    <mergeCell ref="AL25:AL30"/>
    <mergeCell ref="M25:M30"/>
    <mergeCell ref="N25:N30"/>
    <mergeCell ref="O25:O30"/>
    <mergeCell ref="P25:P30"/>
    <mergeCell ref="Q25:Q30"/>
    <mergeCell ref="AG25:AG30"/>
    <mergeCell ref="G25:G27"/>
    <mergeCell ref="R32:R33"/>
    <mergeCell ref="S32:S33"/>
    <mergeCell ref="T32:T33"/>
    <mergeCell ref="K25:K30"/>
    <mergeCell ref="L25:L30"/>
    <mergeCell ref="Q22:Q24"/>
    <mergeCell ref="AG22:AG24"/>
    <mergeCell ref="AH22:AH24"/>
    <mergeCell ref="AI22:AI24"/>
    <mergeCell ref="AH31:AH33"/>
    <mergeCell ref="AI31:AI33"/>
    <mergeCell ref="AJ31:AJ33"/>
    <mergeCell ref="U32:U33"/>
    <mergeCell ref="V32:V33"/>
    <mergeCell ref="W32:W33"/>
    <mergeCell ref="X32:X33"/>
    <mergeCell ref="Y32:Y33"/>
    <mergeCell ref="AG31:AG33"/>
    <mergeCell ref="Z32:Z33"/>
    <mergeCell ref="AA32:AA33"/>
    <mergeCell ref="AB32:AB33"/>
    <mergeCell ref="AC32:AC33"/>
    <mergeCell ref="AF32:AF33"/>
    <mergeCell ref="P31:P33"/>
    <mergeCell ref="Q31:Q33"/>
    <mergeCell ref="L31:L33"/>
    <mergeCell ref="M31:M33"/>
    <mergeCell ref="A25:A30"/>
    <mergeCell ref="B25:B30"/>
    <mergeCell ref="C25:C30"/>
    <mergeCell ref="D25:D30"/>
    <mergeCell ref="E25:E30"/>
    <mergeCell ref="F25:F27"/>
    <mergeCell ref="H25:H30"/>
    <mergeCell ref="I25:I30"/>
    <mergeCell ref="J25:J30"/>
    <mergeCell ref="AL22:AL24"/>
    <mergeCell ref="A22:A24"/>
    <mergeCell ref="B22:B24"/>
    <mergeCell ref="C22:C24"/>
    <mergeCell ref="D22:D24"/>
    <mergeCell ref="E22:E24"/>
    <mergeCell ref="H22:H24"/>
    <mergeCell ref="I22:I24"/>
    <mergeCell ref="J22:J24"/>
    <mergeCell ref="AJ22:AJ24"/>
    <mergeCell ref="AK22:AK24"/>
    <mergeCell ref="K22:K24"/>
    <mergeCell ref="L22:L24"/>
    <mergeCell ref="M22:M24"/>
    <mergeCell ref="N22:N24"/>
    <mergeCell ref="O22:O24"/>
    <mergeCell ref="P22:P24"/>
    <mergeCell ref="AH19:AH21"/>
    <mergeCell ref="AI19:AI21"/>
    <mergeCell ref="AJ19:AJ21"/>
    <mergeCell ref="AK19:AK21"/>
    <mergeCell ref="AL19:AL21"/>
    <mergeCell ref="N19:N21"/>
    <mergeCell ref="O19:O21"/>
    <mergeCell ref="P19:P21"/>
    <mergeCell ref="Q19:Q21"/>
    <mergeCell ref="AA19:AA20"/>
    <mergeCell ref="AG19:AG21"/>
    <mergeCell ref="A19:A21"/>
    <mergeCell ref="B19:B21"/>
    <mergeCell ref="C19:C21"/>
    <mergeCell ref="D19:D21"/>
    <mergeCell ref="E19:E21"/>
    <mergeCell ref="V17:V18"/>
    <mergeCell ref="W17:W18"/>
    <mergeCell ref="X17:X18"/>
    <mergeCell ref="Y17:Y18"/>
    <mergeCell ref="O16:O18"/>
    <mergeCell ref="P16:P18"/>
    <mergeCell ref="Q16:Q18"/>
    <mergeCell ref="A16:A18"/>
    <mergeCell ref="B16:B18"/>
    <mergeCell ref="C16:C18"/>
    <mergeCell ref="D16:D18"/>
    <mergeCell ref="E16:E18"/>
    <mergeCell ref="H16:H18"/>
    <mergeCell ref="H19:H21"/>
    <mergeCell ref="I19:I21"/>
    <mergeCell ref="J19:J21"/>
    <mergeCell ref="K19:K21"/>
    <mergeCell ref="L19:L21"/>
    <mergeCell ref="M19:M21"/>
    <mergeCell ref="AJ16:AJ18"/>
    <mergeCell ref="AK16:AK18"/>
    <mergeCell ref="AL16:AL18"/>
    <mergeCell ref="AG16:AG18"/>
    <mergeCell ref="AH16:AH18"/>
    <mergeCell ref="AI16:AI18"/>
    <mergeCell ref="R17:R18"/>
    <mergeCell ref="S17:S18"/>
    <mergeCell ref="T17:T18"/>
    <mergeCell ref="U17:U18"/>
    <mergeCell ref="AD14:AD15"/>
    <mergeCell ref="AE14:AE15"/>
    <mergeCell ref="AF14:AF15"/>
    <mergeCell ref="AG14:AG15"/>
    <mergeCell ref="AH14:AH15"/>
    <mergeCell ref="AI14:AI15"/>
    <mergeCell ref="I16:I18"/>
    <mergeCell ref="J16:J18"/>
    <mergeCell ref="K16:K18"/>
    <mergeCell ref="L16:L18"/>
    <mergeCell ref="M16:M18"/>
    <mergeCell ref="N16:N18"/>
    <mergeCell ref="AE17:AE18"/>
    <mergeCell ref="AF17:AF18"/>
    <mergeCell ref="Z17:Z18"/>
    <mergeCell ref="AA17:AA18"/>
    <mergeCell ref="AB17:AB18"/>
    <mergeCell ref="AC17:AC18"/>
    <mergeCell ref="AD17:AD18"/>
    <mergeCell ref="A13:K13"/>
    <mergeCell ref="L13:Q13"/>
    <mergeCell ref="R13:AD13"/>
    <mergeCell ref="AE13:AJ13"/>
    <mergeCell ref="G14:G15"/>
    <mergeCell ref="H14:H15"/>
    <mergeCell ref="I14:I15"/>
    <mergeCell ref="J14:J15"/>
    <mergeCell ref="K14:K15"/>
    <mergeCell ref="L14:L15"/>
    <mergeCell ref="U14:U15"/>
    <mergeCell ref="V14:W14"/>
    <mergeCell ref="X14:Y14"/>
    <mergeCell ref="Z14:AA14"/>
    <mergeCell ref="AB14:AC14"/>
    <mergeCell ref="M14:M15"/>
    <mergeCell ref="N14:N15"/>
    <mergeCell ref="O14:O15"/>
    <mergeCell ref="P14:P15"/>
    <mergeCell ref="Q14:Q15"/>
    <mergeCell ref="R14:R15"/>
    <mergeCell ref="V15:W15"/>
    <mergeCell ref="X15:Y15"/>
    <mergeCell ref="AJ14:AJ15"/>
    <mergeCell ref="AK13:AK15"/>
    <mergeCell ref="AL13:AL15"/>
    <mergeCell ref="S14:T14"/>
    <mergeCell ref="AF1:AG1"/>
    <mergeCell ref="D3:H3"/>
    <mergeCell ref="X3:AJ3"/>
    <mergeCell ref="C4:C7"/>
    <mergeCell ref="D4:E4"/>
    <mergeCell ref="G4:H4"/>
    <mergeCell ref="I4:K4"/>
    <mergeCell ref="G5:H5"/>
    <mergeCell ref="I5:P5"/>
    <mergeCell ref="D7:E7"/>
    <mergeCell ref="A1:D1"/>
    <mergeCell ref="E1:L1"/>
    <mergeCell ref="M1:P1"/>
    <mergeCell ref="A14:B14"/>
    <mergeCell ref="C14:C15"/>
    <mergeCell ref="D14:D15"/>
    <mergeCell ref="E14:E15"/>
    <mergeCell ref="F14:F15"/>
    <mergeCell ref="D9:E9"/>
    <mergeCell ref="G11:H11"/>
    <mergeCell ref="V11:AI11"/>
    <mergeCell ref="AM13:AS13"/>
    <mergeCell ref="AM14:AM15"/>
    <mergeCell ref="AN14:AN15"/>
    <mergeCell ref="AO14:AO15"/>
    <mergeCell ref="AP14:AP15"/>
    <mergeCell ref="AQ14:AS14"/>
    <mergeCell ref="AM16:AM18"/>
    <mergeCell ref="AN16:AN18"/>
    <mergeCell ref="AO16:AO18"/>
    <mergeCell ref="AP16:AP18"/>
    <mergeCell ref="AQ16:AQ18"/>
    <mergeCell ref="AR16:AR18"/>
    <mergeCell ref="AS16:AS18"/>
    <mergeCell ref="AM19:AM21"/>
    <mergeCell ref="AQ19:AQ21"/>
    <mergeCell ref="AR19:AR21"/>
    <mergeCell ref="AS19:AS21"/>
    <mergeCell ref="AM22:AM24"/>
    <mergeCell ref="AN22:AN24"/>
    <mergeCell ref="AO22:AO24"/>
    <mergeCell ref="AP22:AP24"/>
    <mergeCell ref="AQ22:AQ24"/>
    <mergeCell ref="AR22:AR24"/>
    <mergeCell ref="AS22:AS24"/>
    <mergeCell ref="AM25:AM30"/>
    <mergeCell ref="AN25:AN30"/>
    <mergeCell ref="AO25:AO30"/>
    <mergeCell ref="AP25:AP30"/>
    <mergeCell ref="AQ25:AQ30"/>
    <mergeCell ref="AR25:AR30"/>
    <mergeCell ref="AS25:AS30"/>
    <mergeCell ref="AM31:AM33"/>
    <mergeCell ref="AN31:AN33"/>
    <mergeCell ref="AO31:AO33"/>
    <mergeCell ref="AP31:AP33"/>
    <mergeCell ref="AQ31:AQ33"/>
    <mergeCell ref="AR31:AR33"/>
    <mergeCell ref="AS31:AS33"/>
    <mergeCell ref="AO65:AO66"/>
    <mergeCell ref="AP65:AP66"/>
    <mergeCell ref="AQ65:AQ66"/>
    <mergeCell ref="AR65:AR66"/>
    <mergeCell ref="AS65:AS66"/>
    <mergeCell ref="AM34:AM38"/>
    <mergeCell ref="AN34:AN38"/>
    <mergeCell ref="AO34:AO38"/>
    <mergeCell ref="AP34:AP38"/>
    <mergeCell ref="AR34:AR38"/>
    <mergeCell ref="AS34:AS38"/>
    <mergeCell ref="AN39:AN41"/>
    <mergeCell ref="AO39:AO41"/>
    <mergeCell ref="AP39:AP41"/>
    <mergeCell ref="AQ39:AQ41"/>
    <mergeCell ref="AR39:AR41"/>
    <mergeCell ref="AS39:AS41"/>
    <mergeCell ref="AQ34:AQ38"/>
    <mergeCell ref="AM46:AM47"/>
    <mergeCell ref="AN46:AN47"/>
    <mergeCell ref="AO46:AO47"/>
    <mergeCell ref="AP46:AP47"/>
    <mergeCell ref="AM62:AM64"/>
    <mergeCell ref="AN62:AN64"/>
    <mergeCell ref="AO62:AO64"/>
    <mergeCell ref="AP62:AP64"/>
    <mergeCell ref="AQ62:AQ64"/>
    <mergeCell ref="AR62:AR64"/>
    <mergeCell ref="AS62:AS64"/>
    <mergeCell ref="AM56:AM57"/>
    <mergeCell ref="AN56:AN57"/>
    <mergeCell ref="AO56:AO57"/>
    <mergeCell ref="AP56:AP57"/>
    <mergeCell ref="AQ56:AQ57"/>
    <mergeCell ref="AR56:AR57"/>
    <mergeCell ref="AS56:AS57"/>
    <mergeCell ref="AM58:AM59"/>
    <mergeCell ref="AN58:AN59"/>
    <mergeCell ref="AO58:AO59"/>
    <mergeCell ref="AP58:AP59"/>
    <mergeCell ref="AQ58:AQ59"/>
    <mergeCell ref="AR58:AR59"/>
    <mergeCell ref="AS58:AS59"/>
    <mergeCell ref="AM60:AM61"/>
    <mergeCell ref="AN60:AN61"/>
    <mergeCell ref="AO60:AO61"/>
    <mergeCell ref="A74:A77"/>
    <mergeCell ref="B74:B77"/>
    <mergeCell ref="C74:C77"/>
    <mergeCell ref="D74:D77"/>
    <mergeCell ref="E74:E77"/>
    <mergeCell ref="F74:F75"/>
    <mergeCell ref="G74:G75"/>
    <mergeCell ref="H74:H77"/>
    <mergeCell ref="I74:I77"/>
    <mergeCell ref="N74:N77"/>
    <mergeCell ref="O74:O77"/>
    <mergeCell ref="P74:P77"/>
    <mergeCell ref="Q74:Q77"/>
    <mergeCell ref="AG74:AG77"/>
    <mergeCell ref="AH74:AH77"/>
    <mergeCell ref="AI74:AI77"/>
    <mergeCell ref="AJ74:AJ77"/>
    <mergeCell ref="AK74:AK77"/>
    <mergeCell ref="BD74:BD77"/>
    <mergeCell ref="BE74:BE77"/>
    <mergeCell ref="BF74:BF77"/>
    <mergeCell ref="BG74:BG77"/>
    <mergeCell ref="F76:F77"/>
    <mergeCell ref="G76:G77"/>
    <mergeCell ref="AU74:AU77"/>
    <mergeCell ref="AV74:AV77"/>
    <mergeCell ref="AW74:AW77"/>
    <mergeCell ref="AX74:AX77"/>
    <mergeCell ref="AY74:AY77"/>
    <mergeCell ref="AZ74:AZ77"/>
    <mergeCell ref="BA74:BA77"/>
    <mergeCell ref="BB74:BB77"/>
    <mergeCell ref="BC74:BC77"/>
    <mergeCell ref="AL74:AL77"/>
    <mergeCell ref="AM74:AM77"/>
    <mergeCell ref="AN74:AN77"/>
    <mergeCell ref="AO74:AO77"/>
    <mergeCell ref="AP74:AP77"/>
    <mergeCell ref="AQ74:AQ77"/>
    <mergeCell ref="AR74:AR77"/>
    <mergeCell ref="AS74:AS77"/>
    <mergeCell ref="AT74:AT77"/>
  </mergeCells>
  <conditionalFormatting sqref="Q16 Q46 Q19 Q22 Q50 Q48">
    <cfRule type="cellIs" dxfId="1105" priority="1071" operator="equal">
      <formula>#REF!</formula>
    </cfRule>
    <cfRule type="cellIs" dxfId="1104" priority="1073" operator="equal">
      <formula>#REF!</formula>
    </cfRule>
    <cfRule type="cellIs" dxfId="1103" priority="1074" operator="equal">
      <formula>#REF!</formula>
    </cfRule>
    <cfRule type="cellIs" dxfId="1102" priority="1075" operator="equal">
      <formula>#REF!</formula>
    </cfRule>
    <cfRule type="cellIs" dxfId="1101" priority="1076" operator="equal">
      <formula>#REF!</formula>
    </cfRule>
    <cfRule type="cellIs" dxfId="1100" priority="1077" operator="equal">
      <formula>#REF!</formula>
    </cfRule>
    <cfRule type="cellIs" dxfId="1099" priority="1078" operator="equal">
      <formula>#REF!</formula>
    </cfRule>
    <cfRule type="cellIs" dxfId="1098" priority="1079" operator="equal">
      <formula>#REF!</formula>
    </cfRule>
    <cfRule type="cellIs" dxfId="1097" priority="1080" operator="equal">
      <formula>#REF!</formula>
    </cfRule>
    <cfRule type="cellIs" dxfId="1096" priority="1081" operator="equal">
      <formula>#REF!</formula>
    </cfRule>
    <cfRule type="cellIs" dxfId="1095" priority="1082" operator="equal">
      <formula>#REF!</formula>
    </cfRule>
    <cfRule type="cellIs" dxfId="1094" priority="1083" operator="equal">
      <formula>#REF!</formula>
    </cfRule>
    <cfRule type="cellIs" dxfId="1093" priority="1084" operator="equal">
      <formula>#REF!</formula>
    </cfRule>
    <cfRule type="cellIs" dxfId="1092" priority="1085" operator="equal">
      <formula>#REF!</formula>
    </cfRule>
    <cfRule type="cellIs" dxfId="1091" priority="1086" operator="equal">
      <formula>#REF!</formula>
    </cfRule>
    <cfRule type="cellIs" dxfId="1090" priority="1087" operator="equal">
      <formula>#REF!</formula>
    </cfRule>
    <cfRule type="cellIs" dxfId="1089" priority="1088" operator="equal">
      <formula>#REF!</formula>
    </cfRule>
    <cfRule type="cellIs" dxfId="1088" priority="1089" operator="equal">
      <formula>#REF!</formula>
    </cfRule>
    <cfRule type="cellIs" dxfId="1087" priority="1090" operator="equal">
      <formula>#REF!</formula>
    </cfRule>
    <cfRule type="cellIs" dxfId="1086" priority="1091" operator="equal">
      <formula>#REF!</formula>
    </cfRule>
    <cfRule type="cellIs" dxfId="1085" priority="1092" operator="equal">
      <formula>#REF!</formula>
    </cfRule>
    <cfRule type="cellIs" dxfId="1084" priority="1093" operator="equal">
      <formula>#REF!</formula>
    </cfRule>
    <cfRule type="cellIs" dxfId="1083" priority="1094" operator="equal">
      <formula>#REF!</formula>
    </cfRule>
    <cfRule type="cellIs" dxfId="1082" priority="1095" operator="equal">
      <formula>#REF!</formula>
    </cfRule>
    <cfRule type="cellIs" dxfId="1081" priority="1096" operator="equal">
      <formula>#REF!</formula>
    </cfRule>
    <cfRule type="cellIs" dxfId="1080" priority="1097" operator="equal">
      <formula>#REF!</formula>
    </cfRule>
    <cfRule type="cellIs" dxfId="1079" priority="1098" operator="equal">
      <formula>#REF!</formula>
    </cfRule>
    <cfRule type="cellIs" dxfId="1078" priority="1099" operator="equal">
      <formula>#REF!</formula>
    </cfRule>
    <cfRule type="cellIs" dxfId="1077" priority="1100" operator="equal">
      <formula>#REF!</formula>
    </cfRule>
    <cfRule type="cellIs" dxfId="1076" priority="1101" operator="equal">
      <formula>#REF!</formula>
    </cfRule>
    <cfRule type="cellIs" dxfId="1075" priority="1102" operator="equal">
      <formula>#REF!</formula>
    </cfRule>
    <cfRule type="cellIs" dxfId="1074" priority="1103" operator="equal">
      <formula>#REF!</formula>
    </cfRule>
    <cfRule type="cellIs" dxfId="1073" priority="1104" operator="equal">
      <formula>#REF!</formula>
    </cfRule>
    <cfRule type="cellIs" dxfId="1072" priority="1105" operator="equal">
      <formula>#REF!</formula>
    </cfRule>
    <cfRule type="cellIs" dxfId="1071" priority="1106" operator="equal">
      <formula>#REF!</formula>
    </cfRule>
    <cfRule type="cellIs" dxfId="1070" priority="1107" operator="equal">
      <formula>#REF!</formula>
    </cfRule>
    <cfRule type="cellIs" dxfId="1069" priority="1108" operator="equal">
      <formula>#REF!</formula>
    </cfRule>
  </conditionalFormatting>
  <conditionalFormatting sqref="N16 N46 N19 N22 N50 N48">
    <cfRule type="cellIs" dxfId="1068" priority="1072" operator="equal">
      <formula>#REF!</formula>
    </cfRule>
  </conditionalFormatting>
  <conditionalFormatting sqref="L16 L46 L19 L22 L50 L48">
    <cfRule type="cellIs" dxfId="1067" priority="1064" operator="equal">
      <formula>"ALTA"</formula>
    </cfRule>
    <cfRule type="cellIs" dxfId="1066" priority="1065" operator="equal">
      <formula>"MUY ALTA"</formula>
    </cfRule>
    <cfRule type="cellIs" dxfId="1065" priority="1066" operator="equal">
      <formula>"MEDIA"</formula>
    </cfRule>
    <cfRule type="cellIs" dxfId="1064" priority="1067" operator="equal">
      <formula>"BAJA"</formula>
    </cfRule>
    <cfRule type="cellIs" dxfId="1063" priority="1068" operator="equal">
      <formula>"MUY BAJA"</formula>
    </cfRule>
  </conditionalFormatting>
  <conditionalFormatting sqref="N16 N46 N19 N22 N50 N48">
    <cfRule type="cellIs" dxfId="1062" priority="1056" operator="equal">
      <formula>"CATASTRÓFICO (RC-F)"</formula>
    </cfRule>
    <cfRule type="cellIs" dxfId="1061" priority="1057" operator="equal">
      <formula>"MAYOR (RC-F)"</formula>
    </cfRule>
    <cfRule type="cellIs" dxfId="1060" priority="1058" operator="equal">
      <formula>"MODERADO (RC-F)"</formula>
    </cfRule>
    <cfRule type="cellIs" dxfId="1059" priority="1059" operator="equal">
      <formula>"CATASTRÓFICO"</formula>
    </cfRule>
    <cfRule type="cellIs" dxfId="1058" priority="1060" operator="equal">
      <formula>"MAYOR"</formula>
    </cfRule>
    <cfRule type="cellIs" dxfId="1057" priority="1061" operator="equal">
      <formula>"MODERADO"</formula>
    </cfRule>
    <cfRule type="cellIs" dxfId="1056" priority="1062" operator="equal">
      <formula>"MENOR"</formula>
    </cfRule>
    <cfRule type="cellIs" dxfId="1055" priority="1063" operator="equal">
      <formula>"LEVE"</formula>
    </cfRule>
  </conditionalFormatting>
  <conditionalFormatting sqref="Q16 AI16 AI46 Q46 Q19 AI19 Q22 AI22 Q50 AI50 Q48 AI48">
    <cfRule type="cellIs" dxfId="1054" priority="1049" operator="equal">
      <formula>"EXTREMO (RC/F)"</formula>
    </cfRule>
    <cfRule type="cellIs" dxfId="1053" priority="1050" operator="equal">
      <formula>"ALTO (RC/F)"</formula>
    </cfRule>
    <cfRule type="cellIs" dxfId="1052" priority="1051" operator="equal">
      <formula>"MODERADO (RC/F)"</formula>
    </cfRule>
    <cfRule type="cellIs" dxfId="1051" priority="1052" operator="equal">
      <formula>"EXTREMO"</formula>
    </cfRule>
    <cfRule type="cellIs" dxfId="1050" priority="1053" operator="equal">
      <formula>"ALTO"</formula>
    </cfRule>
    <cfRule type="cellIs" dxfId="1049" priority="1054" operator="equal">
      <formula>"MODERADO"</formula>
    </cfRule>
    <cfRule type="cellIs" dxfId="1048" priority="1055" operator="equal">
      <formula>"BAJO"</formula>
    </cfRule>
  </conditionalFormatting>
  <conditionalFormatting sqref="AE16:AE17 AE19:AE22 AE43:AE51">
    <cfRule type="cellIs" dxfId="1047" priority="1044" operator="equal">
      <formula>"MUY ALTA"</formula>
    </cfRule>
    <cfRule type="cellIs" dxfId="1046" priority="1045" operator="equal">
      <formula>"ALTA"</formula>
    </cfRule>
    <cfRule type="cellIs" dxfId="1045" priority="1046" operator="equal">
      <formula>"MEDIA"</formula>
    </cfRule>
    <cfRule type="cellIs" dxfId="1044" priority="1047" operator="equal">
      <formula>"BAJA"</formula>
    </cfRule>
    <cfRule type="cellIs" dxfId="1043" priority="1048" operator="equal">
      <formula>"MUY BAJA"</formula>
    </cfRule>
  </conditionalFormatting>
  <conditionalFormatting sqref="AG16 AG46 AG19 AG22 AG50 AG48">
    <cfRule type="cellIs" dxfId="1042" priority="1039" operator="equal">
      <formula>"CATASTROFICO"</formula>
    </cfRule>
    <cfRule type="cellIs" dxfId="1041" priority="1040" operator="equal">
      <formula>"MAYOR"</formula>
    </cfRule>
    <cfRule type="cellIs" dxfId="1040" priority="1041" operator="equal">
      <formula>"MODERADO"</formula>
    </cfRule>
    <cfRule type="cellIs" dxfId="1039" priority="1042" operator="equal">
      <formula>"MENOR"</formula>
    </cfRule>
    <cfRule type="cellIs" dxfId="1038" priority="1043" operator="equal">
      <formula>"LEVE"</formula>
    </cfRule>
  </conditionalFormatting>
  <conditionalFormatting sqref="AI16 AI46 AI19 AI22 AI50 AI48">
    <cfRule type="cellIs" dxfId="1037" priority="1002" operator="equal">
      <formula>#REF!</formula>
    </cfRule>
    <cfRule type="cellIs" dxfId="1036" priority="1003" operator="equal">
      <formula>#REF!</formula>
    </cfRule>
    <cfRule type="cellIs" dxfId="1035" priority="1004" operator="equal">
      <formula>#REF!</formula>
    </cfRule>
    <cfRule type="cellIs" dxfId="1034" priority="1005" operator="equal">
      <formula>#REF!</formula>
    </cfRule>
    <cfRule type="cellIs" dxfId="1033" priority="1006" operator="equal">
      <formula>#REF!</formula>
    </cfRule>
    <cfRule type="cellIs" dxfId="1032" priority="1007" operator="equal">
      <formula>#REF!</formula>
    </cfRule>
    <cfRule type="cellIs" dxfId="1031" priority="1008" operator="equal">
      <formula>#REF!</formula>
    </cfRule>
    <cfRule type="cellIs" dxfId="1030" priority="1009" operator="equal">
      <formula>#REF!</formula>
    </cfRule>
    <cfRule type="cellIs" dxfId="1029" priority="1010" operator="equal">
      <formula>#REF!</formula>
    </cfRule>
    <cfRule type="cellIs" dxfId="1028" priority="1011" operator="equal">
      <formula>#REF!</formula>
    </cfRule>
    <cfRule type="cellIs" dxfId="1027" priority="1012" operator="equal">
      <formula>#REF!</formula>
    </cfRule>
    <cfRule type="cellIs" dxfId="1026" priority="1013" operator="equal">
      <formula>#REF!</formula>
    </cfRule>
    <cfRule type="cellIs" dxfId="1025" priority="1014" operator="equal">
      <formula>#REF!</formula>
    </cfRule>
    <cfRule type="cellIs" dxfId="1024" priority="1015" operator="equal">
      <formula>#REF!</formula>
    </cfRule>
    <cfRule type="cellIs" dxfId="1023" priority="1016" operator="equal">
      <formula>#REF!</formula>
    </cfRule>
    <cfRule type="cellIs" dxfId="1022" priority="1017" operator="equal">
      <formula>#REF!</formula>
    </cfRule>
    <cfRule type="cellIs" dxfId="1021" priority="1018" operator="equal">
      <formula>#REF!</formula>
    </cfRule>
    <cfRule type="cellIs" dxfId="1020" priority="1019" operator="equal">
      <formula>#REF!</formula>
    </cfRule>
    <cfRule type="cellIs" dxfId="1019" priority="1020" operator="equal">
      <formula>#REF!</formula>
    </cfRule>
    <cfRule type="cellIs" dxfId="1018" priority="1021" operator="equal">
      <formula>#REF!</formula>
    </cfRule>
    <cfRule type="cellIs" dxfId="1017" priority="1022" operator="equal">
      <formula>#REF!</formula>
    </cfRule>
    <cfRule type="cellIs" dxfId="1016" priority="1023" operator="equal">
      <formula>#REF!</formula>
    </cfRule>
    <cfRule type="cellIs" dxfId="1015" priority="1024" operator="equal">
      <formula>#REF!</formula>
    </cfRule>
    <cfRule type="cellIs" dxfId="1014" priority="1025" operator="equal">
      <formula>#REF!</formula>
    </cfRule>
    <cfRule type="cellIs" dxfId="1013" priority="1026" operator="equal">
      <formula>#REF!</formula>
    </cfRule>
    <cfRule type="cellIs" dxfId="1012" priority="1027" operator="equal">
      <formula>#REF!</formula>
    </cfRule>
    <cfRule type="cellIs" dxfId="1011" priority="1028" operator="equal">
      <formula>#REF!</formula>
    </cfRule>
    <cfRule type="cellIs" dxfId="1010" priority="1029" operator="equal">
      <formula>#REF!</formula>
    </cfRule>
    <cfRule type="cellIs" dxfId="1009" priority="1030" operator="equal">
      <formula>#REF!</formula>
    </cfRule>
    <cfRule type="cellIs" dxfId="1008" priority="1031" operator="equal">
      <formula>#REF!</formula>
    </cfRule>
    <cfRule type="cellIs" dxfId="1007" priority="1032" operator="equal">
      <formula>#REF!</formula>
    </cfRule>
    <cfRule type="cellIs" dxfId="1006" priority="1033" operator="equal">
      <formula>#REF!</formula>
    </cfRule>
    <cfRule type="cellIs" dxfId="1005" priority="1034" operator="equal">
      <formula>#REF!</formula>
    </cfRule>
    <cfRule type="cellIs" dxfId="1004" priority="1035" operator="equal">
      <formula>#REF!</formula>
    </cfRule>
    <cfRule type="cellIs" dxfId="1003" priority="1036" operator="equal">
      <formula>#REF!</formula>
    </cfRule>
    <cfRule type="cellIs" dxfId="1002" priority="1037" operator="equal">
      <formula>#REF!</formula>
    </cfRule>
    <cfRule type="cellIs" dxfId="1001" priority="1038" operator="equal">
      <formula>#REF!</formula>
    </cfRule>
  </conditionalFormatting>
  <conditionalFormatting sqref="Q71 Q73">
    <cfRule type="cellIs" dxfId="1000" priority="964" operator="equal">
      <formula>#REF!</formula>
    </cfRule>
    <cfRule type="cellIs" dxfId="999" priority="966" operator="equal">
      <formula>#REF!</formula>
    </cfRule>
    <cfRule type="cellIs" dxfId="998" priority="967" operator="equal">
      <formula>#REF!</formula>
    </cfRule>
    <cfRule type="cellIs" dxfId="997" priority="968" operator="equal">
      <formula>#REF!</formula>
    </cfRule>
    <cfRule type="cellIs" dxfId="996" priority="969" operator="equal">
      <formula>#REF!</formula>
    </cfRule>
    <cfRule type="cellIs" dxfId="995" priority="970" operator="equal">
      <formula>#REF!</formula>
    </cfRule>
    <cfRule type="cellIs" dxfId="994" priority="971" operator="equal">
      <formula>#REF!</formula>
    </cfRule>
    <cfRule type="cellIs" dxfId="993" priority="972" operator="equal">
      <formula>#REF!</formula>
    </cfRule>
    <cfRule type="cellIs" dxfId="992" priority="973" operator="equal">
      <formula>#REF!</formula>
    </cfRule>
    <cfRule type="cellIs" dxfId="991" priority="974" operator="equal">
      <formula>#REF!</formula>
    </cfRule>
    <cfRule type="cellIs" dxfId="990" priority="975" operator="equal">
      <formula>#REF!</formula>
    </cfRule>
    <cfRule type="cellIs" dxfId="989" priority="976" operator="equal">
      <formula>#REF!</formula>
    </cfRule>
    <cfRule type="cellIs" dxfId="988" priority="977" operator="equal">
      <formula>#REF!</formula>
    </cfRule>
    <cfRule type="cellIs" dxfId="987" priority="978" operator="equal">
      <formula>#REF!</formula>
    </cfRule>
    <cfRule type="cellIs" dxfId="986" priority="979" operator="equal">
      <formula>#REF!</formula>
    </cfRule>
    <cfRule type="cellIs" dxfId="985" priority="980" operator="equal">
      <formula>#REF!</formula>
    </cfRule>
    <cfRule type="cellIs" dxfId="984" priority="981" operator="equal">
      <formula>#REF!</formula>
    </cfRule>
    <cfRule type="cellIs" dxfId="983" priority="982" operator="equal">
      <formula>#REF!</formula>
    </cfRule>
    <cfRule type="cellIs" dxfId="982" priority="983" operator="equal">
      <formula>#REF!</formula>
    </cfRule>
    <cfRule type="cellIs" dxfId="981" priority="984" operator="equal">
      <formula>#REF!</formula>
    </cfRule>
    <cfRule type="cellIs" dxfId="980" priority="985" operator="equal">
      <formula>#REF!</formula>
    </cfRule>
    <cfRule type="cellIs" dxfId="979" priority="986" operator="equal">
      <formula>#REF!</formula>
    </cfRule>
    <cfRule type="cellIs" dxfId="978" priority="987" operator="equal">
      <formula>#REF!</formula>
    </cfRule>
    <cfRule type="cellIs" dxfId="977" priority="988" operator="equal">
      <formula>#REF!</formula>
    </cfRule>
    <cfRule type="cellIs" dxfId="976" priority="989" operator="equal">
      <formula>#REF!</formula>
    </cfRule>
    <cfRule type="cellIs" dxfId="975" priority="990" operator="equal">
      <formula>#REF!</formula>
    </cfRule>
    <cfRule type="cellIs" dxfId="974" priority="991" operator="equal">
      <formula>#REF!</formula>
    </cfRule>
    <cfRule type="cellIs" dxfId="973" priority="992" operator="equal">
      <formula>#REF!</formula>
    </cfRule>
    <cfRule type="cellIs" dxfId="972" priority="993" operator="equal">
      <formula>#REF!</formula>
    </cfRule>
    <cfRule type="cellIs" dxfId="971" priority="994" operator="equal">
      <formula>#REF!</formula>
    </cfRule>
    <cfRule type="cellIs" dxfId="970" priority="995" operator="equal">
      <formula>#REF!</formula>
    </cfRule>
    <cfRule type="cellIs" dxfId="969" priority="996" operator="equal">
      <formula>#REF!</formula>
    </cfRule>
    <cfRule type="cellIs" dxfId="968" priority="997" operator="equal">
      <formula>#REF!</formula>
    </cfRule>
    <cfRule type="cellIs" dxfId="967" priority="998" operator="equal">
      <formula>#REF!</formula>
    </cfRule>
    <cfRule type="cellIs" dxfId="966" priority="999" operator="equal">
      <formula>#REF!</formula>
    </cfRule>
    <cfRule type="cellIs" dxfId="965" priority="1000" operator="equal">
      <formula>#REF!</formula>
    </cfRule>
    <cfRule type="cellIs" dxfId="964" priority="1001" operator="equal">
      <formula>#REF!</formula>
    </cfRule>
  </conditionalFormatting>
  <conditionalFormatting sqref="N71 N73">
    <cfRule type="cellIs" dxfId="963" priority="965" operator="equal">
      <formula>#REF!</formula>
    </cfRule>
  </conditionalFormatting>
  <conditionalFormatting sqref="L71 L73">
    <cfRule type="cellIs" dxfId="962" priority="959" operator="equal">
      <formula>"ALTA"</formula>
    </cfRule>
    <cfRule type="cellIs" dxfId="961" priority="960" operator="equal">
      <formula>"MUY ALTA"</formula>
    </cfRule>
    <cfRule type="cellIs" dxfId="960" priority="961" operator="equal">
      <formula>"MEDIA"</formula>
    </cfRule>
    <cfRule type="cellIs" dxfId="959" priority="962" operator="equal">
      <formula>"BAJA"</formula>
    </cfRule>
    <cfRule type="cellIs" dxfId="958" priority="963" operator="equal">
      <formula>"MUY BAJA"</formula>
    </cfRule>
  </conditionalFormatting>
  <conditionalFormatting sqref="N71 N73">
    <cfRule type="cellIs" dxfId="957" priority="951" operator="equal">
      <formula>"CATASTRÓFICO (RC-F)"</formula>
    </cfRule>
    <cfRule type="cellIs" dxfId="956" priority="952" operator="equal">
      <formula>"MAYOR (RC-F)"</formula>
    </cfRule>
    <cfRule type="cellIs" dxfId="955" priority="953" operator="equal">
      <formula>"MODERADO (RC-F)"</formula>
    </cfRule>
    <cfRule type="cellIs" dxfId="954" priority="954" operator="equal">
      <formula>"CATASTRÓFICO"</formula>
    </cfRule>
    <cfRule type="cellIs" dxfId="953" priority="955" operator="equal">
      <formula>"MAYOR"</formula>
    </cfRule>
    <cfRule type="cellIs" dxfId="952" priority="956" operator="equal">
      <formula>"MODERADO"</formula>
    </cfRule>
    <cfRule type="cellIs" dxfId="951" priority="957" operator="equal">
      <formula>"MENOR"</formula>
    </cfRule>
    <cfRule type="cellIs" dxfId="950" priority="958" operator="equal">
      <formula>"LEVE"</formula>
    </cfRule>
  </conditionalFormatting>
  <conditionalFormatting sqref="AI71 Q71 Q73 AI73">
    <cfRule type="cellIs" dxfId="949" priority="944" operator="equal">
      <formula>"EXTREMO (RC/F)"</formula>
    </cfRule>
    <cfRule type="cellIs" dxfId="948" priority="945" operator="equal">
      <formula>"ALTO (RC/F)"</formula>
    </cfRule>
    <cfRule type="cellIs" dxfId="947" priority="946" operator="equal">
      <formula>"MODERADO (RC/F)"</formula>
    </cfRule>
    <cfRule type="cellIs" dxfId="946" priority="947" operator="equal">
      <formula>"EXTREMO"</formula>
    </cfRule>
    <cfRule type="cellIs" dxfId="945" priority="948" operator="equal">
      <formula>"ALTO"</formula>
    </cfRule>
    <cfRule type="cellIs" dxfId="944" priority="949" operator="equal">
      <formula>"MODERADO"</formula>
    </cfRule>
    <cfRule type="cellIs" dxfId="943" priority="950" operator="equal">
      <formula>"BAJO"</formula>
    </cfRule>
  </conditionalFormatting>
  <conditionalFormatting sqref="AE52 AE70:AE73 AE55">
    <cfRule type="cellIs" dxfId="942" priority="939" operator="equal">
      <formula>"MUY ALTA"</formula>
    </cfRule>
    <cfRule type="cellIs" dxfId="941" priority="940" operator="equal">
      <formula>"ALTA"</formula>
    </cfRule>
    <cfRule type="cellIs" dxfId="940" priority="941" operator="equal">
      <formula>"MEDIA"</formula>
    </cfRule>
    <cfRule type="cellIs" dxfId="939" priority="942" operator="equal">
      <formula>"BAJA"</formula>
    </cfRule>
    <cfRule type="cellIs" dxfId="938" priority="943" operator="equal">
      <formula>"MUY BAJA"</formula>
    </cfRule>
  </conditionalFormatting>
  <conditionalFormatting sqref="AG71 AG73">
    <cfRule type="cellIs" dxfId="937" priority="934" operator="equal">
      <formula>"CATASTROFICO"</formula>
    </cfRule>
    <cfRule type="cellIs" dxfId="936" priority="935" operator="equal">
      <formula>"MAYOR"</formula>
    </cfRule>
    <cfRule type="cellIs" dxfId="935" priority="936" operator="equal">
      <formula>"MODERADO"</formula>
    </cfRule>
    <cfRule type="cellIs" dxfId="934" priority="937" operator="equal">
      <formula>"MENOR"</formula>
    </cfRule>
    <cfRule type="cellIs" dxfId="933" priority="938" operator="equal">
      <formula>"LEVE"</formula>
    </cfRule>
  </conditionalFormatting>
  <conditionalFormatting sqref="AI71 AI73">
    <cfRule type="cellIs" dxfId="932" priority="897" operator="equal">
      <formula>#REF!</formula>
    </cfRule>
    <cfRule type="cellIs" dxfId="931" priority="898" operator="equal">
      <formula>#REF!</formula>
    </cfRule>
    <cfRule type="cellIs" dxfId="930" priority="899" operator="equal">
      <formula>#REF!</formula>
    </cfRule>
    <cfRule type="cellIs" dxfId="929" priority="900" operator="equal">
      <formula>#REF!</formula>
    </cfRule>
    <cfRule type="cellIs" dxfId="928" priority="901" operator="equal">
      <formula>#REF!</formula>
    </cfRule>
    <cfRule type="cellIs" dxfId="927" priority="902" operator="equal">
      <formula>#REF!</formula>
    </cfRule>
    <cfRule type="cellIs" dxfId="926" priority="903" operator="equal">
      <formula>#REF!</formula>
    </cfRule>
    <cfRule type="cellIs" dxfId="925" priority="904" operator="equal">
      <formula>#REF!</formula>
    </cfRule>
    <cfRule type="cellIs" dxfId="924" priority="905" operator="equal">
      <formula>#REF!</formula>
    </cfRule>
    <cfRule type="cellIs" dxfId="923" priority="906" operator="equal">
      <formula>#REF!</formula>
    </cfRule>
    <cfRule type="cellIs" dxfId="922" priority="907" operator="equal">
      <formula>#REF!</formula>
    </cfRule>
    <cfRule type="cellIs" dxfId="921" priority="908" operator="equal">
      <formula>#REF!</formula>
    </cfRule>
    <cfRule type="cellIs" dxfId="920" priority="909" operator="equal">
      <formula>#REF!</formula>
    </cfRule>
    <cfRule type="cellIs" dxfId="919" priority="910" operator="equal">
      <formula>#REF!</formula>
    </cfRule>
    <cfRule type="cellIs" dxfId="918" priority="911" operator="equal">
      <formula>#REF!</formula>
    </cfRule>
    <cfRule type="cellIs" dxfId="917" priority="912" operator="equal">
      <formula>#REF!</formula>
    </cfRule>
    <cfRule type="cellIs" dxfId="916" priority="913" operator="equal">
      <formula>#REF!</formula>
    </cfRule>
    <cfRule type="cellIs" dxfId="915" priority="914" operator="equal">
      <formula>#REF!</formula>
    </cfRule>
    <cfRule type="cellIs" dxfId="914" priority="915" operator="equal">
      <formula>#REF!</formula>
    </cfRule>
    <cfRule type="cellIs" dxfId="913" priority="916" operator="equal">
      <formula>#REF!</formula>
    </cfRule>
    <cfRule type="cellIs" dxfId="912" priority="917" operator="equal">
      <formula>#REF!</formula>
    </cfRule>
    <cfRule type="cellIs" dxfId="911" priority="918" operator="equal">
      <formula>#REF!</formula>
    </cfRule>
    <cfRule type="cellIs" dxfId="910" priority="919" operator="equal">
      <formula>#REF!</formula>
    </cfRule>
    <cfRule type="cellIs" dxfId="909" priority="920" operator="equal">
      <formula>#REF!</formula>
    </cfRule>
    <cfRule type="cellIs" dxfId="908" priority="921" operator="equal">
      <formula>#REF!</formula>
    </cfRule>
    <cfRule type="cellIs" dxfId="907" priority="922" operator="equal">
      <formula>#REF!</formula>
    </cfRule>
    <cfRule type="cellIs" dxfId="906" priority="923" operator="equal">
      <formula>#REF!</formula>
    </cfRule>
    <cfRule type="cellIs" dxfId="905" priority="924" operator="equal">
      <formula>#REF!</formula>
    </cfRule>
    <cfRule type="cellIs" dxfId="904" priority="925" operator="equal">
      <formula>#REF!</formula>
    </cfRule>
    <cfRule type="cellIs" dxfId="903" priority="926" operator="equal">
      <formula>#REF!</formula>
    </cfRule>
    <cfRule type="cellIs" dxfId="902" priority="927" operator="equal">
      <formula>#REF!</formula>
    </cfRule>
    <cfRule type="cellIs" dxfId="901" priority="928" operator="equal">
      <formula>#REF!</formula>
    </cfRule>
    <cfRule type="cellIs" dxfId="900" priority="929" operator="equal">
      <formula>#REF!</formula>
    </cfRule>
    <cfRule type="cellIs" dxfId="899" priority="930" operator="equal">
      <formula>#REF!</formula>
    </cfRule>
    <cfRule type="cellIs" dxfId="898" priority="931" operator="equal">
      <formula>#REF!</formula>
    </cfRule>
    <cfRule type="cellIs" dxfId="897" priority="932" operator="equal">
      <formula>#REF!</formula>
    </cfRule>
    <cfRule type="cellIs" dxfId="896" priority="933" operator="equal">
      <formula>#REF!</formula>
    </cfRule>
  </conditionalFormatting>
  <conditionalFormatting sqref="Q34">
    <cfRule type="cellIs" dxfId="895" priority="859" operator="equal">
      <formula>#REF!</formula>
    </cfRule>
    <cfRule type="cellIs" dxfId="894" priority="861" operator="equal">
      <formula>#REF!</formula>
    </cfRule>
    <cfRule type="cellIs" dxfId="893" priority="862" operator="equal">
      <formula>#REF!</formula>
    </cfRule>
    <cfRule type="cellIs" dxfId="892" priority="863" operator="equal">
      <formula>#REF!</formula>
    </cfRule>
    <cfRule type="cellIs" dxfId="891" priority="864" operator="equal">
      <formula>#REF!</formula>
    </cfRule>
    <cfRule type="cellIs" dxfId="890" priority="865" operator="equal">
      <formula>#REF!</formula>
    </cfRule>
    <cfRule type="cellIs" dxfId="889" priority="866" operator="equal">
      <formula>#REF!</formula>
    </cfRule>
    <cfRule type="cellIs" dxfId="888" priority="867" operator="equal">
      <formula>#REF!</formula>
    </cfRule>
    <cfRule type="cellIs" dxfId="887" priority="868" operator="equal">
      <formula>#REF!</formula>
    </cfRule>
    <cfRule type="cellIs" dxfId="886" priority="869" operator="equal">
      <formula>#REF!</formula>
    </cfRule>
    <cfRule type="cellIs" dxfId="885" priority="870" operator="equal">
      <formula>#REF!</formula>
    </cfRule>
    <cfRule type="cellIs" dxfId="884" priority="871" operator="equal">
      <formula>#REF!</formula>
    </cfRule>
    <cfRule type="cellIs" dxfId="883" priority="872" operator="equal">
      <formula>#REF!</formula>
    </cfRule>
    <cfRule type="cellIs" dxfId="882" priority="873" operator="equal">
      <formula>#REF!</formula>
    </cfRule>
    <cfRule type="cellIs" dxfId="881" priority="874" operator="equal">
      <formula>#REF!</formula>
    </cfRule>
    <cfRule type="cellIs" dxfId="880" priority="875" operator="equal">
      <formula>#REF!</formula>
    </cfRule>
    <cfRule type="cellIs" dxfId="879" priority="876" operator="equal">
      <formula>#REF!</formula>
    </cfRule>
    <cfRule type="cellIs" dxfId="878" priority="877" operator="equal">
      <formula>#REF!</formula>
    </cfRule>
    <cfRule type="cellIs" dxfId="877" priority="878" operator="equal">
      <formula>#REF!</formula>
    </cfRule>
    <cfRule type="cellIs" dxfId="876" priority="879" operator="equal">
      <formula>#REF!</formula>
    </cfRule>
    <cfRule type="cellIs" dxfId="875" priority="880" operator="equal">
      <formula>#REF!</formula>
    </cfRule>
    <cfRule type="cellIs" dxfId="874" priority="881" operator="equal">
      <formula>#REF!</formula>
    </cfRule>
    <cfRule type="cellIs" dxfId="873" priority="882" operator="equal">
      <formula>#REF!</formula>
    </cfRule>
    <cfRule type="cellIs" dxfId="872" priority="883" operator="equal">
      <formula>#REF!</formula>
    </cfRule>
    <cfRule type="cellIs" dxfId="871" priority="884" operator="equal">
      <formula>#REF!</formula>
    </cfRule>
    <cfRule type="cellIs" dxfId="870" priority="885" operator="equal">
      <formula>#REF!</formula>
    </cfRule>
    <cfRule type="cellIs" dxfId="869" priority="886" operator="equal">
      <formula>#REF!</formula>
    </cfRule>
    <cfRule type="cellIs" dxfId="868" priority="887" operator="equal">
      <formula>#REF!</formula>
    </cfRule>
    <cfRule type="cellIs" dxfId="867" priority="888" operator="equal">
      <formula>#REF!</formula>
    </cfRule>
    <cfRule type="cellIs" dxfId="866" priority="889" operator="equal">
      <formula>#REF!</formula>
    </cfRule>
    <cfRule type="cellIs" dxfId="865" priority="890" operator="equal">
      <formula>#REF!</formula>
    </cfRule>
    <cfRule type="cellIs" dxfId="864" priority="891" operator="equal">
      <formula>#REF!</formula>
    </cfRule>
    <cfRule type="cellIs" dxfId="863" priority="892" operator="equal">
      <formula>#REF!</formula>
    </cfRule>
    <cfRule type="cellIs" dxfId="862" priority="893" operator="equal">
      <formula>#REF!</formula>
    </cfRule>
    <cfRule type="cellIs" dxfId="861" priority="894" operator="equal">
      <formula>#REF!</formula>
    </cfRule>
    <cfRule type="cellIs" dxfId="860" priority="895" operator="equal">
      <formula>#REF!</formula>
    </cfRule>
    <cfRule type="cellIs" dxfId="859" priority="896" operator="equal">
      <formula>#REF!</formula>
    </cfRule>
  </conditionalFormatting>
  <conditionalFormatting sqref="N34 N39">
    <cfRule type="cellIs" dxfId="858" priority="860" operator="equal">
      <formula>#REF!</formula>
    </cfRule>
  </conditionalFormatting>
  <conditionalFormatting sqref="L34 L39">
    <cfRule type="cellIs" dxfId="857" priority="854" operator="equal">
      <formula>"ALTA"</formula>
    </cfRule>
    <cfRule type="cellIs" dxfId="856" priority="855" operator="equal">
      <formula>"MUY ALTA"</formula>
    </cfRule>
    <cfRule type="cellIs" dxfId="855" priority="856" operator="equal">
      <formula>"MEDIA"</formula>
    </cfRule>
    <cfRule type="cellIs" dxfId="854" priority="857" operator="equal">
      <formula>"BAJA"</formula>
    </cfRule>
    <cfRule type="cellIs" dxfId="853" priority="858" operator="equal">
      <formula>"MUY BAJA"</formula>
    </cfRule>
  </conditionalFormatting>
  <conditionalFormatting sqref="N34 N39">
    <cfRule type="cellIs" dxfId="852" priority="846" operator="equal">
      <formula>"CATASTRÓFICO (RC-F)"</formula>
    </cfRule>
    <cfRule type="cellIs" dxfId="851" priority="847" operator="equal">
      <formula>"MAYOR (RC-F)"</formula>
    </cfRule>
    <cfRule type="cellIs" dxfId="850" priority="848" operator="equal">
      <formula>"MODERADO (RC-F)"</formula>
    </cfRule>
    <cfRule type="cellIs" dxfId="849" priority="849" operator="equal">
      <formula>"CATASTRÓFICO"</formula>
    </cfRule>
    <cfRule type="cellIs" dxfId="848" priority="850" operator="equal">
      <formula>"MAYOR"</formula>
    </cfRule>
    <cfRule type="cellIs" dxfId="847" priority="851" operator="equal">
      <formula>"MODERADO"</formula>
    </cfRule>
    <cfRule type="cellIs" dxfId="846" priority="852" operator="equal">
      <formula>"MENOR"</formula>
    </cfRule>
    <cfRule type="cellIs" dxfId="845" priority="853" operator="equal">
      <formula>"LEVE"</formula>
    </cfRule>
  </conditionalFormatting>
  <conditionalFormatting sqref="AI34 Q34 AI39">
    <cfRule type="cellIs" dxfId="844" priority="839" operator="equal">
      <formula>"EXTREMO (RC/F)"</formula>
    </cfRule>
    <cfRule type="cellIs" dxfId="843" priority="840" operator="equal">
      <formula>"ALTO (RC/F)"</formula>
    </cfRule>
    <cfRule type="cellIs" dxfId="842" priority="841" operator="equal">
      <formula>"MODERADO (RC/F)"</formula>
    </cfRule>
    <cfRule type="cellIs" dxfId="841" priority="842" operator="equal">
      <formula>"EXTREMO"</formula>
    </cfRule>
    <cfRule type="cellIs" dxfId="840" priority="843" operator="equal">
      <formula>"ALTO"</formula>
    </cfRule>
    <cfRule type="cellIs" dxfId="839" priority="844" operator="equal">
      <formula>"MODERADO"</formula>
    </cfRule>
    <cfRule type="cellIs" dxfId="838" priority="845" operator="equal">
      <formula>"BAJO"</formula>
    </cfRule>
  </conditionalFormatting>
  <conditionalFormatting sqref="AE33:AE39">
    <cfRule type="cellIs" dxfId="837" priority="834" operator="equal">
      <formula>"MUY ALTA"</formula>
    </cfRule>
    <cfRule type="cellIs" dxfId="836" priority="835" operator="equal">
      <formula>"ALTA"</formula>
    </cfRule>
    <cfRule type="cellIs" dxfId="835" priority="836" operator="equal">
      <formula>"MEDIA"</formula>
    </cfRule>
    <cfRule type="cellIs" dxfId="834" priority="837" operator="equal">
      <formula>"BAJA"</formula>
    </cfRule>
    <cfRule type="cellIs" dxfId="833" priority="838" operator="equal">
      <formula>"MUY BAJA"</formula>
    </cfRule>
  </conditionalFormatting>
  <conditionalFormatting sqref="AG34 AG39">
    <cfRule type="cellIs" dxfId="832" priority="829" operator="equal">
      <formula>"CATASTROFICO"</formula>
    </cfRule>
    <cfRule type="cellIs" dxfId="831" priority="830" operator="equal">
      <formula>"MAYOR"</formula>
    </cfRule>
    <cfRule type="cellIs" dxfId="830" priority="831" operator="equal">
      <formula>"MODERADO"</formula>
    </cfRule>
    <cfRule type="cellIs" dxfId="829" priority="832" operator="equal">
      <formula>"MENOR"</formula>
    </cfRule>
    <cfRule type="cellIs" dxfId="828" priority="833" operator="equal">
      <formula>"LEVE"</formula>
    </cfRule>
  </conditionalFormatting>
  <conditionalFormatting sqref="AI34 AI39">
    <cfRule type="cellIs" dxfId="827" priority="792" operator="equal">
      <formula>#REF!</formula>
    </cfRule>
    <cfRule type="cellIs" dxfId="826" priority="793" operator="equal">
      <formula>#REF!</formula>
    </cfRule>
    <cfRule type="cellIs" dxfId="825" priority="794" operator="equal">
      <formula>#REF!</formula>
    </cfRule>
    <cfRule type="cellIs" dxfId="824" priority="795" operator="equal">
      <formula>#REF!</formula>
    </cfRule>
    <cfRule type="cellIs" dxfId="823" priority="796" operator="equal">
      <formula>#REF!</formula>
    </cfRule>
    <cfRule type="cellIs" dxfId="822" priority="797" operator="equal">
      <formula>#REF!</formula>
    </cfRule>
    <cfRule type="cellIs" dxfId="821" priority="798" operator="equal">
      <formula>#REF!</formula>
    </cfRule>
    <cfRule type="cellIs" dxfId="820" priority="799" operator="equal">
      <formula>#REF!</formula>
    </cfRule>
    <cfRule type="cellIs" dxfId="819" priority="800" operator="equal">
      <formula>#REF!</formula>
    </cfRule>
    <cfRule type="cellIs" dxfId="818" priority="801" operator="equal">
      <formula>#REF!</formula>
    </cfRule>
    <cfRule type="cellIs" dxfId="817" priority="802" operator="equal">
      <formula>#REF!</formula>
    </cfRule>
    <cfRule type="cellIs" dxfId="816" priority="803" operator="equal">
      <formula>#REF!</formula>
    </cfRule>
    <cfRule type="cellIs" dxfId="815" priority="804" operator="equal">
      <formula>#REF!</formula>
    </cfRule>
    <cfRule type="cellIs" dxfId="814" priority="805" operator="equal">
      <formula>#REF!</formula>
    </cfRule>
    <cfRule type="cellIs" dxfId="813" priority="806" operator="equal">
      <formula>#REF!</formula>
    </cfRule>
    <cfRule type="cellIs" dxfId="812" priority="807" operator="equal">
      <formula>#REF!</formula>
    </cfRule>
    <cfRule type="cellIs" dxfId="811" priority="808" operator="equal">
      <formula>#REF!</formula>
    </cfRule>
    <cfRule type="cellIs" dxfId="810" priority="809" operator="equal">
      <formula>#REF!</formula>
    </cfRule>
    <cfRule type="cellIs" dxfId="809" priority="810" operator="equal">
      <formula>#REF!</formula>
    </cfRule>
    <cfRule type="cellIs" dxfId="808" priority="811" operator="equal">
      <formula>#REF!</formula>
    </cfRule>
    <cfRule type="cellIs" dxfId="807" priority="812" operator="equal">
      <formula>#REF!</formula>
    </cfRule>
    <cfRule type="cellIs" dxfId="806" priority="813" operator="equal">
      <formula>#REF!</formula>
    </cfRule>
    <cfRule type="cellIs" dxfId="805" priority="814" operator="equal">
      <formula>#REF!</formula>
    </cfRule>
    <cfRule type="cellIs" dxfId="804" priority="815" operator="equal">
      <formula>#REF!</formula>
    </cfRule>
    <cfRule type="cellIs" dxfId="803" priority="816" operator="equal">
      <formula>#REF!</formula>
    </cfRule>
    <cfRule type="cellIs" dxfId="802" priority="817" operator="equal">
      <formula>#REF!</formula>
    </cfRule>
    <cfRule type="cellIs" dxfId="801" priority="818" operator="equal">
      <formula>#REF!</formula>
    </cfRule>
    <cfRule type="cellIs" dxfId="800" priority="819" operator="equal">
      <formula>#REF!</formula>
    </cfRule>
    <cfRule type="cellIs" dxfId="799" priority="820" operator="equal">
      <formula>#REF!</formula>
    </cfRule>
    <cfRule type="cellIs" dxfId="798" priority="821" operator="equal">
      <formula>#REF!</formula>
    </cfRule>
    <cfRule type="cellIs" dxfId="797" priority="822" operator="equal">
      <formula>#REF!</formula>
    </cfRule>
    <cfRule type="cellIs" dxfId="796" priority="823" operator="equal">
      <formula>#REF!</formula>
    </cfRule>
    <cfRule type="cellIs" dxfId="795" priority="824" operator="equal">
      <formula>#REF!</formula>
    </cfRule>
    <cfRule type="cellIs" dxfId="794" priority="825" operator="equal">
      <formula>#REF!</formula>
    </cfRule>
    <cfRule type="cellIs" dxfId="793" priority="826" operator="equal">
      <formula>#REF!</formula>
    </cfRule>
    <cfRule type="cellIs" dxfId="792" priority="827" operator="equal">
      <formula>#REF!</formula>
    </cfRule>
    <cfRule type="cellIs" dxfId="791" priority="828" operator="equal">
      <formula>#REF!</formula>
    </cfRule>
  </conditionalFormatting>
  <conditionalFormatting sqref="Q42">
    <cfRule type="cellIs" dxfId="790" priority="754" operator="equal">
      <formula>#REF!</formula>
    </cfRule>
    <cfRule type="cellIs" dxfId="789" priority="756" operator="equal">
      <formula>#REF!</formula>
    </cfRule>
    <cfRule type="cellIs" dxfId="788" priority="757" operator="equal">
      <formula>#REF!</formula>
    </cfRule>
    <cfRule type="cellIs" dxfId="787" priority="758" operator="equal">
      <formula>#REF!</formula>
    </cfRule>
    <cfRule type="cellIs" dxfId="786" priority="759" operator="equal">
      <formula>#REF!</formula>
    </cfRule>
    <cfRule type="cellIs" dxfId="785" priority="760" operator="equal">
      <formula>#REF!</formula>
    </cfRule>
    <cfRule type="cellIs" dxfId="784" priority="761" operator="equal">
      <formula>#REF!</formula>
    </cfRule>
    <cfRule type="cellIs" dxfId="783" priority="762" operator="equal">
      <formula>#REF!</formula>
    </cfRule>
    <cfRule type="cellIs" dxfId="782" priority="763" operator="equal">
      <formula>#REF!</formula>
    </cfRule>
    <cfRule type="cellIs" dxfId="781" priority="764" operator="equal">
      <formula>#REF!</formula>
    </cfRule>
    <cfRule type="cellIs" dxfId="780" priority="765" operator="equal">
      <formula>#REF!</formula>
    </cfRule>
    <cfRule type="cellIs" dxfId="779" priority="766" operator="equal">
      <formula>#REF!</formula>
    </cfRule>
    <cfRule type="cellIs" dxfId="778" priority="767" operator="equal">
      <formula>#REF!</formula>
    </cfRule>
    <cfRule type="cellIs" dxfId="777" priority="768" operator="equal">
      <formula>#REF!</formula>
    </cfRule>
    <cfRule type="cellIs" dxfId="776" priority="769" operator="equal">
      <formula>#REF!</formula>
    </cfRule>
    <cfRule type="cellIs" dxfId="775" priority="770" operator="equal">
      <formula>#REF!</formula>
    </cfRule>
    <cfRule type="cellIs" dxfId="774" priority="771" operator="equal">
      <formula>#REF!</formula>
    </cfRule>
    <cfRule type="cellIs" dxfId="773" priority="772" operator="equal">
      <formula>#REF!</formula>
    </cfRule>
    <cfRule type="cellIs" dxfId="772" priority="773" operator="equal">
      <formula>#REF!</formula>
    </cfRule>
    <cfRule type="cellIs" dxfId="771" priority="774" operator="equal">
      <formula>#REF!</formula>
    </cfRule>
    <cfRule type="cellIs" dxfId="770" priority="775" operator="equal">
      <formula>#REF!</formula>
    </cfRule>
    <cfRule type="cellIs" dxfId="769" priority="776" operator="equal">
      <formula>#REF!</formula>
    </cfRule>
    <cfRule type="cellIs" dxfId="768" priority="777" operator="equal">
      <formula>#REF!</formula>
    </cfRule>
    <cfRule type="cellIs" dxfId="767" priority="778" operator="equal">
      <formula>#REF!</formula>
    </cfRule>
    <cfRule type="cellIs" dxfId="766" priority="779" operator="equal">
      <formula>#REF!</formula>
    </cfRule>
    <cfRule type="cellIs" dxfId="765" priority="780" operator="equal">
      <formula>#REF!</formula>
    </cfRule>
    <cfRule type="cellIs" dxfId="764" priority="781" operator="equal">
      <formula>#REF!</formula>
    </cfRule>
    <cfRule type="cellIs" dxfId="763" priority="782" operator="equal">
      <formula>#REF!</formula>
    </cfRule>
    <cfRule type="cellIs" dxfId="762" priority="783" operator="equal">
      <formula>#REF!</formula>
    </cfRule>
    <cfRule type="cellIs" dxfId="761" priority="784" operator="equal">
      <formula>#REF!</formula>
    </cfRule>
    <cfRule type="cellIs" dxfId="760" priority="785" operator="equal">
      <formula>#REF!</formula>
    </cfRule>
    <cfRule type="cellIs" dxfId="759" priority="786" operator="equal">
      <formula>#REF!</formula>
    </cfRule>
    <cfRule type="cellIs" dxfId="758" priority="787" operator="equal">
      <formula>#REF!</formula>
    </cfRule>
    <cfRule type="cellIs" dxfId="757" priority="788" operator="equal">
      <formula>#REF!</formula>
    </cfRule>
    <cfRule type="cellIs" dxfId="756" priority="789" operator="equal">
      <formula>#REF!</formula>
    </cfRule>
    <cfRule type="cellIs" dxfId="755" priority="790" operator="equal">
      <formula>#REF!</formula>
    </cfRule>
    <cfRule type="cellIs" dxfId="754" priority="791" operator="equal">
      <formula>#REF!</formula>
    </cfRule>
  </conditionalFormatting>
  <conditionalFormatting sqref="N42">
    <cfRule type="cellIs" dxfId="753" priority="755" operator="equal">
      <formula>#REF!</formula>
    </cfRule>
  </conditionalFormatting>
  <conditionalFormatting sqref="L42">
    <cfRule type="cellIs" dxfId="752" priority="749" operator="equal">
      <formula>"ALTA"</formula>
    </cfRule>
    <cfRule type="cellIs" dxfId="751" priority="750" operator="equal">
      <formula>"MUY ALTA"</formula>
    </cfRule>
    <cfRule type="cellIs" dxfId="750" priority="751" operator="equal">
      <formula>"MEDIA"</formula>
    </cfRule>
    <cfRule type="cellIs" dxfId="749" priority="752" operator="equal">
      <formula>"BAJA"</formula>
    </cfRule>
    <cfRule type="cellIs" dxfId="748" priority="753" operator="equal">
      <formula>"MUY BAJA"</formula>
    </cfRule>
  </conditionalFormatting>
  <conditionalFormatting sqref="N42">
    <cfRule type="cellIs" dxfId="747" priority="741" operator="equal">
      <formula>"CATASTRÓFICO (RC-F)"</formula>
    </cfRule>
    <cfRule type="cellIs" dxfId="746" priority="742" operator="equal">
      <formula>"MAYOR (RC-F)"</formula>
    </cfRule>
    <cfRule type="cellIs" dxfId="745" priority="743" operator="equal">
      <formula>"MODERADO (RC-F)"</formula>
    </cfRule>
    <cfRule type="cellIs" dxfId="744" priority="744" operator="equal">
      <formula>"CATASTRÓFICO"</formula>
    </cfRule>
    <cfRule type="cellIs" dxfId="743" priority="745" operator="equal">
      <formula>"MAYOR"</formula>
    </cfRule>
    <cfRule type="cellIs" dxfId="742" priority="746" operator="equal">
      <formula>"MODERADO"</formula>
    </cfRule>
    <cfRule type="cellIs" dxfId="741" priority="747" operator="equal">
      <formula>"MENOR"</formula>
    </cfRule>
    <cfRule type="cellIs" dxfId="740" priority="748" operator="equal">
      <formula>"LEVE"</formula>
    </cfRule>
  </conditionalFormatting>
  <conditionalFormatting sqref="Q42 AI42">
    <cfRule type="cellIs" dxfId="739" priority="734" operator="equal">
      <formula>"EXTREMO (RC/F)"</formula>
    </cfRule>
    <cfRule type="cellIs" dxfId="738" priority="735" operator="equal">
      <formula>"ALTO (RC/F)"</formula>
    </cfRule>
    <cfRule type="cellIs" dxfId="737" priority="736" operator="equal">
      <formula>"MODERADO (RC/F)"</formula>
    </cfRule>
    <cfRule type="cellIs" dxfId="736" priority="737" operator="equal">
      <formula>"EXTREMO"</formula>
    </cfRule>
    <cfRule type="cellIs" dxfId="735" priority="738" operator="equal">
      <formula>"ALTO"</formula>
    </cfRule>
    <cfRule type="cellIs" dxfId="734" priority="739" operator="equal">
      <formula>"MODERADO"</formula>
    </cfRule>
    <cfRule type="cellIs" dxfId="733" priority="740" operator="equal">
      <formula>"BAJO"</formula>
    </cfRule>
  </conditionalFormatting>
  <conditionalFormatting sqref="AE41:AE42">
    <cfRule type="cellIs" dxfId="732" priority="729" operator="equal">
      <formula>"MUY ALTA"</formula>
    </cfRule>
    <cfRule type="cellIs" dxfId="731" priority="730" operator="equal">
      <formula>"ALTA"</formula>
    </cfRule>
    <cfRule type="cellIs" dxfId="730" priority="731" operator="equal">
      <formula>"MEDIA"</formula>
    </cfRule>
    <cfRule type="cellIs" dxfId="729" priority="732" operator="equal">
      <formula>"BAJA"</formula>
    </cfRule>
    <cfRule type="cellIs" dxfId="728" priority="733" operator="equal">
      <formula>"MUY BAJA"</formula>
    </cfRule>
  </conditionalFormatting>
  <conditionalFormatting sqref="AG42">
    <cfRule type="cellIs" dxfId="727" priority="724" operator="equal">
      <formula>"CATASTROFICO"</formula>
    </cfRule>
    <cfRule type="cellIs" dxfId="726" priority="725" operator="equal">
      <formula>"MAYOR"</formula>
    </cfRule>
    <cfRule type="cellIs" dxfId="725" priority="726" operator="equal">
      <formula>"MODERADO"</formula>
    </cfRule>
    <cfRule type="cellIs" dxfId="724" priority="727" operator="equal">
      <formula>"MENOR"</formula>
    </cfRule>
    <cfRule type="cellIs" dxfId="723" priority="728" operator="equal">
      <formula>"LEVE"</formula>
    </cfRule>
  </conditionalFormatting>
  <conditionalFormatting sqref="AI42">
    <cfRule type="cellIs" dxfId="722" priority="687" operator="equal">
      <formula>#REF!</formula>
    </cfRule>
    <cfRule type="cellIs" dxfId="721" priority="688" operator="equal">
      <formula>#REF!</formula>
    </cfRule>
    <cfRule type="cellIs" dxfId="720" priority="689" operator="equal">
      <formula>#REF!</formula>
    </cfRule>
    <cfRule type="cellIs" dxfId="719" priority="690" operator="equal">
      <formula>#REF!</formula>
    </cfRule>
    <cfRule type="cellIs" dxfId="718" priority="691" operator="equal">
      <formula>#REF!</formula>
    </cfRule>
    <cfRule type="cellIs" dxfId="717" priority="692" operator="equal">
      <formula>#REF!</formula>
    </cfRule>
    <cfRule type="cellIs" dxfId="716" priority="693" operator="equal">
      <formula>#REF!</formula>
    </cfRule>
    <cfRule type="cellIs" dxfId="715" priority="694" operator="equal">
      <formula>#REF!</formula>
    </cfRule>
    <cfRule type="cellIs" dxfId="714" priority="695" operator="equal">
      <formula>#REF!</formula>
    </cfRule>
    <cfRule type="cellIs" dxfId="713" priority="696" operator="equal">
      <formula>#REF!</formula>
    </cfRule>
    <cfRule type="cellIs" dxfId="712" priority="697" operator="equal">
      <formula>#REF!</formula>
    </cfRule>
    <cfRule type="cellIs" dxfId="711" priority="698" operator="equal">
      <formula>#REF!</formula>
    </cfRule>
    <cfRule type="cellIs" dxfId="710" priority="699" operator="equal">
      <formula>#REF!</formula>
    </cfRule>
    <cfRule type="cellIs" dxfId="709" priority="700" operator="equal">
      <formula>#REF!</formula>
    </cfRule>
    <cfRule type="cellIs" dxfId="708" priority="701" operator="equal">
      <formula>#REF!</formula>
    </cfRule>
    <cfRule type="cellIs" dxfId="707" priority="702" operator="equal">
      <formula>#REF!</formula>
    </cfRule>
    <cfRule type="cellIs" dxfId="706" priority="703" operator="equal">
      <formula>#REF!</formula>
    </cfRule>
    <cfRule type="cellIs" dxfId="705" priority="704" operator="equal">
      <formula>#REF!</formula>
    </cfRule>
    <cfRule type="cellIs" dxfId="704" priority="705" operator="equal">
      <formula>#REF!</formula>
    </cfRule>
    <cfRule type="cellIs" dxfId="703" priority="706" operator="equal">
      <formula>#REF!</formula>
    </cfRule>
    <cfRule type="cellIs" dxfId="702" priority="707" operator="equal">
      <formula>#REF!</formula>
    </cfRule>
    <cfRule type="cellIs" dxfId="701" priority="708" operator="equal">
      <formula>#REF!</formula>
    </cfRule>
    <cfRule type="cellIs" dxfId="700" priority="709" operator="equal">
      <formula>#REF!</formula>
    </cfRule>
    <cfRule type="cellIs" dxfId="699" priority="710" operator="equal">
      <formula>#REF!</formula>
    </cfRule>
    <cfRule type="cellIs" dxfId="698" priority="711" operator="equal">
      <formula>#REF!</formula>
    </cfRule>
    <cfRule type="cellIs" dxfId="697" priority="712" operator="equal">
      <formula>#REF!</formula>
    </cfRule>
    <cfRule type="cellIs" dxfId="696" priority="713" operator="equal">
      <formula>#REF!</formula>
    </cfRule>
    <cfRule type="cellIs" dxfId="695" priority="714" operator="equal">
      <formula>#REF!</formula>
    </cfRule>
    <cfRule type="cellIs" dxfId="694" priority="715" operator="equal">
      <formula>#REF!</formula>
    </cfRule>
    <cfRule type="cellIs" dxfId="693" priority="716" operator="equal">
      <formula>#REF!</formula>
    </cfRule>
    <cfRule type="cellIs" dxfId="692" priority="717" operator="equal">
      <formula>#REF!</formula>
    </cfRule>
    <cfRule type="cellIs" dxfId="691" priority="718" operator="equal">
      <formula>#REF!</formula>
    </cfRule>
    <cfRule type="cellIs" dxfId="690" priority="719" operator="equal">
      <formula>#REF!</formula>
    </cfRule>
    <cfRule type="cellIs" dxfId="689" priority="720" operator="equal">
      <formula>#REF!</formula>
    </cfRule>
    <cfRule type="cellIs" dxfId="688" priority="721" operator="equal">
      <formula>#REF!</formula>
    </cfRule>
    <cfRule type="cellIs" dxfId="687" priority="722" operator="equal">
      <formula>#REF!</formula>
    </cfRule>
    <cfRule type="cellIs" dxfId="686" priority="723" operator="equal">
      <formula>#REF!</formula>
    </cfRule>
  </conditionalFormatting>
  <conditionalFormatting sqref="Q25">
    <cfRule type="cellIs" dxfId="685" priority="649" operator="equal">
      <formula>#REF!</formula>
    </cfRule>
    <cfRule type="cellIs" dxfId="684" priority="651" operator="equal">
      <formula>#REF!</formula>
    </cfRule>
    <cfRule type="cellIs" dxfId="683" priority="652" operator="equal">
      <formula>#REF!</formula>
    </cfRule>
    <cfRule type="cellIs" dxfId="682" priority="653" operator="equal">
      <formula>#REF!</formula>
    </cfRule>
    <cfRule type="cellIs" dxfId="681" priority="654" operator="equal">
      <formula>#REF!</formula>
    </cfRule>
    <cfRule type="cellIs" dxfId="680" priority="655" operator="equal">
      <formula>#REF!</formula>
    </cfRule>
    <cfRule type="cellIs" dxfId="679" priority="656" operator="equal">
      <formula>#REF!</formula>
    </cfRule>
    <cfRule type="cellIs" dxfId="678" priority="657" operator="equal">
      <formula>#REF!</formula>
    </cfRule>
    <cfRule type="cellIs" dxfId="677" priority="658" operator="equal">
      <formula>#REF!</formula>
    </cfRule>
    <cfRule type="cellIs" dxfId="676" priority="659" operator="equal">
      <formula>#REF!</formula>
    </cfRule>
    <cfRule type="cellIs" dxfId="675" priority="660" operator="equal">
      <formula>#REF!</formula>
    </cfRule>
    <cfRule type="cellIs" dxfId="674" priority="661" operator="equal">
      <formula>#REF!</formula>
    </cfRule>
    <cfRule type="cellIs" dxfId="673" priority="662" operator="equal">
      <formula>#REF!</formula>
    </cfRule>
    <cfRule type="cellIs" dxfId="672" priority="663" operator="equal">
      <formula>#REF!</formula>
    </cfRule>
    <cfRule type="cellIs" dxfId="671" priority="664" operator="equal">
      <formula>#REF!</formula>
    </cfRule>
    <cfRule type="cellIs" dxfId="670" priority="665" operator="equal">
      <formula>#REF!</formula>
    </cfRule>
    <cfRule type="cellIs" dxfId="669" priority="666" operator="equal">
      <formula>#REF!</formula>
    </cfRule>
    <cfRule type="cellIs" dxfId="668" priority="667" operator="equal">
      <formula>#REF!</formula>
    </cfRule>
    <cfRule type="cellIs" dxfId="667" priority="668" operator="equal">
      <formula>#REF!</formula>
    </cfRule>
    <cfRule type="cellIs" dxfId="666" priority="669" operator="equal">
      <formula>#REF!</formula>
    </cfRule>
    <cfRule type="cellIs" dxfId="665" priority="670" operator="equal">
      <formula>#REF!</formula>
    </cfRule>
    <cfRule type="cellIs" dxfId="664" priority="671" operator="equal">
      <formula>#REF!</formula>
    </cfRule>
    <cfRule type="cellIs" dxfId="663" priority="672" operator="equal">
      <formula>#REF!</formula>
    </cfRule>
    <cfRule type="cellIs" dxfId="662" priority="673" operator="equal">
      <formula>#REF!</formula>
    </cfRule>
    <cfRule type="cellIs" dxfId="661" priority="674" operator="equal">
      <formula>#REF!</formula>
    </cfRule>
    <cfRule type="cellIs" dxfId="660" priority="675" operator="equal">
      <formula>#REF!</formula>
    </cfRule>
    <cfRule type="cellIs" dxfId="659" priority="676" operator="equal">
      <formula>#REF!</formula>
    </cfRule>
    <cfRule type="cellIs" dxfId="658" priority="677" operator="equal">
      <formula>#REF!</formula>
    </cfRule>
    <cfRule type="cellIs" dxfId="657" priority="678" operator="equal">
      <formula>#REF!</formula>
    </cfRule>
    <cfRule type="cellIs" dxfId="656" priority="679" operator="equal">
      <formula>#REF!</formula>
    </cfRule>
    <cfRule type="cellIs" dxfId="655" priority="680" operator="equal">
      <formula>#REF!</formula>
    </cfRule>
    <cfRule type="cellIs" dxfId="654" priority="681" operator="equal">
      <formula>#REF!</formula>
    </cfRule>
    <cfRule type="cellIs" dxfId="653" priority="682" operator="equal">
      <formula>#REF!</formula>
    </cfRule>
    <cfRule type="cellIs" dxfId="652" priority="683" operator="equal">
      <formula>#REF!</formula>
    </cfRule>
    <cfRule type="cellIs" dxfId="651" priority="684" operator="equal">
      <formula>#REF!</formula>
    </cfRule>
    <cfRule type="cellIs" dxfId="650" priority="685" operator="equal">
      <formula>#REF!</formula>
    </cfRule>
    <cfRule type="cellIs" dxfId="649" priority="686" operator="equal">
      <formula>#REF!</formula>
    </cfRule>
  </conditionalFormatting>
  <conditionalFormatting sqref="N25">
    <cfRule type="cellIs" dxfId="648" priority="650" operator="equal">
      <formula>#REF!</formula>
    </cfRule>
  </conditionalFormatting>
  <conditionalFormatting sqref="L25">
    <cfRule type="cellIs" dxfId="647" priority="644" operator="equal">
      <formula>"ALTA"</formula>
    </cfRule>
    <cfRule type="cellIs" dxfId="646" priority="645" operator="equal">
      <formula>"MUY ALTA"</formula>
    </cfRule>
    <cfRule type="cellIs" dxfId="645" priority="646" operator="equal">
      <formula>"MEDIA"</formula>
    </cfRule>
    <cfRule type="cellIs" dxfId="644" priority="647" operator="equal">
      <formula>"BAJA"</formula>
    </cfRule>
    <cfRule type="cellIs" dxfId="643" priority="648" operator="equal">
      <formula>"MUY BAJA"</formula>
    </cfRule>
  </conditionalFormatting>
  <conditionalFormatting sqref="N25">
    <cfRule type="cellIs" dxfId="642" priority="636" operator="equal">
      <formula>"CATASTRÓFICO (RC-F)"</formula>
    </cfRule>
    <cfRule type="cellIs" dxfId="641" priority="637" operator="equal">
      <formula>"MAYOR (RC-F)"</formula>
    </cfRule>
    <cfRule type="cellIs" dxfId="640" priority="638" operator="equal">
      <formula>"MODERADO (RC-F)"</formula>
    </cfRule>
    <cfRule type="cellIs" dxfId="639" priority="639" operator="equal">
      <formula>"CATASTRÓFICO"</formula>
    </cfRule>
    <cfRule type="cellIs" dxfId="638" priority="640" operator="equal">
      <formula>"MAYOR"</formula>
    </cfRule>
    <cfRule type="cellIs" dxfId="637" priority="641" operator="equal">
      <formula>"MODERADO"</formula>
    </cfRule>
    <cfRule type="cellIs" dxfId="636" priority="642" operator="equal">
      <formula>"MENOR"</formula>
    </cfRule>
    <cfRule type="cellIs" dxfId="635" priority="643" operator="equal">
      <formula>"LEVE"</formula>
    </cfRule>
  </conditionalFormatting>
  <conditionalFormatting sqref="AI25 Q25">
    <cfRule type="cellIs" dxfId="634" priority="629" operator="equal">
      <formula>"EXTREMO (RC/F)"</formula>
    </cfRule>
    <cfRule type="cellIs" dxfId="633" priority="630" operator="equal">
      <formula>"ALTO (RC/F)"</formula>
    </cfRule>
    <cfRule type="cellIs" dxfId="632" priority="631" operator="equal">
      <formula>"MODERADO (RC/F)"</formula>
    </cfRule>
    <cfRule type="cellIs" dxfId="631" priority="632" operator="equal">
      <formula>"EXTREMO"</formula>
    </cfRule>
    <cfRule type="cellIs" dxfId="630" priority="633" operator="equal">
      <formula>"ALTO"</formula>
    </cfRule>
    <cfRule type="cellIs" dxfId="629" priority="634" operator="equal">
      <formula>"MODERADO"</formula>
    </cfRule>
    <cfRule type="cellIs" dxfId="628" priority="635" operator="equal">
      <formula>"BAJO"</formula>
    </cfRule>
  </conditionalFormatting>
  <conditionalFormatting sqref="AE23:AE30">
    <cfRule type="cellIs" dxfId="627" priority="624" operator="equal">
      <formula>"MUY ALTA"</formula>
    </cfRule>
    <cfRule type="cellIs" dxfId="626" priority="625" operator="equal">
      <formula>"ALTA"</formula>
    </cfRule>
    <cfRule type="cellIs" dxfId="625" priority="626" operator="equal">
      <formula>"MEDIA"</formula>
    </cfRule>
    <cfRule type="cellIs" dxfId="624" priority="627" operator="equal">
      <formula>"BAJA"</formula>
    </cfRule>
    <cfRule type="cellIs" dxfId="623" priority="628" operator="equal">
      <formula>"MUY BAJA"</formula>
    </cfRule>
  </conditionalFormatting>
  <conditionalFormatting sqref="AG25">
    <cfRule type="cellIs" dxfId="622" priority="619" operator="equal">
      <formula>"CATASTROFICO"</formula>
    </cfRule>
    <cfRule type="cellIs" dxfId="621" priority="620" operator="equal">
      <formula>"MAYOR"</formula>
    </cfRule>
    <cfRule type="cellIs" dxfId="620" priority="621" operator="equal">
      <formula>"MODERADO"</formula>
    </cfRule>
    <cfRule type="cellIs" dxfId="619" priority="622" operator="equal">
      <formula>"MENOR"</formula>
    </cfRule>
    <cfRule type="cellIs" dxfId="618" priority="623" operator="equal">
      <formula>"LEVE"</formula>
    </cfRule>
  </conditionalFormatting>
  <conditionalFormatting sqref="AI25">
    <cfRule type="cellIs" dxfId="617" priority="582" operator="equal">
      <formula>#REF!</formula>
    </cfRule>
    <cfRule type="cellIs" dxfId="616" priority="583" operator="equal">
      <formula>#REF!</formula>
    </cfRule>
    <cfRule type="cellIs" dxfId="615" priority="584" operator="equal">
      <formula>#REF!</formula>
    </cfRule>
    <cfRule type="cellIs" dxfId="614" priority="585" operator="equal">
      <formula>#REF!</formula>
    </cfRule>
    <cfRule type="cellIs" dxfId="613" priority="586" operator="equal">
      <formula>#REF!</formula>
    </cfRule>
    <cfRule type="cellIs" dxfId="612" priority="587" operator="equal">
      <formula>#REF!</formula>
    </cfRule>
    <cfRule type="cellIs" dxfId="611" priority="588" operator="equal">
      <formula>#REF!</formula>
    </cfRule>
    <cfRule type="cellIs" dxfId="610" priority="589" operator="equal">
      <formula>#REF!</formula>
    </cfRule>
    <cfRule type="cellIs" dxfId="609" priority="590" operator="equal">
      <formula>#REF!</formula>
    </cfRule>
    <cfRule type="cellIs" dxfId="608" priority="591" operator="equal">
      <formula>#REF!</formula>
    </cfRule>
    <cfRule type="cellIs" dxfId="607" priority="592" operator="equal">
      <formula>#REF!</formula>
    </cfRule>
    <cfRule type="cellIs" dxfId="606" priority="593" operator="equal">
      <formula>#REF!</formula>
    </cfRule>
    <cfRule type="cellIs" dxfId="605" priority="594" operator="equal">
      <formula>#REF!</formula>
    </cfRule>
    <cfRule type="cellIs" dxfId="604" priority="595" operator="equal">
      <formula>#REF!</formula>
    </cfRule>
    <cfRule type="cellIs" dxfId="603" priority="596" operator="equal">
      <formula>#REF!</formula>
    </cfRule>
    <cfRule type="cellIs" dxfId="602" priority="597" operator="equal">
      <formula>#REF!</formula>
    </cfRule>
    <cfRule type="cellIs" dxfId="601" priority="598" operator="equal">
      <formula>#REF!</formula>
    </cfRule>
    <cfRule type="cellIs" dxfId="600" priority="599" operator="equal">
      <formula>#REF!</formula>
    </cfRule>
    <cfRule type="cellIs" dxfId="599" priority="600" operator="equal">
      <formula>#REF!</formula>
    </cfRule>
    <cfRule type="cellIs" dxfId="598" priority="601" operator="equal">
      <formula>#REF!</formula>
    </cfRule>
    <cfRule type="cellIs" dxfId="597" priority="602" operator="equal">
      <formula>#REF!</formula>
    </cfRule>
    <cfRule type="cellIs" dxfId="596" priority="603" operator="equal">
      <formula>#REF!</formula>
    </cfRule>
    <cfRule type="cellIs" dxfId="595" priority="604" operator="equal">
      <formula>#REF!</formula>
    </cfRule>
    <cfRule type="cellIs" dxfId="594" priority="605" operator="equal">
      <formula>#REF!</formula>
    </cfRule>
    <cfRule type="cellIs" dxfId="593" priority="606" operator="equal">
      <formula>#REF!</formula>
    </cfRule>
    <cfRule type="cellIs" dxfId="592" priority="607" operator="equal">
      <formula>#REF!</formula>
    </cfRule>
    <cfRule type="cellIs" dxfId="591" priority="608" operator="equal">
      <formula>#REF!</formula>
    </cfRule>
    <cfRule type="cellIs" dxfId="590" priority="609" operator="equal">
      <formula>#REF!</formula>
    </cfRule>
    <cfRule type="cellIs" dxfId="589" priority="610" operator="equal">
      <formula>#REF!</formula>
    </cfRule>
    <cfRule type="cellIs" dxfId="588" priority="611" operator="equal">
      <formula>#REF!</formula>
    </cfRule>
    <cfRule type="cellIs" dxfId="587" priority="612" operator="equal">
      <formula>#REF!</formula>
    </cfRule>
    <cfRule type="cellIs" dxfId="586" priority="613" operator="equal">
      <formula>#REF!</formula>
    </cfRule>
    <cfRule type="cellIs" dxfId="585" priority="614" operator="equal">
      <formula>#REF!</formula>
    </cfRule>
    <cfRule type="cellIs" dxfId="584" priority="615" operator="equal">
      <formula>#REF!</formula>
    </cfRule>
    <cfRule type="cellIs" dxfId="583" priority="616" operator="equal">
      <formula>#REF!</formula>
    </cfRule>
    <cfRule type="cellIs" dxfId="582" priority="617" operator="equal">
      <formula>#REF!</formula>
    </cfRule>
    <cfRule type="cellIs" dxfId="581" priority="618" operator="equal">
      <formula>#REF!</formula>
    </cfRule>
  </conditionalFormatting>
  <conditionalFormatting sqref="Q31">
    <cfRule type="cellIs" dxfId="580" priority="544" operator="equal">
      <formula>#REF!</formula>
    </cfRule>
    <cfRule type="cellIs" dxfId="579" priority="546" operator="equal">
      <formula>#REF!</formula>
    </cfRule>
    <cfRule type="cellIs" dxfId="578" priority="547" operator="equal">
      <formula>#REF!</formula>
    </cfRule>
    <cfRule type="cellIs" dxfId="577" priority="548" operator="equal">
      <formula>#REF!</formula>
    </cfRule>
    <cfRule type="cellIs" dxfId="576" priority="549" operator="equal">
      <formula>#REF!</formula>
    </cfRule>
    <cfRule type="cellIs" dxfId="575" priority="550" operator="equal">
      <formula>#REF!</formula>
    </cfRule>
    <cfRule type="cellIs" dxfId="574" priority="551" operator="equal">
      <formula>#REF!</formula>
    </cfRule>
    <cfRule type="cellIs" dxfId="573" priority="552" operator="equal">
      <formula>#REF!</formula>
    </cfRule>
    <cfRule type="cellIs" dxfId="572" priority="553" operator="equal">
      <formula>#REF!</formula>
    </cfRule>
    <cfRule type="cellIs" dxfId="571" priority="554" operator="equal">
      <formula>#REF!</formula>
    </cfRule>
    <cfRule type="cellIs" dxfId="570" priority="555" operator="equal">
      <formula>#REF!</formula>
    </cfRule>
    <cfRule type="cellIs" dxfId="569" priority="556" operator="equal">
      <formula>#REF!</formula>
    </cfRule>
    <cfRule type="cellIs" dxfId="568" priority="557" operator="equal">
      <formula>#REF!</formula>
    </cfRule>
    <cfRule type="cellIs" dxfId="567" priority="558" operator="equal">
      <formula>#REF!</formula>
    </cfRule>
    <cfRule type="cellIs" dxfId="566" priority="559" operator="equal">
      <formula>#REF!</formula>
    </cfRule>
    <cfRule type="cellIs" dxfId="565" priority="560" operator="equal">
      <formula>#REF!</formula>
    </cfRule>
    <cfRule type="cellIs" dxfId="564" priority="561" operator="equal">
      <formula>#REF!</formula>
    </cfRule>
    <cfRule type="cellIs" dxfId="563" priority="562" operator="equal">
      <formula>#REF!</formula>
    </cfRule>
    <cfRule type="cellIs" dxfId="562" priority="563" operator="equal">
      <formula>#REF!</formula>
    </cfRule>
    <cfRule type="cellIs" dxfId="561" priority="564" operator="equal">
      <formula>#REF!</formula>
    </cfRule>
    <cfRule type="cellIs" dxfId="560" priority="565" operator="equal">
      <formula>#REF!</formula>
    </cfRule>
    <cfRule type="cellIs" dxfId="559" priority="566" operator="equal">
      <formula>#REF!</formula>
    </cfRule>
    <cfRule type="cellIs" dxfId="558" priority="567" operator="equal">
      <formula>#REF!</formula>
    </cfRule>
    <cfRule type="cellIs" dxfId="557" priority="568" operator="equal">
      <formula>#REF!</formula>
    </cfRule>
    <cfRule type="cellIs" dxfId="556" priority="569" operator="equal">
      <formula>#REF!</formula>
    </cfRule>
    <cfRule type="cellIs" dxfId="555" priority="570" operator="equal">
      <formula>#REF!</formula>
    </cfRule>
    <cfRule type="cellIs" dxfId="554" priority="571" operator="equal">
      <formula>#REF!</formula>
    </cfRule>
    <cfRule type="cellIs" dxfId="553" priority="572" operator="equal">
      <formula>#REF!</formula>
    </cfRule>
    <cfRule type="cellIs" dxfId="552" priority="573" operator="equal">
      <formula>#REF!</formula>
    </cfRule>
    <cfRule type="cellIs" dxfId="551" priority="574" operator="equal">
      <formula>#REF!</formula>
    </cfRule>
    <cfRule type="cellIs" dxfId="550" priority="575" operator="equal">
      <formula>#REF!</formula>
    </cfRule>
    <cfRule type="cellIs" dxfId="549" priority="576" operator="equal">
      <formula>#REF!</formula>
    </cfRule>
    <cfRule type="cellIs" dxfId="548" priority="577" operator="equal">
      <formula>#REF!</formula>
    </cfRule>
    <cfRule type="cellIs" dxfId="547" priority="578" operator="equal">
      <formula>#REF!</formula>
    </cfRule>
    <cfRule type="cellIs" dxfId="546" priority="579" operator="equal">
      <formula>#REF!</formula>
    </cfRule>
    <cfRule type="cellIs" dxfId="545" priority="580" operator="equal">
      <formula>#REF!</formula>
    </cfRule>
    <cfRule type="cellIs" dxfId="544" priority="581" operator="equal">
      <formula>#REF!</formula>
    </cfRule>
  </conditionalFormatting>
  <conditionalFormatting sqref="N31">
    <cfRule type="cellIs" dxfId="543" priority="545" operator="equal">
      <formula>#REF!</formula>
    </cfRule>
  </conditionalFormatting>
  <conditionalFormatting sqref="L31">
    <cfRule type="cellIs" dxfId="542" priority="539" operator="equal">
      <formula>"ALTA"</formula>
    </cfRule>
    <cfRule type="cellIs" dxfId="541" priority="540" operator="equal">
      <formula>"MUY ALTA"</formula>
    </cfRule>
    <cfRule type="cellIs" dxfId="540" priority="541" operator="equal">
      <formula>"MEDIA"</formula>
    </cfRule>
    <cfRule type="cellIs" dxfId="539" priority="542" operator="equal">
      <formula>"BAJA"</formula>
    </cfRule>
    <cfRule type="cellIs" dxfId="538" priority="543" operator="equal">
      <formula>"MUY BAJA"</formula>
    </cfRule>
  </conditionalFormatting>
  <conditionalFormatting sqref="N31">
    <cfRule type="cellIs" dxfId="537" priority="531" operator="equal">
      <formula>"CATASTRÓFICO (RC-F)"</formula>
    </cfRule>
    <cfRule type="cellIs" dxfId="536" priority="532" operator="equal">
      <formula>"MAYOR (RC-F)"</formula>
    </cfRule>
    <cfRule type="cellIs" dxfId="535" priority="533" operator="equal">
      <formula>"MODERADO (RC-F)"</formula>
    </cfRule>
    <cfRule type="cellIs" dxfId="534" priority="534" operator="equal">
      <formula>"CATASTRÓFICO"</formula>
    </cfRule>
    <cfRule type="cellIs" dxfId="533" priority="535" operator="equal">
      <formula>"MAYOR"</formula>
    </cfRule>
    <cfRule type="cellIs" dxfId="532" priority="536" operator="equal">
      <formula>"MODERADO"</formula>
    </cfRule>
    <cfRule type="cellIs" dxfId="531" priority="537" operator="equal">
      <formula>"MENOR"</formula>
    </cfRule>
    <cfRule type="cellIs" dxfId="530" priority="538" operator="equal">
      <formula>"LEVE"</formula>
    </cfRule>
  </conditionalFormatting>
  <conditionalFormatting sqref="Q31 AI31">
    <cfRule type="cellIs" dxfId="529" priority="524" operator="equal">
      <formula>"EXTREMO (RC/F)"</formula>
    </cfRule>
    <cfRule type="cellIs" dxfId="528" priority="525" operator="equal">
      <formula>"ALTO (RC/F)"</formula>
    </cfRule>
    <cfRule type="cellIs" dxfId="527" priority="526" operator="equal">
      <formula>"MODERADO (RC/F)"</formula>
    </cfRule>
    <cfRule type="cellIs" dxfId="526" priority="527" operator="equal">
      <formula>"EXTREMO"</formula>
    </cfRule>
    <cfRule type="cellIs" dxfId="525" priority="528" operator="equal">
      <formula>"ALTO"</formula>
    </cfRule>
    <cfRule type="cellIs" dxfId="524" priority="529" operator="equal">
      <formula>"MODERADO"</formula>
    </cfRule>
    <cfRule type="cellIs" dxfId="523" priority="530" operator="equal">
      <formula>"BAJO"</formula>
    </cfRule>
  </conditionalFormatting>
  <conditionalFormatting sqref="AE31:AE32">
    <cfRule type="cellIs" dxfId="522" priority="519" operator="equal">
      <formula>"MUY ALTA"</formula>
    </cfRule>
    <cfRule type="cellIs" dxfId="521" priority="520" operator="equal">
      <formula>"ALTA"</formula>
    </cfRule>
    <cfRule type="cellIs" dxfId="520" priority="521" operator="equal">
      <formula>"MEDIA"</formula>
    </cfRule>
    <cfRule type="cellIs" dxfId="519" priority="522" operator="equal">
      <formula>"BAJA"</formula>
    </cfRule>
    <cfRule type="cellIs" dxfId="518" priority="523" operator="equal">
      <formula>"MUY BAJA"</formula>
    </cfRule>
  </conditionalFormatting>
  <conditionalFormatting sqref="AG31">
    <cfRule type="cellIs" dxfId="517" priority="514" operator="equal">
      <formula>"CATASTROFICO"</formula>
    </cfRule>
    <cfRule type="cellIs" dxfId="516" priority="515" operator="equal">
      <formula>"MAYOR"</formula>
    </cfRule>
    <cfRule type="cellIs" dxfId="515" priority="516" operator="equal">
      <formula>"MODERADO"</formula>
    </cfRule>
    <cfRule type="cellIs" dxfId="514" priority="517" operator="equal">
      <formula>"MENOR"</formula>
    </cfRule>
    <cfRule type="cellIs" dxfId="513" priority="518" operator="equal">
      <formula>"LEVE"</formula>
    </cfRule>
  </conditionalFormatting>
  <conditionalFormatting sqref="AI31">
    <cfRule type="cellIs" dxfId="512" priority="477" operator="equal">
      <formula>#REF!</formula>
    </cfRule>
    <cfRule type="cellIs" dxfId="511" priority="478" operator="equal">
      <formula>#REF!</formula>
    </cfRule>
    <cfRule type="cellIs" dxfId="510" priority="479" operator="equal">
      <formula>#REF!</formula>
    </cfRule>
    <cfRule type="cellIs" dxfId="509" priority="480" operator="equal">
      <formula>#REF!</formula>
    </cfRule>
    <cfRule type="cellIs" dxfId="508" priority="481" operator="equal">
      <formula>#REF!</formula>
    </cfRule>
    <cfRule type="cellIs" dxfId="507" priority="482" operator="equal">
      <formula>#REF!</formula>
    </cfRule>
    <cfRule type="cellIs" dxfId="506" priority="483" operator="equal">
      <formula>#REF!</formula>
    </cfRule>
    <cfRule type="cellIs" dxfId="505" priority="484" operator="equal">
      <formula>#REF!</formula>
    </cfRule>
    <cfRule type="cellIs" dxfId="504" priority="485" operator="equal">
      <formula>#REF!</formula>
    </cfRule>
    <cfRule type="cellIs" dxfId="503" priority="486" operator="equal">
      <formula>#REF!</formula>
    </cfRule>
    <cfRule type="cellIs" dxfId="502" priority="487" operator="equal">
      <formula>#REF!</formula>
    </cfRule>
    <cfRule type="cellIs" dxfId="501" priority="488" operator="equal">
      <formula>#REF!</formula>
    </cfRule>
    <cfRule type="cellIs" dxfId="500" priority="489" operator="equal">
      <formula>#REF!</formula>
    </cfRule>
    <cfRule type="cellIs" dxfId="499" priority="490" operator="equal">
      <formula>#REF!</formula>
    </cfRule>
    <cfRule type="cellIs" dxfId="498" priority="491" operator="equal">
      <formula>#REF!</formula>
    </cfRule>
    <cfRule type="cellIs" dxfId="497" priority="492" operator="equal">
      <formula>#REF!</formula>
    </cfRule>
    <cfRule type="cellIs" dxfId="496" priority="493" operator="equal">
      <formula>#REF!</formula>
    </cfRule>
    <cfRule type="cellIs" dxfId="495" priority="494" operator="equal">
      <formula>#REF!</formula>
    </cfRule>
    <cfRule type="cellIs" dxfId="494" priority="495" operator="equal">
      <formula>#REF!</formula>
    </cfRule>
    <cfRule type="cellIs" dxfId="493" priority="496" operator="equal">
      <formula>#REF!</formula>
    </cfRule>
    <cfRule type="cellIs" dxfId="492" priority="497" operator="equal">
      <formula>#REF!</formula>
    </cfRule>
    <cfRule type="cellIs" dxfId="491" priority="498" operator="equal">
      <formula>#REF!</formula>
    </cfRule>
    <cfRule type="cellIs" dxfId="490" priority="499" operator="equal">
      <formula>#REF!</formula>
    </cfRule>
    <cfRule type="cellIs" dxfId="489" priority="500" operator="equal">
      <formula>#REF!</formula>
    </cfRule>
    <cfRule type="cellIs" dxfId="488" priority="501" operator="equal">
      <formula>#REF!</formula>
    </cfRule>
    <cfRule type="cellIs" dxfId="487" priority="502" operator="equal">
      <formula>#REF!</formula>
    </cfRule>
    <cfRule type="cellIs" dxfId="486" priority="503" operator="equal">
      <formula>#REF!</formula>
    </cfRule>
    <cfRule type="cellIs" dxfId="485" priority="504" operator="equal">
      <formula>#REF!</formula>
    </cfRule>
    <cfRule type="cellIs" dxfId="484" priority="505" operator="equal">
      <formula>#REF!</formula>
    </cfRule>
    <cfRule type="cellIs" dxfId="483" priority="506" operator="equal">
      <formula>#REF!</formula>
    </cfRule>
    <cfRule type="cellIs" dxfId="482" priority="507" operator="equal">
      <formula>#REF!</formula>
    </cfRule>
    <cfRule type="cellIs" dxfId="481" priority="508" operator="equal">
      <formula>#REF!</formula>
    </cfRule>
    <cfRule type="cellIs" dxfId="480" priority="509" operator="equal">
      <formula>#REF!</formula>
    </cfRule>
    <cfRule type="cellIs" dxfId="479" priority="510" operator="equal">
      <formula>#REF!</formula>
    </cfRule>
    <cfRule type="cellIs" dxfId="478" priority="511" operator="equal">
      <formula>#REF!</formula>
    </cfRule>
    <cfRule type="cellIs" dxfId="477" priority="512" operator="equal">
      <formula>#REF!</formula>
    </cfRule>
    <cfRule type="cellIs" dxfId="476" priority="513" operator="equal">
      <formula>#REF!</formula>
    </cfRule>
  </conditionalFormatting>
  <conditionalFormatting sqref="Q67:Q68">
    <cfRule type="cellIs" dxfId="475" priority="439" operator="equal">
      <formula>#REF!</formula>
    </cfRule>
    <cfRule type="cellIs" dxfId="474" priority="441" operator="equal">
      <formula>#REF!</formula>
    </cfRule>
    <cfRule type="cellIs" dxfId="473" priority="442" operator="equal">
      <formula>#REF!</formula>
    </cfRule>
    <cfRule type="cellIs" dxfId="472" priority="443" operator="equal">
      <formula>#REF!</formula>
    </cfRule>
    <cfRule type="cellIs" dxfId="471" priority="444" operator="equal">
      <formula>#REF!</formula>
    </cfRule>
    <cfRule type="cellIs" dxfId="470" priority="445" operator="equal">
      <formula>#REF!</formula>
    </cfRule>
    <cfRule type="cellIs" dxfId="469" priority="446" operator="equal">
      <formula>#REF!</formula>
    </cfRule>
    <cfRule type="cellIs" dxfId="468" priority="447" operator="equal">
      <formula>#REF!</formula>
    </cfRule>
    <cfRule type="cellIs" dxfId="467" priority="448" operator="equal">
      <formula>#REF!</formula>
    </cfRule>
    <cfRule type="cellIs" dxfId="466" priority="449" operator="equal">
      <formula>#REF!</formula>
    </cfRule>
    <cfRule type="cellIs" dxfId="465" priority="450" operator="equal">
      <formula>#REF!</formula>
    </cfRule>
    <cfRule type="cellIs" dxfId="464" priority="451" operator="equal">
      <formula>#REF!</formula>
    </cfRule>
    <cfRule type="cellIs" dxfId="463" priority="452" operator="equal">
      <formula>#REF!</formula>
    </cfRule>
    <cfRule type="cellIs" dxfId="462" priority="453" operator="equal">
      <formula>#REF!</formula>
    </cfRule>
    <cfRule type="cellIs" dxfId="461" priority="454" operator="equal">
      <formula>#REF!</formula>
    </cfRule>
    <cfRule type="cellIs" dxfId="460" priority="455" operator="equal">
      <formula>#REF!</formula>
    </cfRule>
    <cfRule type="cellIs" dxfId="459" priority="456" operator="equal">
      <formula>#REF!</formula>
    </cfRule>
    <cfRule type="cellIs" dxfId="458" priority="457" operator="equal">
      <formula>#REF!</formula>
    </cfRule>
    <cfRule type="cellIs" dxfId="457" priority="458" operator="equal">
      <formula>#REF!</formula>
    </cfRule>
    <cfRule type="cellIs" dxfId="456" priority="459" operator="equal">
      <formula>#REF!</formula>
    </cfRule>
    <cfRule type="cellIs" dxfId="455" priority="460" operator="equal">
      <formula>#REF!</formula>
    </cfRule>
    <cfRule type="cellIs" dxfId="454" priority="461" operator="equal">
      <formula>#REF!</formula>
    </cfRule>
    <cfRule type="cellIs" dxfId="453" priority="462" operator="equal">
      <formula>#REF!</formula>
    </cfRule>
    <cfRule type="cellIs" dxfId="452" priority="463" operator="equal">
      <formula>#REF!</formula>
    </cfRule>
    <cfRule type="cellIs" dxfId="451" priority="464" operator="equal">
      <formula>#REF!</formula>
    </cfRule>
    <cfRule type="cellIs" dxfId="450" priority="465" operator="equal">
      <formula>#REF!</formula>
    </cfRule>
    <cfRule type="cellIs" dxfId="449" priority="466" operator="equal">
      <formula>#REF!</formula>
    </cfRule>
    <cfRule type="cellIs" dxfId="448" priority="467" operator="equal">
      <formula>#REF!</formula>
    </cfRule>
    <cfRule type="cellIs" dxfId="447" priority="468" operator="equal">
      <formula>#REF!</formula>
    </cfRule>
    <cfRule type="cellIs" dxfId="446" priority="469" operator="equal">
      <formula>#REF!</formula>
    </cfRule>
    <cfRule type="cellIs" dxfId="445" priority="470" operator="equal">
      <formula>#REF!</formula>
    </cfRule>
    <cfRule type="cellIs" dxfId="444" priority="471" operator="equal">
      <formula>#REF!</formula>
    </cfRule>
    <cfRule type="cellIs" dxfId="443" priority="472" operator="equal">
      <formula>#REF!</formula>
    </cfRule>
    <cfRule type="cellIs" dxfId="442" priority="473" operator="equal">
      <formula>#REF!</formula>
    </cfRule>
    <cfRule type="cellIs" dxfId="441" priority="474" operator="equal">
      <formula>#REF!</formula>
    </cfRule>
    <cfRule type="cellIs" dxfId="440" priority="475" operator="equal">
      <formula>#REF!</formula>
    </cfRule>
    <cfRule type="cellIs" dxfId="439" priority="476" operator="equal">
      <formula>#REF!</formula>
    </cfRule>
  </conditionalFormatting>
  <conditionalFormatting sqref="N67:N68">
    <cfRule type="cellIs" dxfId="438" priority="440" operator="equal">
      <formula>#REF!</formula>
    </cfRule>
  </conditionalFormatting>
  <conditionalFormatting sqref="L67:L68">
    <cfRule type="cellIs" dxfId="437" priority="434" operator="equal">
      <formula>"ALTA"</formula>
    </cfRule>
    <cfRule type="cellIs" dxfId="436" priority="435" operator="equal">
      <formula>"MUY ALTA"</formula>
    </cfRule>
    <cfRule type="cellIs" dxfId="435" priority="436" operator="equal">
      <formula>"MEDIA"</formula>
    </cfRule>
    <cfRule type="cellIs" dxfId="434" priority="437" operator="equal">
      <formula>"BAJA"</formula>
    </cfRule>
    <cfRule type="cellIs" dxfId="433" priority="438" operator="equal">
      <formula>"MUY BAJA"</formula>
    </cfRule>
  </conditionalFormatting>
  <conditionalFormatting sqref="N67:N68">
    <cfRule type="cellIs" dxfId="432" priority="426" operator="equal">
      <formula>"CATASTRÓFICO (RC-F)"</formula>
    </cfRule>
    <cfRule type="cellIs" dxfId="431" priority="427" operator="equal">
      <formula>"MAYOR (RC-F)"</formula>
    </cfRule>
    <cfRule type="cellIs" dxfId="430" priority="428" operator="equal">
      <formula>"MODERADO (RC-F)"</formula>
    </cfRule>
    <cfRule type="cellIs" dxfId="429" priority="429" operator="equal">
      <formula>"CATASTRÓFICO"</formula>
    </cfRule>
    <cfRule type="cellIs" dxfId="428" priority="430" operator="equal">
      <formula>"MAYOR"</formula>
    </cfRule>
    <cfRule type="cellIs" dxfId="427" priority="431" operator="equal">
      <formula>"MODERADO"</formula>
    </cfRule>
    <cfRule type="cellIs" dxfId="426" priority="432" operator="equal">
      <formula>"MENOR"</formula>
    </cfRule>
    <cfRule type="cellIs" dxfId="425" priority="433" operator="equal">
      <formula>"LEVE"</formula>
    </cfRule>
  </conditionalFormatting>
  <conditionalFormatting sqref="AI67:AI68 Q67:Q68">
    <cfRule type="cellIs" dxfId="424" priority="419" operator="equal">
      <formula>"EXTREMO (RC/F)"</formula>
    </cfRule>
    <cfRule type="cellIs" dxfId="423" priority="420" operator="equal">
      <formula>"ALTO (RC/F)"</formula>
    </cfRule>
    <cfRule type="cellIs" dxfId="422" priority="421" operator="equal">
      <formula>"MODERADO (RC/F)"</formula>
    </cfRule>
    <cfRule type="cellIs" dxfId="421" priority="422" operator="equal">
      <formula>"EXTREMO"</formula>
    </cfRule>
    <cfRule type="cellIs" dxfId="420" priority="423" operator="equal">
      <formula>"ALTO"</formula>
    </cfRule>
    <cfRule type="cellIs" dxfId="419" priority="424" operator="equal">
      <formula>"MODERADO"</formula>
    </cfRule>
    <cfRule type="cellIs" dxfId="418" priority="425" operator="equal">
      <formula>"BAJO"</formula>
    </cfRule>
  </conditionalFormatting>
  <conditionalFormatting sqref="AE66:AE68">
    <cfRule type="cellIs" dxfId="417" priority="414" operator="equal">
      <formula>"MUY ALTA"</formula>
    </cfRule>
    <cfRule type="cellIs" dxfId="416" priority="415" operator="equal">
      <formula>"ALTA"</formula>
    </cfRule>
    <cfRule type="cellIs" dxfId="415" priority="416" operator="equal">
      <formula>"MEDIA"</formula>
    </cfRule>
    <cfRule type="cellIs" dxfId="414" priority="417" operator="equal">
      <formula>"BAJA"</formula>
    </cfRule>
    <cfRule type="cellIs" dxfId="413" priority="418" operator="equal">
      <formula>"MUY BAJA"</formula>
    </cfRule>
  </conditionalFormatting>
  <conditionalFormatting sqref="AG67:AG68">
    <cfRule type="cellIs" dxfId="412" priority="409" operator="equal">
      <formula>"CATASTROFICO"</formula>
    </cfRule>
    <cfRule type="cellIs" dxfId="411" priority="410" operator="equal">
      <formula>"MAYOR"</formula>
    </cfRule>
    <cfRule type="cellIs" dxfId="410" priority="411" operator="equal">
      <formula>"MODERADO"</formula>
    </cfRule>
    <cfRule type="cellIs" dxfId="409" priority="412" operator="equal">
      <formula>"MENOR"</formula>
    </cfRule>
    <cfRule type="cellIs" dxfId="408" priority="413" operator="equal">
      <formula>"LEVE"</formula>
    </cfRule>
  </conditionalFormatting>
  <conditionalFormatting sqref="AI67:AI68">
    <cfRule type="cellIs" dxfId="407" priority="372" operator="equal">
      <formula>#REF!</formula>
    </cfRule>
    <cfRule type="cellIs" dxfId="406" priority="373" operator="equal">
      <formula>#REF!</formula>
    </cfRule>
    <cfRule type="cellIs" dxfId="405" priority="374" operator="equal">
      <formula>#REF!</formula>
    </cfRule>
    <cfRule type="cellIs" dxfId="404" priority="375" operator="equal">
      <formula>#REF!</formula>
    </cfRule>
    <cfRule type="cellIs" dxfId="403" priority="376" operator="equal">
      <formula>#REF!</formula>
    </cfRule>
    <cfRule type="cellIs" dxfId="402" priority="377" operator="equal">
      <formula>#REF!</formula>
    </cfRule>
    <cfRule type="cellIs" dxfId="401" priority="378" operator="equal">
      <formula>#REF!</formula>
    </cfRule>
    <cfRule type="cellIs" dxfId="400" priority="379" operator="equal">
      <formula>#REF!</formula>
    </cfRule>
    <cfRule type="cellIs" dxfId="399" priority="380" operator="equal">
      <formula>#REF!</formula>
    </cfRule>
    <cfRule type="cellIs" dxfId="398" priority="381" operator="equal">
      <formula>#REF!</formula>
    </cfRule>
    <cfRule type="cellIs" dxfId="397" priority="382" operator="equal">
      <formula>#REF!</formula>
    </cfRule>
    <cfRule type="cellIs" dxfId="396" priority="383" operator="equal">
      <formula>#REF!</formula>
    </cfRule>
    <cfRule type="cellIs" dxfId="395" priority="384" operator="equal">
      <formula>#REF!</formula>
    </cfRule>
    <cfRule type="cellIs" dxfId="394" priority="385" operator="equal">
      <formula>#REF!</formula>
    </cfRule>
    <cfRule type="cellIs" dxfId="393" priority="386" operator="equal">
      <formula>#REF!</formula>
    </cfRule>
    <cfRule type="cellIs" dxfId="392" priority="387" operator="equal">
      <formula>#REF!</formula>
    </cfRule>
    <cfRule type="cellIs" dxfId="391" priority="388" operator="equal">
      <formula>#REF!</formula>
    </cfRule>
    <cfRule type="cellIs" dxfId="390" priority="389" operator="equal">
      <formula>#REF!</formula>
    </cfRule>
    <cfRule type="cellIs" dxfId="389" priority="390" operator="equal">
      <formula>#REF!</formula>
    </cfRule>
    <cfRule type="cellIs" dxfId="388" priority="391" operator="equal">
      <formula>#REF!</formula>
    </cfRule>
    <cfRule type="cellIs" dxfId="387" priority="392" operator="equal">
      <formula>#REF!</formula>
    </cfRule>
    <cfRule type="cellIs" dxfId="386" priority="393" operator="equal">
      <formula>#REF!</formula>
    </cfRule>
    <cfRule type="cellIs" dxfId="385" priority="394" operator="equal">
      <formula>#REF!</formula>
    </cfRule>
    <cfRule type="cellIs" dxfId="384" priority="395" operator="equal">
      <formula>#REF!</formula>
    </cfRule>
    <cfRule type="cellIs" dxfId="383" priority="396" operator="equal">
      <formula>#REF!</formula>
    </cfRule>
    <cfRule type="cellIs" dxfId="382" priority="397" operator="equal">
      <formula>#REF!</formula>
    </cfRule>
    <cfRule type="cellIs" dxfId="381" priority="398" operator="equal">
      <formula>#REF!</formula>
    </cfRule>
    <cfRule type="cellIs" dxfId="380" priority="399" operator="equal">
      <formula>#REF!</formula>
    </cfRule>
    <cfRule type="cellIs" dxfId="379" priority="400" operator="equal">
      <formula>#REF!</formula>
    </cfRule>
    <cfRule type="cellIs" dxfId="378" priority="401" operator="equal">
      <formula>#REF!</formula>
    </cfRule>
    <cfRule type="cellIs" dxfId="377" priority="402" operator="equal">
      <formula>#REF!</formula>
    </cfRule>
    <cfRule type="cellIs" dxfId="376" priority="403" operator="equal">
      <formula>#REF!</formula>
    </cfRule>
    <cfRule type="cellIs" dxfId="375" priority="404" operator="equal">
      <formula>#REF!</formula>
    </cfRule>
    <cfRule type="cellIs" dxfId="374" priority="405" operator="equal">
      <formula>#REF!</formula>
    </cfRule>
    <cfRule type="cellIs" dxfId="373" priority="406" operator="equal">
      <formula>#REF!</formula>
    </cfRule>
    <cfRule type="cellIs" dxfId="372" priority="407" operator="equal">
      <formula>#REF!</formula>
    </cfRule>
    <cfRule type="cellIs" dxfId="371" priority="408" operator="equal">
      <formula>#REF!</formula>
    </cfRule>
  </conditionalFormatting>
  <conditionalFormatting sqref="Q62 Q65">
    <cfRule type="cellIs" dxfId="370" priority="334" operator="equal">
      <formula>#REF!</formula>
    </cfRule>
    <cfRule type="cellIs" dxfId="369" priority="336" operator="equal">
      <formula>#REF!</formula>
    </cfRule>
    <cfRule type="cellIs" dxfId="368" priority="337" operator="equal">
      <formula>#REF!</formula>
    </cfRule>
    <cfRule type="cellIs" dxfId="367" priority="338" operator="equal">
      <formula>#REF!</formula>
    </cfRule>
    <cfRule type="cellIs" dxfId="366" priority="339" operator="equal">
      <formula>#REF!</formula>
    </cfRule>
    <cfRule type="cellIs" dxfId="365" priority="340" operator="equal">
      <formula>#REF!</formula>
    </cfRule>
    <cfRule type="cellIs" dxfId="364" priority="341" operator="equal">
      <formula>#REF!</formula>
    </cfRule>
    <cfRule type="cellIs" dxfId="363" priority="342" operator="equal">
      <formula>#REF!</formula>
    </cfRule>
    <cfRule type="cellIs" dxfId="362" priority="343" operator="equal">
      <formula>#REF!</formula>
    </cfRule>
    <cfRule type="cellIs" dxfId="361" priority="344" operator="equal">
      <formula>#REF!</formula>
    </cfRule>
    <cfRule type="cellIs" dxfId="360" priority="345" operator="equal">
      <formula>#REF!</formula>
    </cfRule>
    <cfRule type="cellIs" dxfId="359" priority="346" operator="equal">
      <formula>#REF!</formula>
    </cfRule>
    <cfRule type="cellIs" dxfId="358" priority="347" operator="equal">
      <formula>#REF!</formula>
    </cfRule>
    <cfRule type="cellIs" dxfId="357" priority="348" operator="equal">
      <formula>#REF!</formula>
    </cfRule>
    <cfRule type="cellIs" dxfId="356" priority="349" operator="equal">
      <formula>#REF!</formula>
    </cfRule>
    <cfRule type="cellIs" dxfId="355" priority="350" operator="equal">
      <formula>#REF!</formula>
    </cfRule>
    <cfRule type="cellIs" dxfId="354" priority="351" operator="equal">
      <formula>#REF!</formula>
    </cfRule>
    <cfRule type="cellIs" dxfId="353" priority="352" operator="equal">
      <formula>#REF!</formula>
    </cfRule>
    <cfRule type="cellIs" dxfId="352" priority="353" operator="equal">
      <formula>#REF!</formula>
    </cfRule>
    <cfRule type="cellIs" dxfId="351" priority="354" operator="equal">
      <formula>#REF!</formula>
    </cfRule>
    <cfRule type="cellIs" dxfId="350" priority="355" operator="equal">
      <formula>#REF!</formula>
    </cfRule>
    <cfRule type="cellIs" dxfId="349" priority="356" operator="equal">
      <formula>#REF!</formula>
    </cfRule>
    <cfRule type="cellIs" dxfId="348" priority="357" operator="equal">
      <formula>#REF!</formula>
    </cfRule>
    <cfRule type="cellIs" dxfId="347" priority="358" operator="equal">
      <formula>#REF!</formula>
    </cfRule>
    <cfRule type="cellIs" dxfId="346" priority="359" operator="equal">
      <formula>#REF!</formula>
    </cfRule>
    <cfRule type="cellIs" dxfId="345" priority="360" operator="equal">
      <formula>#REF!</formula>
    </cfRule>
    <cfRule type="cellIs" dxfId="344" priority="361" operator="equal">
      <formula>#REF!</formula>
    </cfRule>
    <cfRule type="cellIs" dxfId="343" priority="362" operator="equal">
      <formula>#REF!</formula>
    </cfRule>
    <cfRule type="cellIs" dxfId="342" priority="363" operator="equal">
      <formula>#REF!</formula>
    </cfRule>
    <cfRule type="cellIs" dxfId="341" priority="364" operator="equal">
      <formula>#REF!</formula>
    </cfRule>
    <cfRule type="cellIs" dxfId="340" priority="365" operator="equal">
      <formula>#REF!</formula>
    </cfRule>
    <cfRule type="cellIs" dxfId="339" priority="366" operator="equal">
      <formula>#REF!</formula>
    </cfRule>
    <cfRule type="cellIs" dxfId="338" priority="367" operator="equal">
      <formula>#REF!</formula>
    </cfRule>
    <cfRule type="cellIs" dxfId="337" priority="368" operator="equal">
      <formula>#REF!</formula>
    </cfRule>
    <cfRule type="cellIs" dxfId="336" priority="369" operator="equal">
      <formula>#REF!</formula>
    </cfRule>
    <cfRule type="cellIs" dxfId="335" priority="370" operator="equal">
      <formula>#REF!</formula>
    </cfRule>
    <cfRule type="cellIs" dxfId="334" priority="371" operator="equal">
      <formula>#REF!</formula>
    </cfRule>
  </conditionalFormatting>
  <conditionalFormatting sqref="N62 N65">
    <cfRule type="cellIs" dxfId="333" priority="335" operator="equal">
      <formula>#REF!</formula>
    </cfRule>
  </conditionalFormatting>
  <conditionalFormatting sqref="L62 L65">
    <cfRule type="cellIs" dxfId="332" priority="329" operator="equal">
      <formula>"ALTA"</formula>
    </cfRule>
    <cfRule type="cellIs" dxfId="331" priority="330" operator="equal">
      <formula>"MUY ALTA"</formula>
    </cfRule>
    <cfRule type="cellIs" dxfId="330" priority="331" operator="equal">
      <formula>"MEDIA"</formula>
    </cfRule>
    <cfRule type="cellIs" dxfId="329" priority="332" operator="equal">
      <formula>"BAJA"</formula>
    </cfRule>
    <cfRule type="cellIs" dxfId="328" priority="333" operator="equal">
      <formula>"MUY BAJA"</formula>
    </cfRule>
  </conditionalFormatting>
  <conditionalFormatting sqref="N62 N65">
    <cfRule type="cellIs" dxfId="327" priority="321" operator="equal">
      <formula>"CATASTRÓFICO (RC-F)"</formula>
    </cfRule>
    <cfRule type="cellIs" dxfId="326" priority="322" operator="equal">
      <formula>"MAYOR (RC-F)"</formula>
    </cfRule>
    <cfRule type="cellIs" dxfId="325" priority="323" operator="equal">
      <formula>"MODERADO (RC-F)"</formula>
    </cfRule>
    <cfRule type="cellIs" dxfId="324" priority="324" operator="equal">
      <formula>"CATASTRÓFICO"</formula>
    </cfRule>
    <cfRule type="cellIs" dxfId="323" priority="325" operator="equal">
      <formula>"MAYOR"</formula>
    </cfRule>
    <cfRule type="cellIs" dxfId="322" priority="326" operator="equal">
      <formula>"MODERADO"</formula>
    </cfRule>
    <cfRule type="cellIs" dxfId="321" priority="327" operator="equal">
      <formula>"MENOR"</formula>
    </cfRule>
    <cfRule type="cellIs" dxfId="320" priority="328" operator="equal">
      <formula>"LEVE"</formula>
    </cfRule>
  </conditionalFormatting>
  <conditionalFormatting sqref="AI62 Q62 Q65 AI65">
    <cfRule type="cellIs" dxfId="319" priority="314" operator="equal">
      <formula>"EXTREMO (RC/F)"</formula>
    </cfRule>
    <cfRule type="cellIs" dxfId="318" priority="315" operator="equal">
      <formula>"ALTO (RC/F)"</formula>
    </cfRule>
    <cfRule type="cellIs" dxfId="317" priority="316" operator="equal">
      <formula>"MODERADO (RC/F)"</formula>
    </cfRule>
    <cfRule type="cellIs" dxfId="316" priority="317" operator="equal">
      <formula>"EXTREMO"</formula>
    </cfRule>
    <cfRule type="cellIs" dxfId="315" priority="318" operator="equal">
      <formula>"ALTO"</formula>
    </cfRule>
    <cfRule type="cellIs" dxfId="314" priority="319" operator="equal">
      <formula>"MODERADO"</formula>
    </cfRule>
    <cfRule type="cellIs" dxfId="313" priority="320" operator="equal">
      <formula>"BAJO"</formula>
    </cfRule>
  </conditionalFormatting>
  <conditionalFormatting sqref="AE62:AE65">
    <cfRule type="cellIs" dxfId="312" priority="309" operator="equal">
      <formula>"MUY ALTA"</formula>
    </cfRule>
    <cfRule type="cellIs" dxfId="311" priority="310" operator="equal">
      <formula>"ALTA"</formula>
    </cfRule>
    <cfRule type="cellIs" dxfId="310" priority="311" operator="equal">
      <formula>"MEDIA"</formula>
    </cfRule>
    <cfRule type="cellIs" dxfId="309" priority="312" operator="equal">
      <formula>"BAJA"</formula>
    </cfRule>
    <cfRule type="cellIs" dxfId="308" priority="313" operator="equal">
      <formula>"MUY BAJA"</formula>
    </cfRule>
  </conditionalFormatting>
  <conditionalFormatting sqref="AG62 AG65">
    <cfRule type="cellIs" dxfId="307" priority="304" operator="equal">
      <formula>"CATASTROFICO"</formula>
    </cfRule>
    <cfRule type="cellIs" dxfId="306" priority="305" operator="equal">
      <formula>"MAYOR"</formula>
    </cfRule>
    <cfRule type="cellIs" dxfId="305" priority="306" operator="equal">
      <formula>"MODERADO"</formula>
    </cfRule>
    <cfRule type="cellIs" dxfId="304" priority="307" operator="equal">
      <formula>"MENOR"</formula>
    </cfRule>
    <cfRule type="cellIs" dxfId="303" priority="308" operator="equal">
      <formula>"LEVE"</formula>
    </cfRule>
  </conditionalFormatting>
  <conditionalFormatting sqref="AI62 AI65">
    <cfRule type="cellIs" dxfId="302" priority="267" operator="equal">
      <formula>#REF!</formula>
    </cfRule>
    <cfRule type="cellIs" dxfId="301" priority="268" operator="equal">
      <formula>#REF!</formula>
    </cfRule>
    <cfRule type="cellIs" dxfId="300" priority="269" operator="equal">
      <formula>#REF!</formula>
    </cfRule>
    <cfRule type="cellIs" dxfId="299" priority="270" operator="equal">
      <formula>#REF!</formula>
    </cfRule>
    <cfRule type="cellIs" dxfId="298" priority="271" operator="equal">
      <formula>#REF!</formula>
    </cfRule>
    <cfRule type="cellIs" dxfId="297" priority="272" operator="equal">
      <formula>#REF!</formula>
    </cfRule>
    <cfRule type="cellIs" dxfId="296" priority="273" operator="equal">
      <formula>#REF!</formula>
    </cfRule>
    <cfRule type="cellIs" dxfId="295" priority="274" operator="equal">
      <formula>#REF!</formula>
    </cfRule>
    <cfRule type="cellIs" dxfId="294" priority="275" operator="equal">
      <formula>#REF!</formula>
    </cfRule>
    <cfRule type="cellIs" dxfId="293" priority="276" operator="equal">
      <formula>#REF!</formula>
    </cfRule>
    <cfRule type="cellIs" dxfId="292" priority="277" operator="equal">
      <formula>#REF!</formula>
    </cfRule>
    <cfRule type="cellIs" dxfId="291" priority="278" operator="equal">
      <formula>#REF!</formula>
    </cfRule>
    <cfRule type="cellIs" dxfId="290" priority="279" operator="equal">
      <formula>#REF!</formula>
    </cfRule>
    <cfRule type="cellIs" dxfId="289" priority="280" operator="equal">
      <formula>#REF!</formula>
    </cfRule>
    <cfRule type="cellIs" dxfId="288" priority="281" operator="equal">
      <formula>#REF!</formula>
    </cfRule>
    <cfRule type="cellIs" dxfId="287" priority="282" operator="equal">
      <formula>#REF!</formula>
    </cfRule>
    <cfRule type="cellIs" dxfId="286" priority="283" operator="equal">
      <formula>#REF!</formula>
    </cfRule>
    <cfRule type="cellIs" dxfId="285" priority="284" operator="equal">
      <formula>#REF!</formula>
    </cfRule>
    <cfRule type="cellIs" dxfId="284" priority="285" operator="equal">
      <formula>#REF!</formula>
    </cfRule>
    <cfRule type="cellIs" dxfId="283" priority="286" operator="equal">
      <formula>#REF!</formula>
    </cfRule>
    <cfRule type="cellIs" dxfId="282" priority="287" operator="equal">
      <formula>#REF!</formula>
    </cfRule>
    <cfRule type="cellIs" dxfId="281" priority="288" operator="equal">
      <formula>#REF!</formula>
    </cfRule>
    <cfRule type="cellIs" dxfId="280" priority="289" operator="equal">
      <formula>#REF!</formula>
    </cfRule>
    <cfRule type="cellIs" dxfId="279" priority="290" operator="equal">
      <formula>#REF!</formula>
    </cfRule>
    <cfRule type="cellIs" dxfId="278" priority="291" operator="equal">
      <formula>#REF!</formula>
    </cfRule>
    <cfRule type="cellIs" dxfId="277" priority="292" operator="equal">
      <formula>#REF!</formula>
    </cfRule>
    <cfRule type="cellIs" dxfId="276" priority="293" operator="equal">
      <formula>#REF!</formula>
    </cfRule>
    <cfRule type="cellIs" dxfId="275" priority="294" operator="equal">
      <formula>#REF!</formula>
    </cfRule>
    <cfRule type="cellIs" dxfId="274" priority="295" operator="equal">
      <formula>#REF!</formula>
    </cfRule>
    <cfRule type="cellIs" dxfId="273" priority="296" operator="equal">
      <formula>#REF!</formula>
    </cfRule>
    <cfRule type="cellIs" dxfId="272" priority="297" operator="equal">
      <formula>#REF!</formula>
    </cfRule>
    <cfRule type="cellIs" dxfId="271" priority="298" operator="equal">
      <formula>#REF!</formula>
    </cfRule>
    <cfRule type="cellIs" dxfId="270" priority="299" operator="equal">
      <formula>#REF!</formula>
    </cfRule>
    <cfRule type="cellIs" dxfId="269" priority="300" operator="equal">
      <formula>#REF!</formula>
    </cfRule>
    <cfRule type="cellIs" dxfId="268" priority="301" operator="equal">
      <formula>#REF!</formula>
    </cfRule>
    <cfRule type="cellIs" dxfId="267" priority="302" operator="equal">
      <formula>#REF!</formula>
    </cfRule>
    <cfRule type="cellIs" dxfId="266" priority="303" operator="equal">
      <formula>#REF!</formula>
    </cfRule>
  </conditionalFormatting>
  <conditionalFormatting sqref="Q56 Q58 Q60">
    <cfRule type="cellIs" dxfId="265" priority="229" operator="equal">
      <formula>#REF!</formula>
    </cfRule>
    <cfRule type="cellIs" dxfId="264" priority="231" operator="equal">
      <formula>#REF!</formula>
    </cfRule>
    <cfRule type="cellIs" dxfId="263" priority="232" operator="equal">
      <formula>#REF!</formula>
    </cfRule>
    <cfRule type="cellIs" dxfId="262" priority="233" operator="equal">
      <formula>#REF!</formula>
    </cfRule>
    <cfRule type="cellIs" dxfId="261" priority="234" operator="equal">
      <formula>#REF!</formula>
    </cfRule>
    <cfRule type="cellIs" dxfId="260" priority="235" operator="equal">
      <formula>#REF!</formula>
    </cfRule>
    <cfRule type="cellIs" dxfId="259" priority="236" operator="equal">
      <formula>#REF!</formula>
    </cfRule>
    <cfRule type="cellIs" dxfId="258" priority="237" operator="equal">
      <formula>#REF!</formula>
    </cfRule>
    <cfRule type="cellIs" dxfId="257" priority="238" operator="equal">
      <formula>#REF!</formula>
    </cfRule>
    <cfRule type="cellIs" dxfId="256" priority="239" operator="equal">
      <formula>#REF!</formula>
    </cfRule>
    <cfRule type="cellIs" dxfId="255" priority="240" operator="equal">
      <formula>#REF!</formula>
    </cfRule>
    <cfRule type="cellIs" dxfId="254" priority="241" operator="equal">
      <formula>#REF!</formula>
    </cfRule>
    <cfRule type="cellIs" dxfId="253" priority="242" operator="equal">
      <formula>#REF!</formula>
    </cfRule>
    <cfRule type="cellIs" dxfId="252" priority="243" operator="equal">
      <formula>#REF!</formula>
    </cfRule>
    <cfRule type="cellIs" dxfId="251" priority="244" operator="equal">
      <formula>#REF!</formula>
    </cfRule>
    <cfRule type="cellIs" dxfId="250" priority="245" operator="equal">
      <formula>#REF!</formula>
    </cfRule>
    <cfRule type="cellIs" dxfId="249" priority="246" operator="equal">
      <formula>#REF!</formula>
    </cfRule>
    <cfRule type="cellIs" dxfId="248" priority="247" operator="equal">
      <formula>#REF!</formula>
    </cfRule>
    <cfRule type="cellIs" dxfId="247" priority="248" operator="equal">
      <formula>#REF!</formula>
    </cfRule>
    <cfRule type="cellIs" dxfId="246" priority="249" operator="equal">
      <formula>#REF!</formula>
    </cfRule>
    <cfRule type="cellIs" dxfId="245" priority="250" operator="equal">
      <formula>#REF!</formula>
    </cfRule>
    <cfRule type="cellIs" dxfId="244" priority="251" operator="equal">
      <formula>#REF!</formula>
    </cfRule>
    <cfRule type="cellIs" dxfId="243" priority="252" operator="equal">
      <formula>#REF!</formula>
    </cfRule>
    <cfRule type="cellIs" dxfId="242" priority="253" operator="equal">
      <formula>#REF!</formula>
    </cfRule>
    <cfRule type="cellIs" dxfId="241" priority="254" operator="equal">
      <formula>#REF!</formula>
    </cfRule>
    <cfRule type="cellIs" dxfId="240" priority="255" operator="equal">
      <formula>#REF!</formula>
    </cfRule>
    <cfRule type="cellIs" dxfId="239" priority="256" operator="equal">
      <formula>#REF!</formula>
    </cfRule>
    <cfRule type="cellIs" dxfId="238" priority="257" operator="equal">
      <formula>#REF!</formula>
    </cfRule>
    <cfRule type="cellIs" dxfId="237" priority="258" operator="equal">
      <formula>#REF!</formula>
    </cfRule>
    <cfRule type="cellIs" dxfId="236" priority="259" operator="equal">
      <formula>#REF!</formula>
    </cfRule>
    <cfRule type="cellIs" dxfId="235" priority="260" operator="equal">
      <formula>#REF!</formula>
    </cfRule>
    <cfRule type="cellIs" dxfId="234" priority="261" operator="equal">
      <formula>#REF!</formula>
    </cfRule>
    <cfRule type="cellIs" dxfId="233" priority="262" operator="equal">
      <formula>#REF!</formula>
    </cfRule>
    <cfRule type="cellIs" dxfId="232" priority="263" operator="equal">
      <formula>#REF!</formula>
    </cfRule>
    <cfRule type="cellIs" dxfId="231" priority="264" operator="equal">
      <formula>#REF!</formula>
    </cfRule>
    <cfRule type="cellIs" dxfId="230" priority="265" operator="equal">
      <formula>#REF!</formula>
    </cfRule>
    <cfRule type="cellIs" dxfId="229" priority="266" operator="equal">
      <formula>#REF!</formula>
    </cfRule>
  </conditionalFormatting>
  <conditionalFormatting sqref="N56 N58 N60">
    <cfRule type="cellIs" dxfId="228" priority="230" operator="equal">
      <formula>#REF!</formula>
    </cfRule>
  </conditionalFormatting>
  <conditionalFormatting sqref="L56 L58 L60">
    <cfRule type="cellIs" dxfId="227" priority="224" operator="equal">
      <formula>"ALTA"</formula>
    </cfRule>
    <cfRule type="cellIs" dxfId="226" priority="225" operator="equal">
      <formula>"MUY ALTA"</formula>
    </cfRule>
    <cfRule type="cellIs" dxfId="225" priority="226" operator="equal">
      <formula>"MEDIA"</formula>
    </cfRule>
    <cfRule type="cellIs" dxfId="224" priority="227" operator="equal">
      <formula>"BAJA"</formula>
    </cfRule>
    <cfRule type="cellIs" dxfId="223" priority="228" operator="equal">
      <formula>"MUY BAJA"</formula>
    </cfRule>
  </conditionalFormatting>
  <conditionalFormatting sqref="N56 N58 N60">
    <cfRule type="cellIs" dxfId="222" priority="216" operator="equal">
      <formula>"CATASTRÓFICO (RC-F)"</formula>
    </cfRule>
    <cfRule type="cellIs" dxfId="221" priority="217" operator="equal">
      <formula>"MAYOR (RC-F)"</formula>
    </cfRule>
    <cfRule type="cellIs" dxfId="220" priority="218" operator="equal">
      <formula>"MODERADO (RC-F)"</formula>
    </cfRule>
    <cfRule type="cellIs" dxfId="219" priority="219" operator="equal">
      <formula>"CATASTRÓFICO"</formula>
    </cfRule>
    <cfRule type="cellIs" dxfId="218" priority="220" operator="equal">
      <formula>"MAYOR"</formula>
    </cfRule>
    <cfRule type="cellIs" dxfId="217" priority="221" operator="equal">
      <formula>"MODERADO"</formula>
    </cfRule>
    <cfRule type="cellIs" dxfId="216" priority="222" operator="equal">
      <formula>"MENOR"</formula>
    </cfRule>
    <cfRule type="cellIs" dxfId="215" priority="223" operator="equal">
      <formula>"LEVE"</formula>
    </cfRule>
  </conditionalFormatting>
  <conditionalFormatting sqref="AI56 Q56 Q58 AI58 AI60 Q60">
    <cfRule type="cellIs" dxfId="214" priority="209" operator="equal">
      <formula>"EXTREMO (RC/F)"</formula>
    </cfRule>
    <cfRule type="cellIs" dxfId="213" priority="210" operator="equal">
      <formula>"ALTO (RC/F)"</formula>
    </cfRule>
    <cfRule type="cellIs" dxfId="212" priority="211" operator="equal">
      <formula>"MODERADO (RC/F)"</formula>
    </cfRule>
    <cfRule type="cellIs" dxfId="211" priority="212" operator="equal">
      <formula>"EXTREMO"</formula>
    </cfRule>
    <cfRule type="cellIs" dxfId="210" priority="213" operator="equal">
      <formula>"ALTO"</formula>
    </cfRule>
    <cfRule type="cellIs" dxfId="209" priority="214" operator="equal">
      <formula>"MODERADO"</formula>
    </cfRule>
    <cfRule type="cellIs" dxfId="208" priority="215" operator="equal">
      <formula>"BAJO"</formula>
    </cfRule>
  </conditionalFormatting>
  <conditionalFormatting sqref="AE56 AE58 AE60">
    <cfRule type="cellIs" dxfId="207" priority="204" operator="equal">
      <formula>"MUY ALTA"</formula>
    </cfRule>
    <cfRule type="cellIs" dxfId="206" priority="205" operator="equal">
      <formula>"ALTA"</formula>
    </cfRule>
    <cfRule type="cellIs" dxfId="205" priority="206" operator="equal">
      <formula>"MEDIA"</formula>
    </cfRule>
    <cfRule type="cellIs" dxfId="204" priority="207" operator="equal">
      <formula>"BAJA"</formula>
    </cfRule>
    <cfRule type="cellIs" dxfId="203" priority="208" operator="equal">
      <formula>"MUY BAJA"</formula>
    </cfRule>
  </conditionalFormatting>
  <conditionalFormatting sqref="AG56 AG58 AG60">
    <cfRule type="cellIs" dxfId="202" priority="199" operator="equal">
      <formula>"CATASTROFICO"</formula>
    </cfRule>
    <cfRule type="cellIs" dxfId="201" priority="200" operator="equal">
      <formula>"MAYOR"</formula>
    </cfRule>
    <cfRule type="cellIs" dxfId="200" priority="201" operator="equal">
      <formula>"MODERADO"</formula>
    </cfRule>
    <cfRule type="cellIs" dxfId="199" priority="202" operator="equal">
      <formula>"MENOR"</formula>
    </cfRule>
    <cfRule type="cellIs" dxfId="198" priority="203" operator="equal">
      <formula>"LEVE"</formula>
    </cfRule>
  </conditionalFormatting>
  <conditionalFormatting sqref="AI56 AI58 AI60">
    <cfRule type="cellIs" dxfId="197" priority="162" operator="equal">
      <formula>#REF!</formula>
    </cfRule>
    <cfRule type="cellIs" dxfId="196" priority="163" operator="equal">
      <formula>#REF!</formula>
    </cfRule>
    <cfRule type="cellIs" dxfId="195" priority="164" operator="equal">
      <formula>#REF!</formula>
    </cfRule>
    <cfRule type="cellIs" dxfId="194" priority="165" operator="equal">
      <formula>#REF!</formula>
    </cfRule>
    <cfRule type="cellIs" dxfId="193" priority="166" operator="equal">
      <formula>#REF!</formula>
    </cfRule>
    <cfRule type="cellIs" dxfId="192" priority="167" operator="equal">
      <formula>#REF!</formula>
    </cfRule>
    <cfRule type="cellIs" dxfId="191" priority="168" operator="equal">
      <formula>#REF!</formula>
    </cfRule>
    <cfRule type="cellIs" dxfId="190" priority="169" operator="equal">
      <formula>#REF!</formula>
    </cfRule>
    <cfRule type="cellIs" dxfId="189" priority="170" operator="equal">
      <formula>#REF!</formula>
    </cfRule>
    <cfRule type="cellIs" dxfId="188" priority="171" operator="equal">
      <formula>#REF!</formula>
    </cfRule>
    <cfRule type="cellIs" dxfId="187" priority="172" operator="equal">
      <formula>#REF!</formula>
    </cfRule>
    <cfRule type="cellIs" dxfId="186" priority="173" operator="equal">
      <formula>#REF!</formula>
    </cfRule>
    <cfRule type="cellIs" dxfId="185" priority="174" operator="equal">
      <formula>#REF!</formula>
    </cfRule>
    <cfRule type="cellIs" dxfId="184" priority="175" operator="equal">
      <formula>#REF!</formula>
    </cfRule>
    <cfRule type="cellIs" dxfId="183" priority="176" operator="equal">
      <formula>#REF!</formula>
    </cfRule>
    <cfRule type="cellIs" dxfId="182" priority="177" operator="equal">
      <formula>#REF!</formula>
    </cfRule>
    <cfRule type="cellIs" dxfId="181" priority="178" operator="equal">
      <formula>#REF!</formula>
    </cfRule>
    <cfRule type="cellIs" dxfId="180" priority="179" operator="equal">
      <formula>#REF!</formula>
    </cfRule>
    <cfRule type="cellIs" dxfId="179" priority="180" operator="equal">
      <formula>#REF!</formula>
    </cfRule>
    <cfRule type="cellIs" dxfId="178" priority="181" operator="equal">
      <formula>#REF!</formula>
    </cfRule>
    <cfRule type="cellIs" dxfId="177" priority="182" operator="equal">
      <formula>#REF!</formula>
    </cfRule>
    <cfRule type="cellIs" dxfId="176" priority="183" operator="equal">
      <formula>#REF!</formula>
    </cfRule>
    <cfRule type="cellIs" dxfId="175" priority="184" operator="equal">
      <formula>#REF!</formula>
    </cfRule>
    <cfRule type="cellIs" dxfId="174" priority="185" operator="equal">
      <formula>#REF!</formula>
    </cfRule>
    <cfRule type="cellIs" dxfId="173" priority="186" operator="equal">
      <formula>#REF!</formula>
    </cfRule>
    <cfRule type="cellIs" dxfId="172" priority="187" operator="equal">
      <formula>#REF!</formula>
    </cfRule>
    <cfRule type="cellIs" dxfId="171" priority="188" operator="equal">
      <formula>#REF!</formula>
    </cfRule>
    <cfRule type="cellIs" dxfId="170" priority="189" operator="equal">
      <formula>#REF!</formula>
    </cfRule>
    <cfRule type="cellIs" dxfId="169" priority="190" operator="equal">
      <formula>#REF!</formula>
    </cfRule>
    <cfRule type="cellIs" dxfId="168" priority="191" operator="equal">
      <formula>#REF!</formula>
    </cfRule>
    <cfRule type="cellIs" dxfId="167" priority="192" operator="equal">
      <formula>#REF!</formula>
    </cfRule>
    <cfRule type="cellIs" dxfId="166" priority="193" operator="equal">
      <formula>#REF!</formula>
    </cfRule>
    <cfRule type="cellIs" dxfId="165" priority="194" operator="equal">
      <formula>#REF!</formula>
    </cfRule>
    <cfRule type="cellIs" dxfId="164" priority="195" operator="equal">
      <formula>#REF!</formula>
    </cfRule>
    <cfRule type="cellIs" dxfId="163" priority="196" operator="equal">
      <formula>#REF!</formula>
    </cfRule>
    <cfRule type="cellIs" dxfId="162" priority="197" operator="equal">
      <formula>#REF!</formula>
    </cfRule>
    <cfRule type="cellIs" dxfId="161" priority="198" operator="equal">
      <formula>#REF!</formula>
    </cfRule>
  </conditionalFormatting>
  <conditionalFormatting sqref="I68 I19">
    <cfRule type="cellIs" dxfId="160" priority="161" operator="equal">
      <formula>#REF!</formula>
    </cfRule>
  </conditionalFormatting>
  <conditionalFormatting sqref="I65">
    <cfRule type="cellIs" dxfId="159" priority="160" operator="equal">
      <formula>#REF!</formula>
    </cfRule>
  </conditionalFormatting>
  <conditionalFormatting sqref="I56">
    <cfRule type="cellIs" dxfId="158" priority="159" operator="equal">
      <formula>#REF!</formula>
    </cfRule>
  </conditionalFormatting>
  <conditionalFormatting sqref="I60">
    <cfRule type="cellIs" dxfId="157" priority="158" operator="equal">
      <formula>#REF!</formula>
    </cfRule>
  </conditionalFormatting>
  <conditionalFormatting sqref="I22">
    <cfRule type="cellIs" dxfId="156" priority="157" operator="equal">
      <formula>#REF!</formula>
    </cfRule>
  </conditionalFormatting>
  <conditionalFormatting sqref="I42">
    <cfRule type="cellIs" dxfId="155" priority="156" operator="equal">
      <formula>#REF!</formula>
    </cfRule>
  </conditionalFormatting>
  <conditionalFormatting sqref="I48">
    <cfRule type="cellIs" dxfId="154" priority="155" operator="equal">
      <formula>#REF!</formula>
    </cfRule>
  </conditionalFormatting>
  <conditionalFormatting sqref="I50">
    <cfRule type="cellIs" dxfId="153" priority="154" operator="equal">
      <formula>#REF!</formula>
    </cfRule>
  </conditionalFormatting>
  <conditionalFormatting sqref="I71">
    <cfRule type="cellIs" dxfId="152" priority="153" operator="equal">
      <formula>#REF!</formula>
    </cfRule>
  </conditionalFormatting>
  <conditionalFormatting sqref="I73">
    <cfRule type="cellIs" dxfId="151" priority="152" operator="equal">
      <formula>#REF!</formula>
    </cfRule>
  </conditionalFormatting>
  <conditionalFormatting sqref="K73">
    <cfRule type="cellIs" dxfId="150" priority="151" operator="equal">
      <formula>#REF!</formula>
    </cfRule>
  </conditionalFormatting>
  <conditionalFormatting sqref="I58">
    <cfRule type="cellIs" dxfId="149" priority="150" operator="equal">
      <formula>#REF!</formula>
    </cfRule>
  </conditionalFormatting>
  <conditionalFormatting sqref="Q39">
    <cfRule type="cellIs" dxfId="148" priority="113" operator="equal">
      <formula>#REF!</formula>
    </cfRule>
    <cfRule type="cellIs" dxfId="147" priority="114" operator="equal">
      <formula>#REF!</formula>
    </cfRule>
    <cfRule type="cellIs" dxfId="146" priority="115" operator="equal">
      <formula>#REF!</formula>
    </cfRule>
    <cfRule type="cellIs" dxfId="145" priority="116" operator="equal">
      <formula>#REF!</formula>
    </cfRule>
    <cfRule type="cellIs" dxfId="144" priority="117" operator="equal">
      <formula>#REF!</formula>
    </cfRule>
    <cfRule type="cellIs" dxfId="143" priority="118" operator="equal">
      <formula>#REF!</formula>
    </cfRule>
    <cfRule type="cellIs" dxfId="142" priority="119" operator="equal">
      <formula>#REF!</formula>
    </cfRule>
    <cfRule type="cellIs" dxfId="141" priority="120" operator="equal">
      <formula>#REF!</formula>
    </cfRule>
    <cfRule type="cellIs" dxfId="140" priority="121" operator="equal">
      <formula>#REF!</formula>
    </cfRule>
    <cfRule type="cellIs" dxfId="139" priority="122" operator="equal">
      <formula>#REF!</formula>
    </cfRule>
    <cfRule type="cellIs" dxfId="138" priority="123" operator="equal">
      <formula>#REF!</formula>
    </cfRule>
    <cfRule type="cellIs" dxfId="137" priority="124" operator="equal">
      <formula>#REF!</formula>
    </cfRule>
    <cfRule type="cellIs" dxfId="136" priority="125" operator="equal">
      <formula>#REF!</formula>
    </cfRule>
    <cfRule type="cellIs" dxfId="135" priority="126" operator="equal">
      <formula>#REF!</formula>
    </cfRule>
    <cfRule type="cellIs" dxfId="134" priority="127" operator="equal">
      <formula>#REF!</formula>
    </cfRule>
    <cfRule type="cellIs" dxfId="133" priority="128" operator="equal">
      <formula>#REF!</formula>
    </cfRule>
    <cfRule type="cellIs" dxfId="132" priority="129" operator="equal">
      <formula>#REF!</formula>
    </cfRule>
    <cfRule type="cellIs" dxfId="131" priority="130" operator="equal">
      <formula>#REF!</formula>
    </cfRule>
    <cfRule type="cellIs" dxfId="130" priority="131" operator="equal">
      <formula>#REF!</formula>
    </cfRule>
    <cfRule type="cellIs" dxfId="129" priority="132" operator="equal">
      <formula>#REF!</formula>
    </cfRule>
    <cfRule type="cellIs" dxfId="128" priority="133" operator="equal">
      <formula>#REF!</formula>
    </cfRule>
    <cfRule type="cellIs" dxfId="127" priority="134" operator="equal">
      <formula>#REF!</formula>
    </cfRule>
    <cfRule type="cellIs" dxfId="126" priority="135" operator="equal">
      <formula>#REF!</formula>
    </cfRule>
    <cfRule type="cellIs" dxfId="125" priority="136" operator="equal">
      <formula>#REF!</formula>
    </cfRule>
    <cfRule type="cellIs" dxfId="124" priority="137" operator="equal">
      <formula>#REF!</formula>
    </cfRule>
    <cfRule type="cellIs" dxfId="123" priority="138" operator="equal">
      <formula>#REF!</formula>
    </cfRule>
    <cfRule type="cellIs" dxfId="122" priority="139" operator="equal">
      <formula>#REF!</formula>
    </cfRule>
    <cfRule type="cellIs" dxfId="121" priority="140" operator="equal">
      <formula>#REF!</formula>
    </cfRule>
    <cfRule type="cellIs" dxfId="120" priority="141" operator="equal">
      <formula>#REF!</formula>
    </cfRule>
    <cfRule type="cellIs" dxfId="119" priority="142" operator="equal">
      <formula>#REF!</formula>
    </cfRule>
    <cfRule type="cellIs" dxfId="118" priority="143" operator="equal">
      <formula>#REF!</formula>
    </cfRule>
    <cfRule type="cellIs" dxfId="117" priority="144" operator="equal">
      <formula>#REF!</formula>
    </cfRule>
    <cfRule type="cellIs" dxfId="116" priority="145" operator="equal">
      <formula>#REF!</formula>
    </cfRule>
    <cfRule type="cellIs" dxfId="115" priority="146" operator="equal">
      <formula>#REF!</formula>
    </cfRule>
    <cfRule type="cellIs" dxfId="114" priority="147" operator="equal">
      <formula>#REF!</formula>
    </cfRule>
    <cfRule type="cellIs" dxfId="113" priority="148" operator="equal">
      <formula>#REF!</formula>
    </cfRule>
    <cfRule type="cellIs" dxfId="112" priority="149" operator="equal">
      <formula>#REF!</formula>
    </cfRule>
  </conditionalFormatting>
  <conditionalFormatting sqref="Q39">
    <cfRule type="cellIs" dxfId="111" priority="106" operator="equal">
      <formula>"EXTREMO (RC/F)"</formula>
    </cfRule>
    <cfRule type="cellIs" dxfId="110" priority="107" operator="equal">
      <formula>"ALTO (RC/F)"</formula>
    </cfRule>
    <cfRule type="cellIs" dxfId="109" priority="108" operator="equal">
      <formula>"MODERADO (RC/F)"</formula>
    </cfRule>
    <cfRule type="cellIs" dxfId="108" priority="109" operator="equal">
      <formula>"EXTREMO"</formula>
    </cfRule>
    <cfRule type="cellIs" dxfId="107" priority="110" operator="equal">
      <formula>"ALTO"</formula>
    </cfRule>
    <cfRule type="cellIs" dxfId="106" priority="111" operator="equal">
      <formula>"MODERADO"</formula>
    </cfRule>
    <cfRule type="cellIs" dxfId="105" priority="112" operator="equal">
      <formula>"BAJO"</formula>
    </cfRule>
  </conditionalFormatting>
  <conditionalFormatting sqref="Q74:Q76">
    <cfRule type="cellIs" dxfId="104" priority="68" operator="equal">
      <formula>#REF!</formula>
    </cfRule>
    <cfRule type="cellIs" dxfId="103" priority="70" operator="equal">
      <formula>#REF!</formula>
    </cfRule>
    <cfRule type="cellIs" dxfId="102" priority="71" operator="equal">
      <formula>#REF!</formula>
    </cfRule>
    <cfRule type="cellIs" dxfId="101" priority="72" operator="equal">
      <formula>#REF!</formula>
    </cfRule>
    <cfRule type="cellIs" dxfId="100" priority="73" operator="equal">
      <formula>#REF!</formula>
    </cfRule>
    <cfRule type="cellIs" dxfId="99" priority="74" operator="equal">
      <formula>#REF!</formula>
    </cfRule>
    <cfRule type="cellIs" dxfId="98" priority="75" operator="equal">
      <formula>#REF!</formula>
    </cfRule>
    <cfRule type="cellIs" dxfId="97" priority="76" operator="equal">
      <formula>#REF!</formula>
    </cfRule>
    <cfRule type="cellIs" dxfId="96" priority="77" operator="equal">
      <formula>#REF!</formula>
    </cfRule>
    <cfRule type="cellIs" dxfId="95" priority="78" operator="equal">
      <formula>#REF!</formula>
    </cfRule>
    <cfRule type="cellIs" dxfId="94" priority="79" operator="equal">
      <formula>#REF!</formula>
    </cfRule>
    <cfRule type="cellIs" dxfId="93" priority="80" operator="equal">
      <formula>#REF!</formula>
    </cfRule>
    <cfRule type="cellIs" dxfId="92" priority="81" operator="equal">
      <formula>#REF!</formula>
    </cfRule>
    <cfRule type="cellIs" dxfId="91" priority="82" operator="equal">
      <formula>#REF!</formula>
    </cfRule>
    <cfRule type="cellIs" dxfId="90" priority="83" operator="equal">
      <formula>#REF!</formula>
    </cfRule>
    <cfRule type="cellIs" dxfId="89" priority="84" operator="equal">
      <formula>#REF!</formula>
    </cfRule>
    <cfRule type="cellIs" dxfId="88" priority="85" operator="equal">
      <formula>#REF!</formula>
    </cfRule>
    <cfRule type="cellIs" dxfId="87" priority="86" operator="equal">
      <formula>#REF!</formula>
    </cfRule>
    <cfRule type="cellIs" dxfId="86" priority="87" operator="equal">
      <formula>#REF!</formula>
    </cfRule>
    <cfRule type="cellIs" dxfId="85" priority="88" operator="equal">
      <formula>#REF!</formula>
    </cfRule>
    <cfRule type="cellIs" dxfId="84" priority="89" operator="equal">
      <formula>#REF!</formula>
    </cfRule>
    <cfRule type="cellIs" dxfId="83" priority="90" operator="equal">
      <formula>#REF!</formula>
    </cfRule>
    <cfRule type="cellIs" dxfId="82" priority="91" operator="equal">
      <formula>#REF!</formula>
    </cfRule>
    <cfRule type="cellIs" dxfId="81" priority="92" operator="equal">
      <formula>#REF!</formula>
    </cfRule>
    <cfRule type="cellIs" dxfId="80" priority="93" operator="equal">
      <formula>#REF!</formula>
    </cfRule>
    <cfRule type="cellIs" dxfId="79" priority="94" operator="equal">
      <formula>#REF!</formula>
    </cfRule>
    <cfRule type="cellIs" dxfId="78" priority="95" operator="equal">
      <formula>#REF!</formula>
    </cfRule>
    <cfRule type="cellIs" dxfId="77" priority="96" operator="equal">
      <formula>#REF!</formula>
    </cfRule>
    <cfRule type="cellIs" dxfId="76" priority="97" operator="equal">
      <formula>#REF!</formula>
    </cfRule>
    <cfRule type="cellIs" dxfId="75" priority="98" operator="equal">
      <formula>#REF!</formula>
    </cfRule>
    <cfRule type="cellIs" dxfId="74" priority="99" operator="equal">
      <formula>#REF!</formula>
    </cfRule>
    <cfRule type="cellIs" dxfId="73" priority="100" operator="equal">
      <formula>#REF!</formula>
    </cfRule>
    <cfRule type="cellIs" dxfId="72" priority="101" operator="equal">
      <formula>#REF!</formula>
    </cfRule>
    <cfRule type="cellIs" dxfId="71" priority="102" operator="equal">
      <formula>#REF!</formula>
    </cfRule>
    <cfRule type="cellIs" dxfId="70" priority="103" operator="equal">
      <formula>#REF!</formula>
    </cfRule>
    <cfRule type="cellIs" dxfId="69" priority="104" operator="equal">
      <formula>#REF!</formula>
    </cfRule>
    <cfRule type="cellIs" dxfId="68" priority="105" operator="equal">
      <formula>#REF!</formula>
    </cfRule>
  </conditionalFormatting>
  <conditionalFormatting sqref="N74:N76">
    <cfRule type="cellIs" dxfId="67" priority="69" operator="equal">
      <formula>#REF!</formula>
    </cfRule>
  </conditionalFormatting>
  <conditionalFormatting sqref="L74:L76">
    <cfRule type="cellIs" dxfId="66" priority="63" operator="equal">
      <formula>"ALTA"</formula>
    </cfRule>
    <cfRule type="cellIs" dxfId="65" priority="64" operator="equal">
      <formula>"MUY ALTA"</formula>
    </cfRule>
    <cfRule type="cellIs" dxfId="64" priority="65" operator="equal">
      <formula>"MEDIA"</formula>
    </cfRule>
    <cfRule type="cellIs" dxfId="63" priority="66" operator="equal">
      <formula>"BAJA"</formula>
    </cfRule>
    <cfRule type="cellIs" dxfId="62" priority="67" operator="equal">
      <formula>"MUY BAJA"</formula>
    </cfRule>
  </conditionalFormatting>
  <conditionalFormatting sqref="N74:N76">
    <cfRule type="cellIs" dxfId="61" priority="55" operator="equal">
      <formula>"CATASTRÓFICO (RC-F)"</formula>
    </cfRule>
    <cfRule type="cellIs" dxfId="60" priority="56" operator="equal">
      <formula>"MAYOR (RC-F)"</formula>
    </cfRule>
    <cfRule type="cellIs" dxfId="59" priority="57" operator="equal">
      <formula>"MODERADO (RC-F)"</formula>
    </cfRule>
    <cfRule type="cellIs" dxfId="58" priority="58" operator="equal">
      <formula>"CATASTRÓFICO"</formula>
    </cfRule>
    <cfRule type="cellIs" dxfId="57" priority="59" operator="equal">
      <formula>"MAYOR"</formula>
    </cfRule>
    <cfRule type="cellIs" dxfId="56" priority="60" operator="equal">
      <formula>"MODERADO"</formula>
    </cfRule>
    <cfRule type="cellIs" dxfId="55" priority="61" operator="equal">
      <formula>"MENOR"</formula>
    </cfRule>
    <cfRule type="cellIs" dxfId="54" priority="62" operator="equal">
      <formula>"LEVE"</formula>
    </cfRule>
  </conditionalFormatting>
  <conditionalFormatting sqref="Q74:Q76 AI74:AI76">
    <cfRule type="cellIs" dxfId="53" priority="48" operator="equal">
      <formula>"EXTREMO (RC/F)"</formula>
    </cfRule>
    <cfRule type="cellIs" dxfId="52" priority="49" operator="equal">
      <formula>"ALTO (RC/F)"</formula>
    </cfRule>
    <cfRule type="cellIs" dxfId="51" priority="50" operator="equal">
      <formula>"MODERADO (RC/F)"</formula>
    </cfRule>
    <cfRule type="cellIs" dxfId="50" priority="51" operator="equal">
      <formula>"EXTREMO"</formula>
    </cfRule>
    <cfRule type="cellIs" dxfId="49" priority="52" operator="equal">
      <formula>"ALTO"</formula>
    </cfRule>
    <cfRule type="cellIs" dxfId="48" priority="53" operator="equal">
      <formula>"MODERADO"</formula>
    </cfRule>
    <cfRule type="cellIs" dxfId="47" priority="54" operator="equal">
      <formula>"BAJO"</formula>
    </cfRule>
  </conditionalFormatting>
  <conditionalFormatting sqref="AE74:AE77">
    <cfRule type="cellIs" dxfId="46" priority="43" operator="equal">
      <formula>"MUY ALTA"</formula>
    </cfRule>
    <cfRule type="cellIs" dxfId="45" priority="44" operator="equal">
      <formula>"ALTA"</formula>
    </cfRule>
    <cfRule type="cellIs" dxfId="44" priority="45" operator="equal">
      <formula>"MEDIA"</formula>
    </cfRule>
    <cfRule type="cellIs" dxfId="43" priority="46" operator="equal">
      <formula>"BAJA"</formula>
    </cfRule>
    <cfRule type="cellIs" dxfId="42" priority="47" operator="equal">
      <formula>"MUY BAJA"</formula>
    </cfRule>
  </conditionalFormatting>
  <conditionalFormatting sqref="AG74:AG76">
    <cfRule type="cellIs" dxfId="41" priority="38" operator="equal">
      <formula>"CATASTROFICO"</formula>
    </cfRule>
    <cfRule type="cellIs" dxfId="40" priority="39" operator="equal">
      <formula>"MAYOR"</formula>
    </cfRule>
    <cfRule type="cellIs" dxfId="39" priority="40" operator="equal">
      <formula>"MODERADO"</formula>
    </cfRule>
    <cfRule type="cellIs" dxfId="38" priority="41" operator="equal">
      <formula>"MENOR"</formula>
    </cfRule>
    <cfRule type="cellIs" dxfId="37" priority="42" operator="equal">
      <formula>"LEVE"</formula>
    </cfRule>
  </conditionalFormatting>
  <conditionalFormatting sqref="AI74:AI76">
    <cfRule type="cellIs" dxfId="36" priority="1" operator="equal">
      <formula>#REF!</formula>
    </cfRule>
    <cfRule type="cellIs" dxfId="35" priority="2" operator="equal">
      <formula>#REF!</formula>
    </cfRule>
    <cfRule type="cellIs" dxfId="34" priority="3" operator="equal">
      <formula>#REF!</formula>
    </cfRule>
    <cfRule type="cellIs" dxfId="33" priority="4" operator="equal">
      <formula>#REF!</formula>
    </cfRule>
    <cfRule type="cellIs" dxfId="32" priority="5" operator="equal">
      <formula>#REF!</formula>
    </cfRule>
    <cfRule type="cellIs" dxfId="31" priority="6" operator="equal">
      <formula>#REF!</formula>
    </cfRule>
    <cfRule type="cellIs" dxfId="30" priority="7" operator="equal">
      <formula>#REF!</formula>
    </cfRule>
    <cfRule type="cellIs" dxfId="29" priority="8" operator="equal">
      <formula>#REF!</formula>
    </cfRule>
    <cfRule type="cellIs" dxfId="28" priority="9" operator="equal">
      <formula>#REF!</formula>
    </cfRule>
    <cfRule type="cellIs" dxfId="27" priority="10" operator="equal">
      <formula>#REF!</formula>
    </cfRule>
    <cfRule type="cellIs" dxfId="26" priority="11" operator="equal">
      <formula>#REF!</formula>
    </cfRule>
    <cfRule type="cellIs" dxfId="25" priority="12" operator="equal">
      <formula>#REF!</formula>
    </cfRule>
    <cfRule type="cellIs" dxfId="24" priority="13" operator="equal">
      <formula>#REF!</formula>
    </cfRule>
    <cfRule type="cellIs" dxfId="23" priority="14" operator="equal">
      <formula>#REF!</formula>
    </cfRule>
    <cfRule type="cellIs" dxfId="22" priority="15" operator="equal">
      <formula>#REF!</formula>
    </cfRule>
    <cfRule type="cellIs" dxfId="21" priority="16" operator="equal">
      <formula>#REF!</formula>
    </cfRule>
    <cfRule type="cellIs" dxfId="20" priority="17" operator="equal">
      <formula>#REF!</formula>
    </cfRule>
    <cfRule type="cellIs" dxfId="19" priority="18" operator="equal">
      <formula>#REF!</formula>
    </cfRule>
    <cfRule type="cellIs" dxfId="18" priority="19" operator="equal">
      <formula>#REF!</formula>
    </cfRule>
    <cfRule type="cellIs" dxfId="17" priority="20" operator="equal">
      <formula>#REF!</formula>
    </cfRule>
    <cfRule type="cellIs" dxfId="16" priority="21" operator="equal">
      <formula>#REF!</formula>
    </cfRule>
    <cfRule type="cellIs" dxfId="15" priority="22" operator="equal">
      <formula>#REF!</formula>
    </cfRule>
    <cfRule type="cellIs" dxfId="14" priority="23" operator="equal">
      <formula>#REF!</formula>
    </cfRule>
    <cfRule type="cellIs" dxfId="13" priority="24" operator="equal">
      <formula>#REF!</formula>
    </cfRule>
    <cfRule type="cellIs" dxfId="12" priority="25" operator="equal">
      <formula>#REF!</formula>
    </cfRule>
    <cfRule type="cellIs" dxfId="11" priority="26" operator="equal">
      <formula>#REF!</formula>
    </cfRule>
    <cfRule type="cellIs" dxfId="10" priority="27" operator="equal">
      <formula>#REF!</formula>
    </cfRule>
    <cfRule type="cellIs" dxfId="9" priority="28" operator="equal">
      <formula>#REF!</formula>
    </cfRule>
    <cfRule type="cellIs" dxfId="8" priority="29" operator="equal">
      <formula>#REF!</formula>
    </cfRule>
    <cfRule type="cellIs" dxfId="7" priority="30" operator="equal">
      <formula>#REF!</formula>
    </cfRule>
    <cfRule type="cellIs" dxfId="6" priority="31" operator="equal">
      <formula>#REF!</formula>
    </cfRule>
    <cfRule type="cellIs" dxfId="5" priority="32" operator="equal">
      <formula>#REF!</formula>
    </cfRule>
    <cfRule type="cellIs" dxfId="4" priority="33" operator="equal">
      <formula>#REF!</formula>
    </cfRule>
    <cfRule type="cellIs" dxfId="3" priority="34" operator="equal">
      <formula>#REF!</formula>
    </cfRule>
    <cfRule type="cellIs" dxfId="2" priority="35" operator="equal">
      <formula>#REF!</formula>
    </cfRule>
    <cfRule type="cellIs" dxfId="1" priority="36" operator="equal">
      <formula>#REF!</formula>
    </cfRule>
    <cfRule type="cellIs" dxfId="0" priority="37" operator="equal">
      <formula>#REF!</formula>
    </cfRule>
  </conditionalFormatting>
  <dataValidations disablePrompts="1" count="4">
    <dataValidation type="list" allowBlank="1" showInputMessage="1" showErrorMessage="1" sqref="F74 F76">
      <formula1>"Interna y Externa,Interna,Externa"</formula1>
    </dataValidation>
    <dataValidation type="list" allowBlank="1" showInputMessage="1" showErrorMessage="1" sqref="Q74:Q77 AI74:AI77">
      <formula1>"EXTREMO,ALTO,MODERADO,BAJO"</formula1>
    </dataValidation>
    <dataValidation type="list" allowBlank="1" showInputMessage="1" showErrorMessage="1" sqref="L74:L77">
      <formula1>"Muy Alta,Alta,Media,Baja,Muy Baja"</formula1>
    </dataValidation>
    <dataValidation type="list" allowBlank="1" showInputMessage="1" showErrorMessage="1" sqref="N74:N77">
      <formula1>"Catastrófico,Mayor,Moderado,Menor,Leve"</formula1>
    </dataValidation>
  </dataValidations>
  <hyperlinks>
    <hyperlink ref="AP50" r:id="rId1" display="https://mincitco-my.sharepoint.com/:f:/g/personal/mrchacon_mincit_gov_co/ErcNguVLT71Ftyzh58677isBhUFiQxI8CuZH_Q_mbJBzHA?e=YhJHWH"/>
    <hyperlink ref="AP74" r:id="rId2" display="https://mintranet.mincit.gov.co/mintranet/media/media_mintranet/noticias/Acta-N-023-de-2022-Medicion-de-la-satisfaccion-de-nuestros-ciudadanos-Entrega-encuesta-de-satisfaccion.pdf"/>
  </hyperlinks>
  <pageMargins left="0.31496062992125984" right="0.31496062992125984" top="0.59055118110236227" bottom="0.74803149606299213" header="0.19685039370078741" footer="0.31496062992125984"/>
  <pageSetup scale="50" orientation="landscape" r:id="rId3"/>
  <drawing r:id="rId4"/>
  <legacyDrawing r:id="rId5"/>
  <legacyDrawingHF r:id="rId6"/>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'[3]Datos Validacion'!#REF!</xm:f>
          </x14:formula1>
          <xm:sqref>AB47 S47 X47 U47:V47 Z47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8"/>
  <sheetViews>
    <sheetView topLeftCell="C12" workbookViewId="0">
      <selection activeCell="L17" sqref="L17"/>
    </sheetView>
  </sheetViews>
  <sheetFormatPr baseColWidth="10" defaultRowHeight="15"/>
  <cols>
    <col min="1" max="1" width="2.140625" customWidth="1"/>
    <col min="2" max="3" width="11.7109375" bestFit="1" customWidth="1"/>
    <col min="4" max="7" width="12.7109375" customWidth="1"/>
    <col min="8" max="8" width="16.28515625" customWidth="1"/>
    <col min="9" max="9" width="10.5703125" customWidth="1"/>
    <col min="10" max="11" width="11.7109375" bestFit="1" customWidth="1"/>
    <col min="12" max="12" width="22.85546875" customWidth="1"/>
    <col min="13" max="13" width="23.85546875" customWidth="1"/>
    <col min="14" max="14" width="21.7109375" customWidth="1"/>
  </cols>
  <sheetData>
    <row r="1" spans="1:14" ht="42.75" customHeight="1">
      <c r="A1" s="284"/>
      <c r="B1" s="284"/>
      <c r="C1" s="284"/>
      <c r="D1" s="284"/>
      <c r="E1" s="451" t="s">
        <v>403</v>
      </c>
      <c r="F1" s="451"/>
      <c r="G1" s="451"/>
      <c r="H1" s="451"/>
      <c r="I1" s="451"/>
      <c r="J1" s="451"/>
      <c r="K1" s="451"/>
      <c r="L1" s="451"/>
      <c r="M1" s="451"/>
      <c r="N1" s="451"/>
    </row>
    <row r="3" spans="1:14">
      <c r="A3" s="452" t="s">
        <v>404</v>
      </c>
      <c r="B3" s="452"/>
      <c r="C3" s="452"/>
      <c r="D3" s="452"/>
      <c r="E3" s="452"/>
      <c r="F3" s="452"/>
      <c r="G3" s="452"/>
      <c r="H3" s="452"/>
    </row>
    <row r="4" spans="1:14">
      <c r="G4" s="453" t="s">
        <v>405</v>
      </c>
      <c r="H4" s="454"/>
    </row>
    <row r="5" spans="1:14" ht="15.75" customHeight="1">
      <c r="G5" s="143" t="s">
        <v>406</v>
      </c>
      <c r="H5" s="144"/>
    </row>
    <row r="6" spans="1:14" ht="15.75" customHeight="1">
      <c r="G6" s="143" t="s">
        <v>407</v>
      </c>
      <c r="H6" s="145"/>
    </row>
    <row r="7" spans="1:14">
      <c r="G7" s="143" t="s">
        <v>408</v>
      </c>
      <c r="H7" s="146"/>
    </row>
    <row r="8" spans="1:14">
      <c r="G8" s="143" t="s">
        <v>409</v>
      </c>
      <c r="H8" s="147"/>
    </row>
    <row r="10" spans="1:14" ht="15.75">
      <c r="B10" s="455" t="s">
        <v>410</v>
      </c>
      <c r="C10" s="455"/>
      <c r="D10" s="455"/>
      <c r="E10" s="455"/>
      <c r="F10" s="455"/>
      <c r="G10" s="455"/>
      <c r="H10" s="455"/>
      <c r="I10" s="455"/>
      <c r="J10" s="455"/>
      <c r="K10" s="455"/>
      <c r="L10" s="455"/>
      <c r="M10" s="455"/>
      <c r="N10" s="455"/>
    </row>
    <row r="11" spans="1:14" ht="9" customHeight="1" thickBot="1"/>
    <row r="12" spans="1:14" ht="16.5" customHeight="1" thickTop="1" thickBot="1">
      <c r="B12" s="456" t="s">
        <v>27</v>
      </c>
      <c r="C12" s="457"/>
      <c r="D12" s="458" t="s">
        <v>411</v>
      </c>
      <c r="E12" s="459"/>
      <c r="F12" s="459"/>
      <c r="G12" s="459"/>
      <c r="H12" s="460"/>
      <c r="J12" s="464" t="s">
        <v>27</v>
      </c>
      <c r="K12" s="465"/>
      <c r="L12" s="466" t="s">
        <v>456</v>
      </c>
      <c r="M12" s="467"/>
      <c r="N12" s="468"/>
    </row>
    <row r="13" spans="1:14" ht="15.75" thickBot="1">
      <c r="B13" s="148" t="s">
        <v>412</v>
      </c>
      <c r="C13" s="149" t="s">
        <v>413</v>
      </c>
      <c r="D13" s="461"/>
      <c r="E13" s="462"/>
      <c r="F13" s="462"/>
      <c r="G13" s="462"/>
      <c r="H13" s="463"/>
      <c r="J13" s="150" t="s">
        <v>412</v>
      </c>
      <c r="K13" s="151" t="s">
        <v>414</v>
      </c>
      <c r="L13" s="469"/>
      <c r="M13" s="470"/>
      <c r="N13" s="471"/>
    </row>
    <row r="14" spans="1:14" ht="50.1" customHeight="1" thickBot="1">
      <c r="B14" s="152" t="s">
        <v>415</v>
      </c>
      <c r="C14" s="153">
        <v>1</v>
      </c>
      <c r="D14" s="154"/>
      <c r="E14" s="155"/>
      <c r="F14" s="155"/>
      <c r="G14" s="155"/>
      <c r="H14" s="156"/>
      <c r="J14" s="152" t="s">
        <v>415</v>
      </c>
      <c r="K14" s="153">
        <v>1</v>
      </c>
      <c r="L14" s="154"/>
      <c r="M14" s="155"/>
      <c r="N14" s="156"/>
    </row>
    <row r="15" spans="1:14" ht="50.1" customHeight="1" thickBot="1">
      <c r="B15" s="152" t="s">
        <v>416</v>
      </c>
      <c r="C15" s="153">
        <v>0.8</v>
      </c>
      <c r="D15" s="157"/>
      <c r="E15" s="158"/>
      <c r="F15" s="159"/>
      <c r="G15" s="159"/>
      <c r="H15" s="160"/>
      <c r="J15" s="152" t="s">
        <v>416</v>
      </c>
      <c r="K15" s="153">
        <v>0.8</v>
      </c>
      <c r="L15" s="161"/>
      <c r="M15" s="159"/>
      <c r="N15" s="160"/>
    </row>
    <row r="16" spans="1:14" ht="50.1" customHeight="1" thickBot="1">
      <c r="B16" s="152" t="s">
        <v>417</v>
      </c>
      <c r="C16" s="153">
        <v>0.6</v>
      </c>
      <c r="D16" s="157"/>
      <c r="E16" s="158"/>
      <c r="F16" s="158"/>
      <c r="G16" s="159"/>
      <c r="H16" s="160"/>
      <c r="J16" s="152" t="s">
        <v>417</v>
      </c>
      <c r="K16" s="153">
        <v>0.6</v>
      </c>
      <c r="L16" s="157"/>
      <c r="M16" s="159"/>
      <c r="N16" s="160"/>
    </row>
    <row r="17" spans="2:14" ht="94.5" customHeight="1" thickBot="1">
      <c r="B17" s="152" t="s">
        <v>418</v>
      </c>
      <c r="C17" s="153">
        <v>0.4</v>
      </c>
      <c r="D17" s="162"/>
      <c r="E17" s="158"/>
      <c r="F17" s="158"/>
      <c r="G17" s="159"/>
      <c r="H17" s="160"/>
      <c r="J17" s="152" t="s">
        <v>418</v>
      </c>
      <c r="K17" s="153">
        <v>0.4</v>
      </c>
      <c r="L17" s="163" t="s">
        <v>458</v>
      </c>
      <c r="M17" s="164" t="s">
        <v>419</v>
      </c>
      <c r="N17" s="165" t="s">
        <v>420</v>
      </c>
    </row>
    <row r="18" spans="2:14" ht="95.25" customHeight="1" thickBot="1">
      <c r="B18" s="152" t="s">
        <v>421</v>
      </c>
      <c r="C18" s="153">
        <v>0.2</v>
      </c>
      <c r="D18" s="166"/>
      <c r="E18" s="167"/>
      <c r="F18" s="168"/>
      <c r="G18" s="169"/>
      <c r="H18" s="170"/>
      <c r="J18" s="152" t="s">
        <v>421</v>
      </c>
      <c r="K18" s="153">
        <v>0.2</v>
      </c>
      <c r="L18" s="171" t="s">
        <v>457</v>
      </c>
      <c r="M18" s="172" t="s">
        <v>422</v>
      </c>
      <c r="N18" s="173"/>
    </row>
    <row r="19" spans="2:14" ht="16.5" thickTop="1" thickBot="1">
      <c r="B19" s="447" t="s">
        <v>29</v>
      </c>
      <c r="C19" s="149" t="s">
        <v>412</v>
      </c>
      <c r="D19" s="149" t="s">
        <v>423</v>
      </c>
      <c r="E19" s="149" t="s">
        <v>424</v>
      </c>
      <c r="F19" s="149" t="s">
        <v>408</v>
      </c>
      <c r="G19" s="149" t="s">
        <v>425</v>
      </c>
      <c r="H19" s="149" t="s">
        <v>426</v>
      </c>
      <c r="J19" s="449" t="s">
        <v>29</v>
      </c>
      <c r="K19" s="151" t="s">
        <v>412</v>
      </c>
      <c r="L19" s="149" t="s">
        <v>408</v>
      </c>
      <c r="M19" s="149" t="s">
        <v>425</v>
      </c>
      <c r="N19" s="149" t="s">
        <v>426</v>
      </c>
    </row>
    <row r="20" spans="2:14" ht="15.75" thickBot="1">
      <c r="B20" s="448"/>
      <c r="C20" s="149" t="s">
        <v>413</v>
      </c>
      <c r="D20" s="174">
        <v>0.2</v>
      </c>
      <c r="E20" s="174">
        <v>0.4</v>
      </c>
      <c r="F20" s="174">
        <v>0.6</v>
      </c>
      <c r="G20" s="174">
        <v>0.8</v>
      </c>
      <c r="H20" s="174">
        <v>1</v>
      </c>
      <c r="J20" s="450"/>
      <c r="K20" s="151" t="s">
        <v>413</v>
      </c>
      <c r="L20" s="174">
        <v>0.6</v>
      </c>
      <c r="M20" s="174">
        <v>0.8</v>
      </c>
      <c r="N20" s="174">
        <v>1</v>
      </c>
    </row>
    <row r="22" spans="2:14" ht="83.25" customHeight="1"/>
    <row r="24" spans="2:14" ht="83.25" customHeight="1"/>
    <row r="26" spans="2:14" ht="83.25" customHeight="1"/>
    <row r="28" spans="2:14" ht="83.25" customHeight="1"/>
  </sheetData>
  <mergeCells count="11">
    <mergeCell ref="B19:B20"/>
    <mergeCell ref="J19:J20"/>
    <mergeCell ref="A1:D1"/>
    <mergeCell ref="E1:N1"/>
    <mergeCell ref="A3:H3"/>
    <mergeCell ref="G4:H4"/>
    <mergeCell ref="B10:N10"/>
    <mergeCell ref="B12:C12"/>
    <mergeCell ref="D12:H13"/>
    <mergeCell ref="J12:K12"/>
    <mergeCell ref="L12:N1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Matriz Riesgos </vt:lpstr>
      <vt:lpstr>Mapa Riesgos Residual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Ivonn Magaly Moreno Barrera</cp:lastModifiedBy>
  <dcterms:created xsi:type="dcterms:W3CDTF">2022-05-03T16:14:20Z</dcterms:created>
  <dcterms:modified xsi:type="dcterms:W3CDTF">2023-02-09T13:34:08Z</dcterms:modified>
</cp:coreProperties>
</file>