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hon montes\Documents\MINISTERIO CIT\RIESGOS\Matrices de Riesgos\Corrupción\"/>
    </mc:Choice>
  </mc:AlternateContent>
  <bookViews>
    <workbookView xWindow="0" yWindow="0" windowWidth="20490" windowHeight="7650" tabRatio="849"/>
  </bookViews>
  <sheets>
    <sheet name="Matriz Riesgos " sheetId="1" r:id="rId1"/>
    <sheet name="Mapa Riesgos"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s>
  <definedNames>
    <definedName name="_xlnm._FilterDatabase" localSheetId="0" hidden="1">'Matriz Riesgos '!$AF$14:$AJ$72</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62913"/>
</workbook>
</file>

<file path=xl/calcChain.xml><?xml version="1.0" encoding="utf-8"?>
<calcChain xmlns="http://schemas.openxmlformats.org/spreadsheetml/2006/main">
  <c r="Y21" i="1" l="1"/>
  <c r="W21" i="1"/>
  <c r="AD21" i="1" s="1"/>
  <c r="Y59" i="1" l="1"/>
  <c r="W59" i="1"/>
  <c r="O59" i="1"/>
  <c r="AH59" i="1" s="1"/>
  <c r="AG59" i="1" s="1"/>
  <c r="M59" i="1"/>
  <c r="Y57" i="1"/>
  <c r="W57" i="1"/>
  <c r="O57" i="1"/>
  <c r="AH57" i="1" s="1"/>
  <c r="AG57" i="1" s="1"/>
  <c r="M57" i="1"/>
  <c r="Y55" i="1"/>
  <c r="W55" i="1"/>
  <c r="O55" i="1"/>
  <c r="AH55" i="1" s="1"/>
  <c r="AG55" i="1" s="1"/>
  <c r="M55" i="1"/>
  <c r="Y64" i="1"/>
  <c r="W64" i="1"/>
  <c r="O64" i="1"/>
  <c r="AH64" i="1" s="1"/>
  <c r="AG64" i="1" s="1"/>
  <c r="M64" i="1"/>
  <c r="Y63" i="1"/>
  <c r="W63" i="1"/>
  <c r="Y62" i="1"/>
  <c r="W62" i="1"/>
  <c r="Y61" i="1"/>
  <c r="W61" i="1"/>
  <c r="O61" i="1"/>
  <c r="AH61" i="1" s="1"/>
  <c r="AG61" i="1" s="1"/>
  <c r="M61" i="1"/>
  <c r="Y67" i="1"/>
  <c r="W67" i="1"/>
  <c r="O67" i="1"/>
  <c r="AH67" i="1" s="1"/>
  <c r="AG67" i="1" s="1"/>
  <c r="M67" i="1"/>
  <c r="Y66" i="1"/>
  <c r="W66" i="1"/>
  <c r="O66" i="1"/>
  <c r="AH66" i="1" s="1"/>
  <c r="AG66" i="1" s="1"/>
  <c r="M66" i="1"/>
  <c r="Y65" i="1"/>
  <c r="W65" i="1"/>
  <c r="AD67" i="1" l="1"/>
  <c r="AF67" i="1" s="1"/>
  <c r="AD66" i="1"/>
  <c r="AF66" i="1"/>
  <c r="AE66" i="1" s="1"/>
  <c r="AD65" i="1"/>
  <c r="AD64" i="1"/>
  <c r="AF64" i="1" s="1"/>
  <c r="AD61" i="1"/>
  <c r="AF61" i="1"/>
  <c r="AD59" i="1"/>
  <c r="AF59" i="1" s="1"/>
  <c r="AE59" i="1" s="1"/>
  <c r="AD57" i="1"/>
  <c r="AF57" i="1" s="1"/>
  <c r="AE57" i="1" s="1"/>
  <c r="AD55" i="1"/>
  <c r="AF55" i="1"/>
  <c r="AE55" i="1" s="1"/>
  <c r="AD62" i="1"/>
  <c r="AD63" i="1"/>
  <c r="AE67" i="1" l="1"/>
  <c r="AE64" i="1"/>
  <c r="AF65" i="1"/>
  <c r="AE65" i="1" s="1"/>
  <c r="AE61" i="1"/>
  <c r="AF62" i="1"/>
  <c r="AF63" i="1" s="1"/>
  <c r="AE63" i="1" s="1"/>
  <c r="AE62" i="1" l="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D33" i="1"/>
  <c r="AE33" i="1" s="1"/>
  <c r="Y72" i="1"/>
  <c r="W72" i="1"/>
  <c r="O72" i="1"/>
  <c r="AH72" i="1" s="1"/>
  <c r="AG72" i="1" s="1"/>
  <c r="M72" i="1"/>
  <c r="Y71" i="1"/>
  <c r="W71" i="1"/>
  <c r="Y70" i="1"/>
  <c r="W70" i="1"/>
  <c r="O70" i="1"/>
  <c r="AH70" i="1" s="1"/>
  <c r="AG70" i="1" s="1"/>
  <c r="M70" i="1"/>
  <c r="Y69" i="1"/>
  <c r="W69" i="1"/>
  <c r="Y54" i="1"/>
  <c r="W54" i="1"/>
  <c r="Y51" i="1"/>
  <c r="W51" i="1"/>
  <c r="AD69" i="1" l="1"/>
  <c r="AD51" i="1"/>
  <c r="AD27" i="1"/>
  <c r="AF69" i="1"/>
  <c r="AD71" i="1"/>
  <c r="AD72" i="1"/>
  <c r="AF72" i="1" s="1"/>
  <c r="AE72" i="1" s="1"/>
  <c r="AD54" i="1"/>
  <c r="AD37" i="1"/>
  <c r="AD38" i="1"/>
  <c r="AD35" i="1"/>
  <c r="AD34" i="1"/>
  <c r="AF34" i="1" s="1"/>
  <c r="AD29" i="1"/>
  <c r="AD25" i="1"/>
  <c r="AF25" i="1" s="1"/>
  <c r="AD24" i="1"/>
  <c r="AD39" i="1"/>
  <c r="AF39" i="1" s="1"/>
  <c r="AD31" i="1"/>
  <c r="AF31" i="1" s="1"/>
  <c r="AD32" i="1"/>
  <c r="AD30" i="1"/>
  <c r="AD42" i="1"/>
  <c r="AF42" i="1" s="1"/>
  <c r="AD23" i="1"/>
  <c r="AD26" i="1"/>
  <c r="AD28" i="1"/>
  <c r="AD36" i="1"/>
  <c r="AD41" i="1"/>
  <c r="AD70" i="1"/>
  <c r="AF70" i="1" s="1"/>
  <c r="AE70" i="1" s="1"/>
  <c r="W16" i="1"/>
  <c r="W17" i="1"/>
  <c r="W19" i="1"/>
  <c r="W20" i="1"/>
  <c r="W22" i="1"/>
  <c r="W43" i="1"/>
  <c r="W44" i="1"/>
  <c r="W45" i="1"/>
  <c r="W46" i="1"/>
  <c r="W47" i="1"/>
  <c r="W48" i="1"/>
  <c r="W49" i="1"/>
  <c r="M16" i="1"/>
  <c r="M19" i="1"/>
  <c r="M22" i="1"/>
  <c r="M46" i="1"/>
  <c r="M47" i="1"/>
  <c r="M49" i="1"/>
  <c r="AF71" i="1" l="1"/>
  <c r="AE71" i="1" s="1"/>
  <c r="AE69" i="1"/>
  <c r="AE42" i="1"/>
  <c r="AE39" i="1"/>
  <c r="AF41" i="1"/>
  <c r="AE41" i="1" s="1"/>
  <c r="AE34" i="1"/>
  <c r="AF35" i="1"/>
  <c r="AF36" i="1" s="1"/>
  <c r="AF37" i="1" s="1"/>
  <c r="AF38" i="1" s="1"/>
  <c r="AE38" i="1" s="1"/>
  <c r="AE31" i="1"/>
  <c r="AF32" i="1"/>
  <c r="AE32" i="1" s="1"/>
  <c r="AE25" i="1"/>
  <c r="AF26" i="1"/>
  <c r="AF27" i="1" s="1"/>
  <c r="Y16" i="1"/>
  <c r="AD16" i="1" s="1"/>
  <c r="AF16" i="1" s="1"/>
  <c r="Y17" i="1"/>
  <c r="AD17" i="1" s="1"/>
  <c r="Y19" i="1"/>
  <c r="AD19" i="1" s="1"/>
  <c r="AF19" i="1" s="1"/>
  <c r="Y20" i="1"/>
  <c r="AD20" i="1" s="1"/>
  <c r="Y22" i="1"/>
  <c r="AD22" i="1" s="1"/>
  <c r="AF22" i="1" s="1"/>
  <c r="Y43" i="1"/>
  <c r="AD43" i="1" s="1"/>
  <c r="AF43" i="1" s="1"/>
  <c r="Y44" i="1"/>
  <c r="AD44" i="1" s="1"/>
  <c r="Y45" i="1"/>
  <c r="AD45" i="1" s="1"/>
  <c r="Y46" i="1"/>
  <c r="AD46" i="1" s="1"/>
  <c r="AF46" i="1" s="1"/>
  <c r="AE46" i="1" s="1"/>
  <c r="Y47" i="1"/>
  <c r="AD47" i="1" s="1"/>
  <c r="AF47" i="1" s="1"/>
  <c r="Y48" i="1"/>
  <c r="AD48" i="1" s="1"/>
  <c r="Y49" i="1"/>
  <c r="AD49" i="1" s="1"/>
  <c r="AF49" i="1" s="1"/>
  <c r="AF44" i="1" l="1"/>
  <c r="AF45" i="1" s="1"/>
  <c r="AE45" i="1" s="1"/>
  <c r="AE35" i="1"/>
  <c r="AE49" i="1"/>
  <c r="AF51" i="1"/>
  <c r="AE47" i="1"/>
  <c r="AF48" i="1"/>
  <c r="AE48" i="1" s="1"/>
  <c r="AE43" i="1"/>
  <c r="AE26" i="1"/>
  <c r="AE36" i="1"/>
  <c r="AE37" i="1"/>
  <c r="AF28" i="1"/>
  <c r="AE27" i="1"/>
  <c r="AE22" i="1"/>
  <c r="AF23" i="1"/>
  <c r="AE19" i="1"/>
  <c r="AF20" i="1"/>
  <c r="AE16" i="1"/>
  <c r="AF17" i="1"/>
  <c r="AE17" i="1" s="1"/>
  <c r="O46" i="1"/>
  <c r="AH46" i="1" s="1"/>
  <c r="AG46" i="1" s="1"/>
  <c r="O47" i="1"/>
  <c r="AH47" i="1" s="1"/>
  <c r="AG47" i="1" s="1"/>
  <c r="O49" i="1"/>
  <c r="AH49" i="1" s="1"/>
  <c r="AG49" i="1" s="1"/>
  <c r="O19" i="1"/>
  <c r="AH19" i="1" s="1"/>
  <c r="AG19" i="1" s="1"/>
  <c r="O22" i="1"/>
  <c r="AH22" i="1" s="1"/>
  <c r="AG22" i="1" s="1"/>
  <c r="O16" i="1"/>
  <c r="AH16" i="1" s="1"/>
  <c r="AG16" i="1" s="1"/>
  <c r="AE20" i="1" l="1"/>
  <c r="AF21" i="1"/>
  <c r="AE21" i="1" s="1"/>
  <c r="AE44" i="1"/>
  <c r="AF54" i="1"/>
  <c r="AE54" i="1" s="1"/>
  <c r="AE51" i="1"/>
  <c r="AF29" i="1"/>
  <c r="AE28" i="1"/>
  <c r="AF24" i="1"/>
  <c r="AE24" i="1" s="1"/>
  <c r="AE23" i="1"/>
  <c r="AF30" i="1" l="1"/>
  <c r="AE30" i="1" s="1"/>
  <c r="AE29" i="1"/>
</calcChain>
</file>

<file path=xl/comments1.xml><?xml version="1.0" encoding="utf-8"?>
<comments xmlns="http://schemas.openxmlformats.org/spreadsheetml/2006/main">
  <authors>
    <author>LENOVO</author>
    <author>Edward Rolando Suarez Gomez - Cont</author>
    <author>Usuario</author>
    <author>Andrea Patricia Rodriguez Bareño</author>
    <author>montes</author>
  </authors>
  <commentList>
    <comment ref="AK13" authorId="0" shapeId="0">
      <text>
        <r>
          <rPr>
            <b/>
            <sz val="9"/>
            <color indexed="81"/>
            <rFont val="Tahoma"/>
            <family val="2"/>
          </rPr>
          <t xml:space="preserve">Describir el indicador, y se documentan de ISOlución. </t>
        </r>
      </text>
    </comment>
    <comment ref="F14" authorId="1" shapeId="0">
      <text>
        <r>
          <rPr>
            <sz val="9"/>
            <color indexed="81"/>
            <rFont val="Tahoma"/>
            <family val="2"/>
          </rPr>
          <t>La fuente que origina la causa es interna (del Ministerio) o externa (fuera del Ministerio)</t>
        </r>
      </text>
    </comment>
    <comment ref="G14" authorId="2" shapeId="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text>
        <r>
          <rPr>
            <sz val="9"/>
            <color indexed="81"/>
            <rFont val="Tahoma"/>
            <family val="2"/>
          </rPr>
          <t xml:space="preserve">Ver hoja Tipos de Riesgos.
</t>
        </r>
      </text>
    </comment>
    <comment ref="K14" authorId="1" shapeId="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text>
        <r>
          <rPr>
            <sz val="9"/>
            <color indexed="81"/>
            <rFont val="Tahoma"/>
            <family val="2"/>
          </rPr>
          <t xml:space="preserve">Escribir la evidencia y/o registro que se genera con la ejecución del CONTROL. </t>
        </r>
      </text>
    </comment>
    <comment ref="AE14"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K34" authorId="4" shapeId="0">
      <text>
        <r>
          <rPr>
            <b/>
            <sz val="9"/>
            <color indexed="81"/>
            <rFont val="Tahoma"/>
            <family val="2"/>
          </rPr>
          <t>SE ENVIO CORREO DE SOLICITUD A OSCAR 6 DE JULIO</t>
        </r>
      </text>
    </comment>
  </commentList>
</comments>
</file>

<file path=xl/sharedStrings.xml><?xml version="1.0" encoding="utf-8"?>
<sst xmlns="http://schemas.openxmlformats.org/spreadsheetml/2006/main" count="1620" uniqueCount="828">
  <si>
    <t>PROCESO:</t>
  </si>
  <si>
    <t>Tipo de Riesgo</t>
  </si>
  <si>
    <t>Responsable</t>
  </si>
  <si>
    <t>¿El riesgo se materializó?</t>
  </si>
  <si>
    <t>SI</t>
  </si>
  <si>
    <t>NO</t>
  </si>
  <si>
    <t>¿Por qué?</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</si>
  <si>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</si>
  <si>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</si>
  <si>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</si>
  <si>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</si>
  <si>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</si>
  <si>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</si>
  <si>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</si>
  <si>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</si>
  <si>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</si>
  <si>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</si>
  <si>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</si>
  <si>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</si>
  <si>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</si>
  <si>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</si>
  <si>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</si>
  <si>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Proceso</t>
  </si>
  <si>
    <t>Fecha del Reporte</t>
  </si>
  <si>
    <t>Acciones Adelantadas</t>
  </si>
  <si>
    <t>RIESGOS DE FRAUDE</t>
  </si>
  <si>
    <t>TIPO</t>
  </si>
  <si>
    <t>Los riesgos se clasifican así:</t>
  </si>
  <si>
    <t>TIPOLOGÍA DE RIESGO</t>
  </si>
  <si>
    <t>NOMBRE DEL PROCESO:</t>
  </si>
  <si>
    <t>PROYECTOS DE INVERSIÓN:</t>
  </si>
  <si>
    <t>FECHA DE ACTUALIZACIÓN DEL CONTENIDO:</t>
  </si>
  <si>
    <t>VERSIÓN DEL CONTENIDO:</t>
  </si>
  <si>
    <t>OBJETIVO DEL PROCESO:</t>
  </si>
  <si>
    <t>Seleccione con una X</t>
  </si>
  <si>
    <t>Proyecto Inversión</t>
  </si>
  <si>
    <t>NOMBRE PROCESO O PROYECTO INVERSIÓN</t>
  </si>
  <si>
    <t>IDENTIFICACIÓN DEL RIESGO</t>
  </si>
  <si>
    <t>Riesgo de corrupción</t>
  </si>
  <si>
    <t>Riesgo de fraude</t>
  </si>
  <si>
    <t>IMPACTO</t>
  </si>
  <si>
    <t>PROBABILIDAD</t>
  </si>
  <si>
    <t>¿Existe un responsable asignado a la ejecución del control?</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</si>
  <si>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</si>
  <si>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</si>
  <si>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</si>
  <si>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</si>
  <si>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</si>
  <si>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</si>
  <si>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</si>
  <si>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</si>
  <si>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</si>
  <si>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CONSECUENCIAS POTENCIALES DEL RIESGO</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</si>
  <si>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</si>
  <si>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</si>
  <si>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</si>
  <si>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</si>
  <si>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</si>
  <si>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</si>
  <si>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</si>
  <si>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</si>
  <si>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</si>
  <si>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</si>
  <si>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</si>
  <si>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</si>
  <si>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</si>
  <si>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</si>
  <si>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</si>
  <si>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</si>
  <si>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</si>
  <si>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</si>
  <si>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</si>
  <si>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</si>
  <si>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</si>
  <si>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</si>
  <si>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</si>
  <si>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</si>
  <si>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</si>
  <si>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</si>
  <si>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</si>
  <si>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</si>
  <si>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</si>
  <si>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</si>
  <si>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</si>
  <si>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</si>
  <si>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</si>
  <si>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</si>
  <si>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</si>
  <si>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</si>
  <si>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</si>
  <si>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</si>
  <si>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</si>
  <si>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</si>
  <si>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</si>
  <si>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</si>
  <si>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</si>
  <si>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</si>
  <si>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</si>
  <si>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</si>
  <si>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</si>
  <si>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</si>
  <si>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</si>
  <si>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</si>
  <si>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</si>
  <si>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</si>
  <si>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</si>
  <si>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</si>
  <si>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</si>
  <si>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</si>
  <si>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</si>
  <si>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</si>
  <si>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</si>
  <si>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</si>
  <si>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</si>
  <si>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</si>
  <si>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</si>
  <si>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</si>
  <si>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</si>
  <si>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</si>
  <si>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</si>
  <si>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</si>
  <si>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</si>
  <si>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</si>
  <si>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</si>
  <si>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</si>
  <si>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</si>
  <si>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</si>
  <si>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</si>
  <si>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</si>
  <si>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</si>
  <si>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</si>
  <si>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</si>
  <si>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</si>
  <si>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</si>
  <si>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</si>
  <si>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</si>
  <si>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</si>
  <si>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</si>
  <si>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</si>
  <si>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</si>
  <si>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</si>
  <si>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</si>
  <si>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</si>
  <si>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</si>
  <si>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</si>
  <si>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</si>
  <si>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</si>
  <si>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</si>
  <si>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</si>
  <si>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</si>
  <si>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</si>
  <si>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</si>
  <si>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</si>
  <si>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</si>
  <si>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</si>
  <si>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</si>
  <si>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</si>
  <si>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</si>
  <si>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</si>
  <si>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</si>
  <si>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</si>
  <si>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</si>
  <si>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</si>
  <si>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</si>
  <si>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</si>
  <si>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</si>
  <si>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</si>
  <si>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</si>
  <si>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</si>
  <si>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</si>
  <si>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</si>
  <si>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</si>
  <si>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</si>
  <si>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</si>
  <si>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</si>
  <si>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</si>
  <si>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</si>
  <si>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DESCRIPCIÓN DEL IMPACTO</t>
  </si>
  <si>
    <t>ZONA RIESGO</t>
  </si>
  <si>
    <t>ZONA DE RIESGO</t>
  </si>
  <si>
    <t>Extremo</t>
  </si>
  <si>
    <t xml:space="preserve">Alto </t>
  </si>
  <si>
    <t>Bajo</t>
  </si>
  <si>
    <t>MAPAS DE CALOR</t>
  </si>
  <si>
    <t>Nivel</t>
  </si>
  <si>
    <t>Alto</t>
  </si>
  <si>
    <t>Menor</t>
  </si>
  <si>
    <r>
      <t xml:space="preserve">ZONAS DE </t>
    </r>
    <r>
      <rPr>
        <b/>
        <u/>
        <sz val="11"/>
        <color theme="1"/>
        <rFont val="Arial"/>
        <family val="2"/>
      </rPr>
      <t>RIESGO DE GESTIÓN Y SEGURIDAD DIGITAL</t>
    </r>
  </si>
  <si>
    <t xml:space="preserve">Nivel </t>
  </si>
  <si>
    <r>
      <t xml:space="preserve">ZONAS DE </t>
    </r>
    <r>
      <rPr>
        <b/>
        <u/>
        <sz val="11"/>
        <color theme="1"/>
        <rFont val="Arial"/>
        <family val="2"/>
      </rPr>
      <t>RIESGO DE CORRUPCIÓN FRAUDE</t>
    </r>
  </si>
  <si>
    <t>Seleccione la zona del riesgo</t>
  </si>
  <si>
    <t>Seleccione la acción</t>
  </si>
  <si>
    <r>
      <t xml:space="preserve">DESCRIPCIÓN DEL CONTROL
</t>
    </r>
    <r>
      <rPr>
        <sz val="10"/>
        <rFont val="Arial"/>
        <family val="2"/>
      </rPr>
      <t>(Un control por cada causa, si no hay control se escribe "No existe control")</t>
    </r>
  </si>
  <si>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</si>
  <si>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</si>
  <si>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</si>
  <si>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</si>
  <si>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</si>
  <si>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r>
      <t xml:space="preserve">VALORACIÓN DEL RIESGO RESIDUAL 
</t>
    </r>
    <r>
      <rPr>
        <sz val="12"/>
        <rFont val="Arial"/>
        <family val="2"/>
      </rPr>
      <t>(después de controles)</t>
    </r>
  </si>
  <si>
    <r>
      <t xml:space="preserve">ANÁLISIS Y VALORACIÓN DEL RIESGO INHERENTE 
</t>
    </r>
    <r>
      <rPr>
        <sz val="12"/>
        <rFont val="Arial"/>
        <family val="2"/>
      </rPr>
      <t>(antes de controles)</t>
    </r>
  </si>
  <si>
    <t>EVITAR EL RIESGO</t>
  </si>
  <si>
    <t>REDUCIR EL RIESGO</t>
  </si>
  <si>
    <t xml:space="preserve">ZONA DE RIESGO </t>
  </si>
  <si>
    <t>NIVEL DE ACEPTACIÓN DEL RIESGO RESIDUAL</t>
  </si>
  <si>
    <t>Corrupción y Fraude</t>
  </si>
  <si>
    <r>
      <t xml:space="preserve">ACCIONES PARA ABORDAR EL RIESGO RESIDUAL
</t>
    </r>
    <r>
      <rPr>
        <sz val="10"/>
        <rFont val="Arial"/>
        <family val="2"/>
      </rPr>
      <t>(número de la acción de Isolución)</t>
    </r>
  </si>
  <si>
    <r>
      <t xml:space="preserve">INDICADOR DEL RIESGO 
</t>
    </r>
    <r>
      <rPr>
        <sz val="10"/>
        <rFont val="Arial"/>
        <family val="2"/>
      </rPr>
      <t>(Se documenta en ISOlución)</t>
    </r>
    <r>
      <rPr>
        <b/>
        <sz val="10"/>
        <rFont val="Arial"/>
        <family val="2"/>
      </rPr>
      <t xml:space="preserve">
</t>
    </r>
  </si>
  <si>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</si>
  <si>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</si>
  <si>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</si>
  <si>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</si>
  <si>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</si>
  <si>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</si>
  <si>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</si>
  <si>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</si>
  <si>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</si>
  <si>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</si>
  <si>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</si>
  <si>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</si>
  <si>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</si>
  <si>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</si>
  <si>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</si>
  <si>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</si>
  <si>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</si>
  <si>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</si>
  <si>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</si>
  <si>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</si>
  <si>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r>
      <t xml:space="preserve">CAUSA(S)
</t>
    </r>
    <r>
      <rPr>
        <sz val="10"/>
        <rFont val="Arial"/>
        <family val="2"/>
      </rPr>
      <t>(escribir una causa por fila)</t>
    </r>
  </si>
  <si>
    <r>
      <t xml:space="preserve">TIPO DE CAUSA
</t>
    </r>
    <r>
      <rPr>
        <sz val="10"/>
        <rFont val="Arial"/>
        <family val="2"/>
      </rPr>
      <t>(Externa ó
Interna)</t>
    </r>
  </si>
  <si>
    <r>
      <t xml:space="preserve">Responsable(s) del Riesgo
</t>
    </r>
    <r>
      <rPr>
        <sz val="10"/>
        <rFont val="Arial"/>
        <family val="2"/>
      </rPr>
      <t>(cargo)</t>
    </r>
  </si>
  <si>
    <t>Área/ Dependencia responsable del riesgo</t>
  </si>
  <si>
    <t>INSTITUCIONAL:</t>
  </si>
  <si>
    <t>MAPA DE RIESGOS</t>
  </si>
  <si>
    <t>Ident.</t>
  </si>
  <si>
    <t>Los riesgos identificados en la Matriz de Gestión de Riesgos se encuentran ubicados en el siguiente mapa:</t>
  </si>
  <si>
    <t>CORRESPONDE A: (Seleccione con X)</t>
  </si>
  <si>
    <t>APROBADO POR:
(nombre y cargo)</t>
  </si>
  <si>
    <t>Evidencia de las acciones adelantadas</t>
  </si>
  <si>
    <t>MATRIZ DE RIESGOS</t>
  </si>
  <si>
    <t>ACEPTAR EL RIESGO</t>
  </si>
  <si>
    <t>Muy Alta</t>
  </si>
  <si>
    <t>Alta</t>
  </si>
  <si>
    <t>Media</t>
  </si>
  <si>
    <t>Baja</t>
  </si>
  <si>
    <t>Muy Baja</t>
  </si>
  <si>
    <t>Leve</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</si>
  <si>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</si>
  <si>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</si>
  <si>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CLASIFICACION DE RIESGO</t>
  </si>
  <si>
    <t>BAJO</t>
  </si>
  <si>
    <t>ALTO</t>
  </si>
  <si>
    <t>IMPLEMENTACION</t>
  </si>
  <si>
    <t>Documento Evidencia</t>
  </si>
  <si>
    <t>CLASIFICACION</t>
  </si>
  <si>
    <t>RIESGOS DE GESTION</t>
  </si>
  <si>
    <t>EJECUCION Y ADMINISTRACION DE PROCESOS</t>
  </si>
  <si>
    <t xml:space="preserve">Pérdidas derivadas de errores en la ejecución y administración de procesos. </t>
  </si>
  <si>
    <t>FALLAS TECNOLÓGICAS</t>
  </si>
  <si>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</si>
  <si>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</si>
  <si>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</si>
  <si>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</si>
  <si>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</si>
  <si>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</si>
  <si>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</si>
  <si>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</si>
  <si>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</si>
  <si>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</si>
  <si>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</si>
  <si>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</si>
  <si>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</si>
  <si>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</si>
  <si>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</si>
  <si>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</si>
  <si>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</si>
  <si>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DESCRIPCIÓN DEL RIESGO 
(Qué, Cómo y por Qué?</t>
  </si>
  <si>
    <t>Ejecución y Administración de Procesos (Gestión)</t>
  </si>
  <si>
    <t xml:space="preserve">Fallas Tecnólogicas (Gestión) </t>
  </si>
  <si>
    <t xml:space="preserve">Relaciones Laborales (Gestión) </t>
  </si>
  <si>
    <t>Usuarios, productos y practicas (Gestión)</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</si>
  <si>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</si>
  <si>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</si>
  <si>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</si>
  <si>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</si>
  <si>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</si>
  <si>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</si>
  <si>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</si>
  <si>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</si>
  <si>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</si>
  <si>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</si>
  <si>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</si>
  <si>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</si>
  <si>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</si>
  <si>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</si>
  <si>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</si>
  <si>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</si>
  <si>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</si>
  <si>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</si>
  <si>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</si>
  <si>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</si>
  <si>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</si>
  <si>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</si>
  <si>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</si>
  <si>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</si>
  <si>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</si>
  <si>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</si>
  <si>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</si>
  <si>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Código y Nombre completo del documento</t>
  </si>
  <si>
    <t>ESTADO DE LA DOCUMENTACION</t>
  </si>
  <si>
    <t>Con Registro</t>
  </si>
  <si>
    <t>Sin Registro</t>
  </si>
  <si>
    <t>¿Se genera alguna evidencia y/o registro con la ejecución del control?</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</si>
  <si>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</si>
  <si>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</si>
  <si>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</si>
  <si>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</si>
  <si>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</si>
  <si>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</si>
  <si>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</si>
  <si>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</si>
  <si>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</si>
  <si>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</si>
  <si>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</si>
  <si>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</si>
  <si>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</si>
  <si>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</si>
  <si>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</si>
  <si>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</si>
  <si>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</si>
  <si>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</si>
  <si>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</si>
  <si>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</si>
  <si>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</si>
  <si>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</si>
  <si>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</si>
  <si>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</si>
  <si>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</si>
  <si>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</si>
  <si>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</si>
  <si>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</si>
  <si>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</si>
  <si>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</si>
  <si>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</si>
  <si>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</si>
  <si>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</si>
  <si>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</si>
  <si>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</si>
  <si>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</si>
  <si>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</si>
  <si>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</si>
  <si>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</si>
  <si>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</si>
  <si>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</si>
  <si>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</si>
  <si>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</si>
  <si>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</si>
  <si>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</si>
  <si>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</si>
  <si>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</si>
  <si>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</si>
  <si>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</si>
  <si>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</si>
  <si>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</si>
  <si>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</si>
  <si>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</si>
  <si>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</si>
  <si>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ELABORADO POR:
(nombre y cargo)</t>
  </si>
  <si>
    <t>ZONA DE RIESGO RESIDUAL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</si>
  <si>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</si>
  <si>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</si>
  <si>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Legales (Gestión)</t>
  </si>
  <si>
    <t>Código: DE-FM-022
Versión: 00
Fecha de Vigencia: 27/05/2021</t>
  </si>
  <si>
    <t>X</t>
  </si>
  <si>
    <t>RIESGOS DE CORRUPCIÓN Y FRAUDE</t>
  </si>
  <si>
    <t>Administración, profundización y aprovechamiento de acuerdos y relaciones comerciales.</t>
  </si>
  <si>
    <t>Equipo Negociador - DIES</t>
  </si>
  <si>
    <t>Negociador Internacional - Director de Inversión Extranjera y Servicios</t>
  </si>
  <si>
    <t>Adquisición de Bienes y Servicios</t>
  </si>
  <si>
    <t>Grupo de Contratos</t>
  </si>
  <si>
    <t>Coordinador
Grupo de Contratos</t>
  </si>
  <si>
    <t>Grupo Administrativa</t>
  </si>
  <si>
    <t>Coordinador
Grupo Administrativa</t>
  </si>
  <si>
    <t>Desarrollo Empresarial</t>
  </si>
  <si>
    <t>Dirección de Productividad y Competitividad</t>
  </si>
  <si>
    <t>Director
Dirección de Productividad y Competitividad</t>
  </si>
  <si>
    <t>Dirección de Regulación</t>
  </si>
  <si>
    <t>Director
Dirección de Regulación</t>
  </si>
  <si>
    <t>Dirección de Mipymes</t>
  </si>
  <si>
    <t>Director
Dirección de Mipymes</t>
  </si>
  <si>
    <t>Facilitación del Comercio y Defensa Comercial</t>
  </si>
  <si>
    <t>Comité de Importaciones / Grupo VUCE</t>
  </si>
  <si>
    <t>Coordinador Grupo VUCE
Asesor 
Comité de Importaciones</t>
  </si>
  <si>
    <t>Fortalecimiento de la Competitividad y Promoción del Turismo.</t>
  </si>
  <si>
    <t>Dirección de Analisis Sectorial y Promoción - Grupo del Análisis sectorial y RNT del Viceministerio del Turismo</t>
  </si>
  <si>
    <t>Coordinadora del grupo de Analisis Sectorial y RNT</t>
  </si>
  <si>
    <t>Grupo de planificación y desarrollo sostenible del turismo</t>
  </si>
  <si>
    <t>Coordinador grupo de planificación y desarrollo sostenible del turismo</t>
  </si>
  <si>
    <t>GESTION DE TECNOLOGIAS DE LA INFORMACION</t>
  </si>
  <si>
    <t>Oficina de Sistemas de Información - OSI</t>
  </si>
  <si>
    <t xml:space="preserve">Jefe de Oficina Sistemas de Información </t>
  </si>
  <si>
    <t>GESTION JURIDICA</t>
  </si>
  <si>
    <t>Oficina Asesora Jurídica</t>
  </si>
  <si>
    <t>Jefe Oficina Asesora Jurídica</t>
  </si>
  <si>
    <t>Gestión de Recursos Financieros</t>
  </si>
  <si>
    <t>Grupo Presupuesto,  Grupo Contabilidad, Grupo Tesorería</t>
  </si>
  <si>
    <t>Coordinador Grupo Presupuesto
Coordinador Grupo Contabilidad, Coordinador 
Grupo Tesorería</t>
  </si>
  <si>
    <t>Gestión del Talento Humano</t>
  </si>
  <si>
    <t>Grupo Control Interno Disciplinario</t>
  </si>
  <si>
    <t>Coordinador
Grupo Control Interno Disciplinario</t>
  </si>
  <si>
    <t>Director Dirección de Productividad y Competitividad</t>
  </si>
  <si>
    <t>Gestion del talento Humano</t>
  </si>
  <si>
    <t>Coordinador Grupo Talento Humano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</si>
  <si>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</si>
  <si>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</si>
  <si>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</si>
  <si>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No se utilicen los procedimientos establecidos para la realización de las negociaciones</t>
  </si>
  <si>
    <t>Posible fuga de información confidencial por parte de alguno de los miembros del equipo negociador</t>
  </si>
  <si>
    <t>Acceso a información confidencial por parte de terceros</t>
  </si>
  <si>
    <t>Estudios Previos y/o Pliegos de condiciones direccionados a favorecer un proponente específico.</t>
  </si>
  <si>
    <t>Exigencia de requisitos e insumos técnicos adicionales que restrinjan la pluralidad de oferentes.</t>
  </si>
  <si>
    <t>Efectuar compras y/o gastos con cargo a recursos de caja menor que no estén autorizados en la normatividad</t>
  </si>
  <si>
    <t>No efectuar la legalización del gasto dentro de los tiempos establecidos, con la respectiva documentación soporte</t>
  </si>
  <si>
    <t>Valores de las facturas alterados o que no correspondan a valores reales en el mercado</t>
  </si>
  <si>
    <t xml:space="preserve">Deficiencia en la verificación de las condiciones y/o requisitos a presentar por parte del inversionista. </t>
  </si>
  <si>
    <t>No aplicación adecuada de los conceptos de la DIAN, el DNP y el Ministerio del Ramo.</t>
  </si>
  <si>
    <t>1. Interés ilegitimo que pueda influir las instancias de evaluación y decisión.</t>
  </si>
  <si>
    <t>Omitir la verificación del Análisis de impacto</t>
  </si>
  <si>
    <t>No desarrollar los mecanismos de participación con las partes interesadas.</t>
  </si>
  <si>
    <t>Obviar los conceptos sobre creación de obstáculos técnicos innecesarios al comercio y/o de la abogacía de la competencia.</t>
  </si>
  <si>
    <t xml:space="preserve">Interés ilegitimo que pueda influir las instancias de evaluación y decisión.                                                                                                                                                                                         </t>
  </si>
  <si>
    <t xml:space="preserve">Concentración de autoridad en  pocas personas.                                                                                                          </t>
  </si>
  <si>
    <t>Falta de divulgación y publicación de los instrumentos e incentivos</t>
  </si>
  <si>
    <t>Recibir y aprobar sin la revisión del cumplimiento total de los requisitos</t>
  </si>
  <si>
    <t>Desconocimiento de la normatividad aplicable</t>
  </si>
  <si>
    <t>Falta de exigencia y verificación de los requisitos del solicitante para la expedición de certificaciones de exención de renta.</t>
  </si>
  <si>
    <t>Presiones externas e internas para emitir los conceptos de manera anticipada.</t>
  </si>
  <si>
    <t>Falta de programas de inducción en gerencia pública .</t>
  </si>
  <si>
    <t>Falta de monitoreo a la infraestructura de red</t>
  </si>
  <si>
    <t>Pérdida o modificación de la información en bases de datos, servidores o de equipos de computo</t>
  </si>
  <si>
    <t>Desactualización de los elementos de configuración de la infraestructura tecnológica</t>
  </si>
  <si>
    <t>Copias de seguridad de la información incompletas o con errores</t>
  </si>
  <si>
    <t>Realización de cambios en software o de hardware sin pruebas de validación de su implementación</t>
  </si>
  <si>
    <t>Acceso no autorizado a servicios de aplicación e infraestructura</t>
  </si>
  <si>
    <t>Gestión inadecuada y/o extermporánea de las etapas procesales en el ejercicio de la defensa judicial</t>
  </si>
  <si>
    <t>No realizar las actuaciones del proceso buscando que prescriba o que se dé la oportunidad de constituirse en insolvencia o liquidación</t>
  </si>
  <si>
    <t>Buscar provecho de una situación frente a la irregularidad de un acto administrativo</t>
  </si>
  <si>
    <t>Presiones externas o de un superior .</t>
  </si>
  <si>
    <t xml:space="preserve">Falta de verificación de los requisitos para el pago de obligaciones. </t>
  </si>
  <si>
    <t>Manipulación de los sistemas de información del proceso de recursos financieros (claves, tockens).</t>
  </si>
  <si>
    <t>Expediente disciplinario tramitado, impulsado y de conocimiento de un único servidor público.</t>
  </si>
  <si>
    <t>No tener actualizada la información del expediente en el Aplicativo</t>
  </si>
  <si>
    <t>Deficiencia en la revisión de requisitos y condiciones de los proyectos de inversión</t>
  </si>
  <si>
    <t>Hacer nombramiento sin la verificación de la hoja de vida del candidato</t>
  </si>
  <si>
    <t>Que la persona a ser nombrada no informe el conflicto de intereses.</t>
  </si>
  <si>
    <t xml:space="preserve">Desconocimiento de la normatividad que rige el conflicto de intereses por parte de las personas a ser nombradas. </t>
  </si>
  <si>
    <t>Concentración de tareas en una sola persona en procesos relevantes</t>
  </si>
  <si>
    <t xml:space="preserve">El desconocimiento de la normatividad anticorrupción. </t>
  </si>
  <si>
    <t>RC-1</t>
  </si>
  <si>
    <t>Posibilidad de uso indebido de información confidencial, por parte del equipo negociador o por parte de los gremios, sociedad civil, academia y otros agentes involucrados; para beneficio propio o de un tercero.</t>
  </si>
  <si>
    <t>RC-2</t>
  </si>
  <si>
    <t xml:space="preserve"> Posibilidad de afectación reputacional y económica, por investigaciones de entes de control, debido a la generación de documentos en la etapa precontractual que favorezcan o direccionen la escogencia de un tercero</t>
  </si>
  <si>
    <t>RC-3</t>
  </si>
  <si>
    <t>Posibilidad de afectación económica, en beneficio propio o de un tercero, debido a la administración y manejo de las cajas menores por parte de los responsables.</t>
  </si>
  <si>
    <t>RC-4</t>
  </si>
  <si>
    <t>Posibilidad de afectación reputacional, debido a decisiones ajustadas a intereses propios o de terceros en la declaración o modificación de un área como zona franca.</t>
  </si>
  <si>
    <t>RC-5</t>
  </si>
  <si>
    <t>Posibilidad de afectación reputacional debido al favorecimiento indebido de intereses de terceros en la modificación de Contratos de Estabilidad Jurídica (CEJ).</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</si>
  <si>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</si>
  <si>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</si>
  <si>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RC-8</t>
  </si>
  <si>
    <t>Posibilidad de afectación reputacional por quejas de las partes interesadas, debido al favorecimiento de intereses de terceros en la formulación y adopción de instrumentos e incentivos de fomento y promoción enfocados a las Mipymes</t>
  </si>
  <si>
    <t>RC-9</t>
  </si>
  <si>
    <t>Posibilidad de afectación reputacional, por hallazgos de entes de control, por solicitar o recibir cualquier dadiva o beneficio para aprobar la solicitud de registro o licencia de importación sin el cumplimiento de los requisitos establecidos</t>
  </si>
  <si>
    <t>RC-10</t>
  </si>
  <si>
    <t>Posibilidad de afectación reputacional, debido a favorecimiento indebido a terceros en la expedición de certificaciones de exención de renta para hoteles nuevos y remodelados.</t>
  </si>
  <si>
    <t>RC-11</t>
  </si>
  <si>
    <t xml:space="preserve">Posibilidad de afectación de la imagen del ministerio por de recibir o solicitar dádiva o beneficio particular o de terceros al emitir de manera anticipiada concepto DIMAR. </t>
  </si>
  <si>
    <t>RC-12</t>
  </si>
  <si>
    <t>Posibilidad de afectación reputacional, por quejas de los grupos de valor o partes intersadas, por acceso no autorizado y uso indebido a datos y/o  información, para beneficio propio o de un particular</t>
  </si>
  <si>
    <t>RC-13</t>
  </si>
  <si>
    <t>Posibilidad de que por acción u omisión se tenga gestión inadecuada y/o extemporánea las etapas procesales en el ejercicio de la defensa judicial para el beneficio propio o de un actor externo a la entidad.</t>
  </si>
  <si>
    <t>RC-14</t>
  </si>
  <si>
    <t>Posibilidad de que por acción u omisión se lleven a cabo actuaciones en el desarrollo del proceso, buscando que prescriba o facilitando al deudor la oportunidad de constituirse en insolvencia o liquidación.</t>
  </si>
  <si>
    <t>RC-15</t>
  </si>
  <si>
    <t xml:space="preserve">Posibilidad de obtener beneficio propio o de un particular frente a la irregularidad de una acto administrativo. </t>
  </si>
  <si>
    <t>RC-16</t>
  </si>
  <si>
    <t>Posbilidad de afectación económica, en el registro de las operaciones con el fin de efectuar el pago a traves del sistema de información financiera en beneficio propio o de un tercero</t>
  </si>
  <si>
    <t>RC-17</t>
  </si>
  <si>
    <t>Posibilidad de afectación reputacional por investigaciones disciplinarias de entes de control, debido al desvío de resultados de los procedimientos disciplinarios en beneficio de un tercero</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</si>
  <si>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</si>
  <si>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</si>
  <si>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RC-20</t>
  </si>
  <si>
    <t>Posibilidad de pérdida reputacional por queja o reclamo de los grupos de valor por vinculación de personal donde se advierta conflicto de intereses</t>
  </si>
  <si>
    <t>RC-21</t>
  </si>
  <si>
    <t>Posibilidad de manipulación, omisión, ocultamiento de información relacionada con el registro de novedades de nomina a favor de terceros</t>
  </si>
  <si>
    <t>RC-22</t>
  </si>
  <si>
    <t xml:space="preserve">Posibilidad afectación reputacional, por hallazgos de los entes de control, al utilizar el poder para modificar el objetivo del proyecto de inversión en beneficio de un grupo en particular. </t>
  </si>
  <si>
    <t>Pérdida de credibibilidad y confianza 
Pérdida del objetivo de la negociación 
Desmejora de la posición negociadora
Acciones disciplinarias - investigaciones</t>
  </si>
  <si>
    <t>Sanciones disciplinarias 
No cumplir con la normatividad
No cumplimiento de disposiciones internas</t>
  </si>
  <si>
    <t>Descapitalizar la caja menor  afectando el desarrollo de las operaciones para la cual  fue destinada, originando detrimento patrimonial
Investigaciones disciplinarias</t>
  </si>
  <si>
    <t>Impacto negativo a la Entidad
Genera altas consecuencias para la Entidad</t>
  </si>
  <si>
    <t>Modificación de contratos de estabilidad juridica que afecten los intereses del estado</t>
  </si>
  <si>
    <t>1. Pago de sanciones económicas o indemnizaciones a terceros que puedan afectar el presupuesto total de la entidad &gt;= 20 %. 
2. Sanción por parte ente de control u otro ente regulador 
3. Sanciones internacionales en el seno de la OMC.</t>
  </si>
  <si>
    <t>Incumplimiento del objetivo de crecimiento y desarrollo de la Micro, Pequeña y Mediana Empresa
Quejas de las partes interesados
Procesos disciplinarios</t>
  </si>
  <si>
    <t>Perdida de imagen y credibilidad
Sanciones</t>
  </si>
  <si>
    <t>Pérdida de credibilidad 
Imagen institucional afectada en el orden nacional</t>
  </si>
  <si>
    <t>Afectación de la imagen y credibilidad en la emisión de conceptos con destino a la DIMAR
Procesos disciplinarios</t>
  </si>
  <si>
    <t>Afectación de la disponibilidad de los servicios soportados con infraestructura TI.
Indisponibilidad e integridad de la información en bases de datos</t>
  </si>
  <si>
    <t>Detrimento patrimonial
Daño a los intereses de la entidad</t>
  </si>
  <si>
    <t>Perjuicio a la entidad por privación del beneficio del recaudo</t>
  </si>
  <si>
    <t>Daño a la imagen de la entidad
Perjuicio de los intereses de la entidad (Demandas)</t>
  </si>
  <si>
    <t>1. Perdida recursos financieros. 
2. Sanciones legales.
3. Perdida o alteración de la información.
4. Procesos disciplinarios</t>
  </si>
  <si>
    <t>Perdida de la imagen institucional, credibilidad y confianza
Investigacione disciplinarios</t>
  </si>
  <si>
    <t>Sanciones legales: Puede derivar en faltas disciplinarias y legales para funcionarios de la entidad.</t>
  </si>
  <si>
    <t xml:space="preserve">Investigaciones y sanciones disciplinarias 
Quejas y reclamos de los grupos de valor </t>
  </si>
  <si>
    <t>Sanciones disciplinarias
Quejas 
Hallazgos de entes de control</t>
  </si>
  <si>
    <t xml:space="preserve">Sanciones judiciales, administrativas y disciplinarias. </t>
  </si>
  <si>
    <t>Genera altas consecuencias sobre la entidad</t>
  </si>
  <si>
    <t>Afectación moderada de la integridad de la información debido al interés particular de los empleados y terceros.</t>
  </si>
  <si>
    <t>Imagen institucional afectada en el orden nacional o regional por actos o hechos de corrupción comprobados.</t>
  </si>
  <si>
    <t>Incumplimiento en las metas y objetivos institucionales afectando de forma grave la ejecución presupuestal.</t>
  </si>
  <si>
    <t xml:space="preserve">No se cumplen objetos de gestión. </t>
  </si>
  <si>
    <t>Dar aplicación a los protocolos establecidos en la Guía "Negociaciones de acuerdos comerciales e internacionales de inversión"</t>
  </si>
  <si>
    <t>Los textos de cada negociación son confidenciales y cada coordinador de Mesa y/o negociador deberá insistir ante el equipo negociador ampliado en la importancia de velar por el debido manejo de los mismos.</t>
  </si>
  <si>
    <t>Revisar de acuerdo con la normatividad vigente si es viable el gasto, si el gasto no se puede realizar con recursos de la caja menor se le notifica al solicitante</t>
  </si>
  <si>
    <t>Enviar correo electrónico a funcionario que recibió el dinero con copia al jefe inmediato</t>
  </si>
  <si>
    <t>Obtener mínimo dos cotizaciones cuando existan dudas sobre precios</t>
  </si>
  <si>
    <t>Verificar la solicitud de declaratoria de existencia de una Zona Franca permanente, permanente especial o transitoria.</t>
  </si>
  <si>
    <t>Verificar la solicitud de modificación a la declaratoria de existencia de una Zona Franca, tales como ampliación extensión o reducción de área.</t>
  </si>
  <si>
    <t>Verificar la solicitud de declaratoría de existencia de una Zona Franca transitoria (cuenta con viabilidad Jurídica y técnica)</t>
  </si>
  <si>
    <t>Solicitar concepto a otras entidades, al recibir respuesta se incorpora al informe técnico y se lleva a evaluación por el CIZF.</t>
  </si>
  <si>
    <t>Realizar visita Técnica al área a declarar como Zona Franca.</t>
  </si>
  <si>
    <t>Realizar visita Técnica al terreno donde se pretende la ampliación, extensión o reducción del área.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</si>
  <si>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</si>
  <si>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Consolidar los informes técnicos en coordinación con  los profesionales designados por los miembros que participaran en el Comité.</t>
  </si>
  <si>
    <t>Verificar el contexto y probabilidad de ocurrencia de los riesgos frente al desarrollo de un reglamento técnico. (Cuenta con viabilidad jurídica y técnica)</t>
  </si>
  <si>
    <t xml:space="preserve">Aplicar el resultado determinado en el AIN, considerar las observaciones que contribuyan a minimizar el riesgo </t>
  </si>
  <si>
    <t>Obtener concepto previo del MINCIT sobre los proyectos de reglamentos técnicos y de evaluación de la conformidad (cuenta con viabilidad jurídica y técnica)</t>
  </si>
  <si>
    <t>Obtener concepto de la SIC sobre abogacía de la Competencia (cuenta con viabilidad Jurídica y técnica</t>
  </si>
  <si>
    <t>Realizar la viabilidad jurídica del acto administrativo, Vo. Bo. del Viceministro de Desarrollo Empresarial y S.G (cuenta con viabilidad jurídica y técnica)</t>
  </si>
  <si>
    <t xml:space="preserve">Asignar roles y responsabilidad para el diseño.                                                                                                                                                                                                                                                                   </t>
  </si>
  <si>
    <t>Divulgar y Publicar el instrumento o incentivo</t>
  </si>
  <si>
    <t>Revisar si las solicitudes de licencia o registro de importación y sus modificaciones, tienen completos los anexos y los vistos buenos de entidades vinculadas a la VUCE, que se requieran.</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</si>
  <si>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</si>
  <si>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Verificar cumplimiento de requisitos: Realizar validación de “consulta Arancel-vistos buenos” y “Base de Datos de Registro de Productores de Bienes Nacionales"</t>
  </si>
  <si>
    <t xml:space="preserve">Realizar reuniones internas y/o externas para concertar y/o unificar criterios.
</t>
  </si>
  <si>
    <t>Verificar la inscripción y actualización en el registro nacional de turismo, en la base de datos de prestadores de servicios turísticos del Ministerio de Comercio, Industria y Turismo y el consolidado de las cámaras de comercio.</t>
  </si>
  <si>
    <t xml:space="preserve">Asignar consecutivamente número de radicación. </t>
  </si>
  <si>
    <t>Ralizar capacitaciones a funcionarios del nivel directivo, profesional y asistencial, involucrados en el trámite con las entidades y dependencias que corresponda.</t>
  </si>
  <si>
    <t>Valorar el incidente de seguridad</t>
  </si>
  <si>
    <t>Evaluar el impacto del Cambio</t>
  </si>
  <si>
    <t>Activar gestión de Niveles de Servicio.</t>
  </si>
  <si>
    <t>Controlar y revisar las bases de datos de todos los procesos de forma mensual</t>
  </si>
  <si>
    <t>Realizar reporte mensual de novedades de cobro coactivo.</t>
  </si>
  <si>
    <t>Verificar memoria justificativa y proyecto normativo antes de la suscripción del acto administrativo general.</t>
  </si>
  <si>
    <t>Informar al superior inmediato y al ente de control interno (Numeral 4.3. literal b) Reglamento del Uso del SIIF Nación).</t>
  </si>
  <si>
    <t>Verificar la documentación con los soportes respectivos. Devolver si no está completa o de conformidad; verifica en el aplicativo SIIF la orden de pago generada y autoriza el pago mediante firma digital.</t>
  </si>
  <si>
    <t>Uso de Firmas Digitales.</t>
  </si>
  <si>
    <t>Proferir fallo de primera instancia (Realizar revisión periódica de los expedientes disciplinarios en cuanto a fondo y forma; así como revisión y toma de decisión en la que participan varios funcionarios de diferentes niveles de empleo)</t>
  </si>
  <si>
    <t>Recibir y radicar la queja, denuncia, informe, de oficio, anónimo u otro medio que amerite credibilidad en el Sistema de Información Disciplinaria</t>
  </si>
  <si>
    <t>Solicitar a las áreas del MinCIT o entidades adscritas, apoyo en la revisión de los proyecto de inversión.</t>
  </si>
  <si>
    <t>Verificar el listado de cumplimiento de los documentos requeridos.</t>
  </si>
  <si>
    <t>Realizar las actividadess del cronograma de actividades de la política de integridad.</t>
  </si>
  <si>
    <t>Verificar la información de pagos Vs. los resúmenes de las nóminas y los netos de pago</t>
  </si>
  <si>
    <t>Realización de capacitaciones en cambios normativos</t>
  </si>
  <si>
    <t xml:space="preserve">Diligenciamiento de Matriz de Riesgos, capacitacion de socializacion del riesgo. </t>
  </si>
  <si>
    <t>Coordinador Grupo Contratos 
Junta de Adquisiciones y Licitaciones</t>
  </si>
  <si>
    <t>Coordinador Grupo Contratos - Abogado</t>
  </si>
  <si>
    <t>Responsable asignado</t>
  </si>
  <si>
    <t>Profesional Universitario,Profesional Especializado,Contratista(s)</t>
  </si>
  <si>
    <t xml:space="preserve">
Director(a) de Productividad y Competitividad</t>
  </si>
  <si>
    <t>Profesional Universitario, Profesional Especializado, Contratista(s)</t>
  </si>
  <si>
    <t>Director(a) de Productividad y Competitividad</t>
  </si>
  <si>
    <t>Profesional(es)</t>
  </si>
  <si>
    <t>Coordinador de Reglamentos Técnicos</t>
  </si>
  <si>
    <t>Director(a) de Regulación, Profesional Especializado
Tercero contratado</t>
  </si>
  <si>
    <t>Director(a) de Regulación, Profesional Especializado</t>
  </si>
  <si>
    <t>Profesional Especializado</t>
  </si>
  <si>
    <t>Director(a) de Mipymes, Viceministro (a) de Desarrollo Empresarial</t>
  </si>
  <si>
    <t>Asesor, Profesional(es), Director(a) de Mipymes</t>
  </si>
  <si>
    <t>Coordinadora del Grupo de Análisis Sectorial y RNT</t>
  </si>
  <si>
    <t xml:space="preserve">Coord. Grupo Planificación y Desarrollo Sostenible
</t>
  </si>
  <si>
    <t>Asesor del despacho del Viceministerio del turismo 
Coordinador del grupo de Planificación y Desarrollo Sotenible de Turismo</t>
  </si>
  <si>
    <t>Coordinador del Grupo de Procesos Judiciales</t>
  </si>
  <si>
    <t>Coordinador del Grupo de Cobro coactivo</t>
  </si>
  <si>
    <t xml:space="preserve">Coordinador del Grupo de Conceptos </t>
  </si>
  <si>
    <t>Coordinador Grupo Tesorería, Coordinador Grupo Presupuesto, Coordinador Contabilidad</t>
  </si>
  <si>
    <t xml:space="preserve">
Coordinador(a) Grupo Control Interno Disciplinario</t>
  </si>
  <si>
    <t xml:space="preserve">Profesional </t>
  </si>
  <si>
    <t>Jefe de Talento Humano</t>
  </si>
  <si>
    <t>Jefe de Talento Humano
Asesor de Talento Humano</t>
  </si>
  <si>
    <t>Profesional del área</t>
  </si>
  <si>
    <t>Asesor</t>
  </si>
  <si>
    <t>AP-PR-001 Negociaciones Comerciales  (Act. 7)</t>
  </si>
  <si>
    <t>NA-GU-002 Negociaciones de Acuerdos Comerciales e Internacionales de Inversión (5.7)</t>
  </si>
  <si>
    <t>BS-PR-001 Manejo y control de cajas menores</t>
  </si>
  <si>
    <t>DM-PR-011  Declaratoria de zonas francas permanentes y permanentes especiales</t>
  </si>
  <si>
    <t>DM-PR-012 Declaratoria de zonas francas transitorias</t>
  </si>
  <si>
    <t xml:space="preserve">DM-PR-009 Secretaría Técnica comité de Estabilidad Jurídica y supervisión de los contratos de Estabilidad Jurídica. Actividad 6. </t>
  </si>
  <si>
    <t>DM-PR-009 Secretaría Técnica comité de Estabilidad Jurídica y supervisión de los contratos de Estabilidad Jurídica. Actividad 5.</t>
  </si>
  <si>
    <t>DM-PR-006 Producción normativa en reglamentación técnica-PPNRT: Actividad No 3</t>
  </si>
  <si>
    <t xml:space="preserve">DM-PR-006 Producción normativa en reglamentación técnica-PPNRT: Actividad No 6 </t>
  </si>
  <si>
    <t>DM-PR-006 Producción normativa en reglamentación técnica-PPNRT: Actividad No 7</t>
  </si>
  <si>
    <t>DM-PR-006 Producción normativa en reglamentación técnica-PPNRT: Actividad No 9</t>
  </si>
  <si>
    <t>DM-PR-006 Producción normativa en reglamentación técnica-PPNRT: Actividad No 10</t>
  </si>
  <si>
    <t>DM-PR-015 Diseño, Formulación y adopción de instrumentos e incentivos de fomento y promoción enfocados a las Mipymes: Actividad 2.</t>
  </si>
  <si>
    <t xml:space="preserve">DM-PR-015 Diseño, Formulación y adopción de instrumentos e incentivos de fomento y promoción enfocados a las Mipymes: Actividad 8. </t>
  </si>
  <si>
    <t>FC-PR-014 Aprobación de licencias de importación, modificaciones y cancelaciones: Actividad: 2 
FC-PR-011 Seguimiento a las Solicitudes Radicadas en el Sistema de Inspección Simultánea - SIIS - de la Ventanilla Única de Comercio Exterior - VUCE</t>
  </si>
  <si>
    <t>FC-PR-013 Registro de Importación, Modificaciones, Cancelaciones y Reaperturas (Act. 8)</t>
  </si>
  <si>
    <t>FC-PR-014 Aprobación de licencias de importación, modificaciones y cancelaciones: Actividad: 3</t>
  </si>
  <si>
    <t>FC-PR-013 Registro de Importación, Modificaciones, Cancelaciones y Reaperturas (Act. 4)</t>
  </si>
  <si>
    <t>FP-PR-035 Expedición de Certificaciones para la Exención de Renta de Servicios Hoteleros (Act. 3)</t>
  </si>
  <si>
    <t>FP-PR-027 Emisión de conceptos con destino DIMAR, ANI Y CORMAGDALENA (Act. 2)</t>
  </si>
  <si>
    <t>IC-PR-028 Gestión de Incidentes de Seguridad y Privacidad de la Información</t>
  </si>
  <si>
    <t>IC-PR-029 Gestión de Cambios de Tecnología de la Información</t>
  </si>
  <si>
    <t>IC-PR-017 Mantenimiento de Hardware</t>
  </si>
  <si>
    <t>GJ-PR-002 Representación Judicial y Extrajudicial</t>
  </si>
  <si>
    <t>GJ-PR-003 Cobro Coactivo</t>
  </si>
  <si>
    <t>GJ-PR-012 Expedición, publicación y archivo de actos administrtivos generales</t>
  </si>
  <si>
    <t>GR-PR-016 Gestión Financiera - Cadena Presupuestal de Gastos SIIF II - Condiciones generales del procedimiento</t>
  </si>
  <si>
    <t>GR-PR-016 Gestión Financiera - Cadena Presupuestal de Gastos SIIF II: Actividad 29, 31 y 32.</t>
  </si>
  <si>
    <t>GR-PR-016 Gestión Financiera - Cadena Presupuestal de Gastos SIIF II. Condiciones generales del procedimiento</t>
  </si>
  <si>
    <t xml:space="preserve">TH-PR-010 Acciones Disciplinarias: Actividad: 2,3,5,7,9,12,14 </t>
  </si>
  <si>
    <t>TH-PR-010 Acciones Disciplinarias: Actividad 1</t>
  </si>
  <si>
    <t>DM-PR-001 Participación del Ministerio de Comercio, Industria y Turismo en el Sistema General de Regalías</t>
  </si>
  <si>
    <t>TH-FM-019 Gestión de Talento Humano Vinculación y Retiro</t>
  </si>
  <si>
    <t>TH-PR-025 Procedimiento para la gestión del conflicto de intereses</t>
  </si>
  <si>
    <t>TH-PR-020 Nómina</t>
  </si>
  <si>
    <t>Listas de Asistencia - Ayudas de memoria</t>
  </si>
  <si>
    <t>Acuerdos de confidencialidad firmados - Listas de Asistencia - Ayudas de memoria</t>
  </si>
  <si>
    <t>Acta de Junta de Adquisiciones y Licitaciones</t>
  </si>
  <si>
    <t xml:space="preserve">Aplicativo cajas menores </t>
  </si>
  <si>
    <t>Correo electrónico</t>
  </si>
  <si>
    <t>Cotizaciones</t>
  </si>
  <si>
    <t xml:space="preserve"> Lista de chequeo
</t>
  </si>
  <si>
    <t>Lista de chequeo</t>
  </si>
  <si>
    <t xml:space="preserve">Oficio / Lista de chequeo </t>
  </si>
  <si>
    <t>Oficio</t>
  </si>
  <si>
    <t>Acta visita técnica</t>
  </si>
  <si>
    <t>Informe Técnico de Evaluación.</t>
  </si>
  <si>
    <t>Análisis de Impacto Normativo o documento del Triage</t>
  </si>
  <si>
    <t xml:space="preserve">Comentarios allegados por los interesados.
Respuesta de la Dirección de Regulación a los interesados con la aceptación o negación de los comentarios allegado </t>
  </si>
  <si>
    <t xml:space="preserve">Solicitud al Ministerio de Comercio, Industria y Turismo de concepto previo sobre no creación de obstáculos técnicos innecesarios al comercio. 
Concepto emitido por el Ministerio de Comercio, Industria y Turismo </t>
  </si>
  <si>
    <t>Solicitud a la Superintendencia de Industria y Comercio de concepto de abogacía de la competencia</t>
  </si>
  <si>
    <t>Correo electrónico oficina asesora Jurídica y Viceministro de Desarrollo Empresarial</t>
  </si>
  <si>
    <t>Acta, ayuda de memoria, memorando electrónico*, correo electrónico*</t>
  </si>
  <si>
    <t>Acta, Registro de asistencia, ayuda de memoria, correo electrónico*, Publicación en página web*.</t>
  </si>
  <si>
    <t xml:space="preserve"> -Requerimiento al importador*
 -Solicitud de concepto de Producción Nacional
-Web service (ws) Producción Nacional* </t>
  </si>
  <si>
    <t>Modificación para cancelación total o parcial del registro de importación en línea, Información automática y electrónica del resultado al usuario</t>
  </si>
  <si>
    <t xml:space="preserve"> -Registro electrónico 
- Consulta Arancel Visto Bueno*</t>
  </si>
  <si>
    <t>Banner de la página www.vuce.gov.co -Lista de asistencia a reuniones. -Registros de importación aprobados con los requisitos previos establecidos</t>
  </si>
  <si>
    <t>Base de datos excel, evidencia fotográfica, listas de verificación, Actas.Oficio, Correo electrónicos</t>
  </si>
  <si>
    <t>Correos electrónicos
Base Datos Conceptos Técnicos DIMAR</t>
  </si>
  <si>
    <t>Correos electrónicos
Listas de asistencia</t>
  </si>
  <si>
    <t>Informes mensuales</t>
  </si>
  <si>
    <t>IC-FM-024 Gestión de Cambios</t>
  </si>
  <si>
    <t>Informe de mesa de ayuda</t>
  </si>
  <si>
    <t>Base de datos de procesos</t>
  </si>
  <si>
    <t>Aplicativo web de cobro coactivo</t>
  </si>
  <si>
    <t>Base de datos de cobro coactivo
Lista de chequeo</t>
  </si>
  <si>
    <t>Informes, correos electrónicos</t>
  </si>
  <si>
    <t>Correos electrónicos 
Comprobantes de registros generados en el aplicativo SIIF</t>
  </si>
  <si>
    <t>Formatos de entregas de certificados digitales</t>
  </si>
  <si>
    <t>Ayuda de memoria y registro de asistencia</t>
  </si>
  <si>
    <t>Correo electrónico de número de expediente</t>
  </si>
  <si>
    <t>Correo elecrónico</t>
  </si>
  <si>
    <t xml:space="preserve">Expediente con todos los documentos - Lista de Chequeo de documentos </t>
  </si>
  <si>
    <t>Listados de asistencia, pantallazos de la capacitación y de la invitación, publicación en la intranet</t>
  </si>
  <si>
    <t xml:space="preserve">Archivos en Excel - Resúmenes de nómina </t>
  </si>
  <si>
    <t>Listados de asistencia, ayudas de memoria, reportes de servicio</t>
  </si>
  <si>
    <t xml:space="preserve">Capacitaciones del riesgo. Matriz de riesgo. </t>
  </si>
  <si>
    <t xml:space="preserve">502
</t>
  </si>
  <si>
    <t>1ER. SEGUIMIENTO</t>
  </si>
  <si>
    <t>2DO. SEGUIMIENTO</t>
  </si>
  <si>
    <r>
      <rPr>
        <b/>
        <sz val="10"/>
        <rFont val="Arial"/>
        <family val="2"/>
      </rPr>
      <t>AP-PR-001  Negociaciones Comerciales</t>
    </r>
    <r>
      <rPr>
        <sz val="10"/>
        <rFont val="Arial"/>
        <family val="2"/>
      </rPr>
      <t xml:space="preserve">: para el periodo evaluado enero -abril 2021, no se realizaron rondas de negociación presenciales a raiz de la Pandemia. Se llevaron a cabo reuniones virtuales  de negociación . Se realizó la verificación de la aplicación de los controles establecidos en la Guía NA-GU-002 "Negociaciones de acuerdos comerciales e internacionales de inversión".  
</t>
    </r>
    <r>
      <rPr>
        <b/>
        <sz val="10"/>
        <rFont val="Arial"/>
        <family val="2"/>
      </rPr>
      <t xml:space="preserve">
AP-PR-006  Acuerdos de Promoción y Protección Recíproca de Inversiones - APPRI.</t>
    </r>
    <r>
      <rPr>
        <sz val="10"/>
        <rFont val="Arial"/>
        <family val="2"/>
      </rPr>
      <t xml:space="preserve"> para el periodo evaluado enero - abril 2021 no se realizaron rondas de negociación , por lo tanto  no aplica la verificación de la aplicación de los controles establecidos en la Guía NA-GU-002. </t>
    </r>
  </si>
  <si>
    <t>Luis Felipe Quintero Suárez
Negociador Internacional  
Despacho del Negociador Internacional 
Maria Paula Arenas Quijano
Directora
Dirección de Inversión Extranjera y Servicios</t>
  </si>
  <si>
    <t xml:space="preserve">Ayuda de Memoria </t>
  </si>
  <si>
    <t xml:space="preserve">AP- PR-001: Se realizo el control establecido en la Guia NA-GU-002
AP-PR-006: No  se realizaron rondas de negociaciones APPRI  en el periodo enero - abril 2021. </t>
  </si>
  <si>
    <t>Tatiana Teresa Andrade Rentería</t>
  </si>
  <si>
    <t>Se adjunta lo enunciado en la columna AZ</t>
  </si>
  <si>
    <t>Se siguen teniendo mecanismos de autocontrol por parte de los responsables del manejo de las cajas menores. Con respecto a las reuniones presenciales para realizar los arqueos de las cajas menores, debido a las medidas de aislamiento obligatorio y selectivo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t>
  </si>
  <si>
    <t>Fernando Martínez Mendez
Coordinador
Grupo Administrativa</t>
  </si>
  <si>
    <t>Debido a  las medidas de aislamiento obligatorio y selectivo se debe reprogramar todas las acciones que generan una presencialidad en la sede física del Ministerio, las mismas estarán supeditadas a los protocolos de bioseguridad.</t>
  </si>
  <si>
    <t>La Socialización de los Riesgos de Corrupción se realizará antes de terminar el primer semestre de 2021.</t>
  </si>
  <si>
    <t xml:space="preserve">Director de Productividad y Competitividad - Andrés Arévalo y María Edith Zapata - Coordinadora Grupo Zonas Francas Y </t>
  </si>
  <si>
    <t>No aplica</t>
  </si>
  <si>
    <t>La verificación de expedientes se realizará en el segundo semestre de 2021</t>
  </si>
  <si>
    <t>Director de Productividad y Competitividad - Andrés Arévalo y profesional - Luz Myriam Zuluaga</t>
  </si>
  <si>
    <t>Debido a que el Comité no se ha reunido en lo corrido del año, no se cuenta con actas que evidencien la revisión de informes Técnicos o de solicitudes cuya decisión corresponda al CEJ.</t>
  </si>
  <si>
    <t>Debido a que el Precomité no se ha reunido en lo corrido del año, no se cuenta con ayudas de memoria que evidencien la revisión de informes Técnicos o de solicitudes cuya decisión corresponda al CEJ.</t>
  </si>
  <si>
    <t>Se tiene programada la primera socialización a finales del mes de mayo, principios del mes de junio, de acuerdo con la instrucción de planeación que solicita dos socializaciones al año, es decir una por semestre.</t>
  </si>
  <si>
    <t>Hernan Zuñiga</t>
  </si>
  <si>
    <t>Se esta realizando la actualización del Reglamento Técnico de Talleres de conversión por lo cual se esta citando a todos los actores: fabricantes comercializadores , importadores y gremios, gracias a esto se minimiza al máximo el riesgo de favorecer a un grupo económico especifico. Las convocatorias son abiertas al público en general y en especial a productores, comercializadores e importadores de productos de GNCV Y GLP, al igual que gremios, organismos evaluadores de la conformidad, la SIC y el ONAC. El AIN se realizó con una empresa especilizada en estos estudios de la Univerdad de los ANDES y su selección fue a travez de una contratación por meritos.</t>
  </si>
  <si>
    <t xml:space="preserve">Durante el primer cuatrimestre de 2021, se  elaboró un  proyecto de documento técnico para el diseño del Instrumento o Incentivo correspondiente,  proyecto que  incluye el alcance técnico del instrumento a implementar en la vigencia y se encuentra suscrito por la Directora del área; estudios previos aprobados.    </t>
  </si>
  <si>
    <t>Sandra Gisella Acero Walteros                                                                                                                                                                                                                                                                                                                                                                                                                                                                                                                                                                                                                                                                                                                                                                          Directora                                                                                                                                                                                                                                                                                                                                                                                                                                                                                                                               Dirección de Mipymes</t>
  </si>
  <si>
    <t>Avance del 33% del Documento técnico</t>
  </si>
  <si>
    <t>Se cumplió con las actividades establecidas</t>
  </si>
  <si>
    <t xml:space="preserve">Se implementó la asignación aleatoria de las solicitudes de licencias de importación, modificaciones y cancelaciones recibidas para ser evaluadas por los diferentes asesores. </t>
  </si>
  <si>
    <t xml:space="preserve">Mandy Margot Betancourt Hernández
Asesor 
Comité de Importaciones
</t>
  </si>
  <si>
    <t>Reporte estadístico mensual sobre solicitudes de licencias de importación,  modificaciones y cancelaciones,  recibidas y enviadas para vistos buenos de las entidades vinculadas a la VUCE.</t>
  </si>
  <si>
    <t xml:space="preserve">Dadas las circuntancias y la emergencia que vive el pais por la pandemia del COVID-19, en el primer cuatrimestre del año 2020, se lograron  realizaron siete (7),  visitas hoteleras solicitadas en esta vigencia y anterior, por lo tanto hay insumos para poder realizar la verificacion aleatoria del 15%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t>
  </si>
  <si>
    <t>Martha Cecilia Alvarez Rubiano
Coordinador 
Grupo Análisis Sectorial y Registro Nacional del Turismo</t>
  </si>
  <si>
    <t>Al dar cumplimiento de la normatividad, ley 788 de 2002, decreto 2755 de 2003, 920 de 2009, 463 de 2016 y resoluciones 1510 de 2016 y 0445 de 2018; El riesgo en esta acción  es mínimo y la verificación en el establecimiento de lo ordena por el E.T. permite mitigar en gran proporción el riesgo.</t>
  </si>
  <si>
    <t xml:space="preserve">Publicación en la página web del MINCIT del formato de solicitudes y expedición de constancias de no interferencia de proyectos para la DIMAR, para el segundo semestre de 2020  </t>
  </si>
  <si>
    <t xml:space="preserve">Coordinador del grupo de Planificación y Desarrollo Sostenible del Turismo </t>
  </si>
  <si>
    <t>Correo electrónico de confirmación y publicación en el enlace https://www.mincit.gov.co/minturismo/calidad-y-desarrollo-sostenible</t>
  </si>
  <si>
    <t>Se expiden las constancias de acuerdo con el orden de llegada</t>
  </si>
  <si>
    <t xml:space="preserve">Mediante Contrato No. GC377 de 2019, el servicio de monitoreo y seguridad de la plataforma tecnológica, se realizaron las siguientes actividades: 
- Acompañamiento a la remediación de vulnerabilidades de aplicaciones
- Acompañamiento a la mitigación de amenazas
- Análisis de tráfico desde internet hacia los servicios públicados hacia internet.
- Ajustes de configuración de los activos de seguridad perimetral ForteGate, WAF, ADC
- Gestión de Incidentes o eventos detectados en portales web de al entidad y respuesta a reportes de Autoridades Cibernéticas, bloqueo de IPs y URL maliciosas.
- Pruebas de vulnerabilidad de servicios de aplicación: Gestión Documental y Gestión de Nómina
- Pan de Pruebas de Análisis de Vulnerabilidades y Ethical Hacking - Definición de alcance: URL objeto de análisis, segmentos de red a evaluar, entre otros activos tecnologicos 
- Revisión de VPN SSL: servicios y usuarios.
- Implementación del Protocolo IPV6: ejecución plan de despliegue protocolo IPv6 y Entrega direccionamiento adicional LACNIC, configuración de navegación de usuarios </t>
  </si>
  <si>
    <t>Oficina Sistemas de Información</t>
  </si>
  <si>
    <t>Plataforma de Servicios- Modulo Contratos
Contrato No. GC377 de 2019, informes de supervisión Enero - Abril de 2021
Soporte Técnico Aranda</t>
  </si>
  <si>
    <t>.. Monitoreo constante a la plataforma tecnologica
.. Ajustes en los perfiles de la navegación de las aplicaciones y servicios
.. Pruebas de vulnerabilidades a servicios de aplicación
... Revisión y ajustes a usuarios con acceso  VPN.</t>
  </si>
  <si>
    <t>Se adelantaron gestiones de cambio a:
-  Servicios de aplicación: Plataforma de Servicios: Módulos de Contratos, Modulo Gestión de Pagos, Supervisión y Contratistas; EDL - Evaluación del Desempeño, FURAG, 
- Infraestructura Tecnológica: configuración de navegación de usuarios, hardening de servidores, equipos de seguridad perimetral.</t>
  </si>
  <si>
    <t xml:space="preserve">Aplicativos en producción </t>
  </si>
  <si>
    <t>Los ajustes de aplicativos están relacionados con funcionalidades de control sobre la información de la gestión.</t>
  </si>
  <si>
    <t>Se adelanto:
- Revisión de VPN SSL: servicios y usuarios.
- Asignación de nuevos usuarios
- Asignación de accesos a usuarios de servicios de aplicación: Aplicativo Tarjeta Guías de Turismo, Plataforma de Servicios, EDL, Gestión Documental, ISolución
- Habilitación de cuentas de usuarios a contratista</t>
  </si>
  <si>
    <t>Soporte Técnico Aranda</t>
  </si>
  <si>
    <t>Control de cuentas de usuarios</t>
  </si>
  <si>
    <t>Se realizó registro de los impulsos realizados a cada uno de los procesos asignados por apoderado, evidenciable mediante base de datos interna de la Oficina Asesora Jurídica</t>
  </si>
  <si>
    <t>Coordinador Grupo de Representación Judicial</t>
  </si>
  <si>
    <t xml:space="preserve"> - Base de datos de impulsos procesales a corte 30 de abril de 2021</t>
  </si>
  <si>
    <t>Dentro del seguimiento realizado, se evidenció que se realizaron los impulsos requeridos a los procesos asignados a cada uno de los abogados del Grupo de Representación Judicial</t>
  </si>
  <si>
    <t>Se realizó capacitación a todo el personal de la OAJ, en el cual se divulgó la estructura y valores asociados al código de integridad adoptado por el Ministerio de Comercio, Industria y Turismo, adicionalmente, se hizo una actividad lúdica evaluativa en la cual participaron todos los integrantes de la OAJ en el cual se revisaban aspectos estratégicos, del Sistema de Gestión de Calidad y del Código de Integridad</t>
  </si>
  <si>
    <t xml:space="preserve"> - Videos de la sensibilización sobre código de integridad
 - Material visual de la sensibiliación sobre código de integridad
 - Actividad lúdica evaluativa
 - Listado de asistencia</t>
  </si>
  <si>
    <t>De acuerdo a las actividades realizadas, se evidención conocimiento y apropiación de los valores del código de integridad por parte de cada uno de los miembros de la Oficina Aesora Jurídica</t>
  </si>
  <si>
    <t>Se realizó registro de los procesos en la base de datos de la plataforma web de Cobro Coactivo, en el cual se registraron las actuaciones realizadas, incluidos los impulsos programados para cada fecha</t>
  </si>
  <si>
    <t>Coordinador Grupo de Cobro Coactivo</t>
  </si>
  <si>
    <t xml:space="preserve"> - Base de datos extraída del aplicativo web a corte 30 de abril de 2021</t>
  </si>
  <si>
    <t>Dentro del seguimiento realizado, se evidenció que se realizaron los impulsos requeridos a los procesos asignados a cada uno de los abogados del área de Cobro Coactivo, mediante oficios revisados y firmados por el Coordinador del Grupo de Cobro Coactivo</t>
  </si>
  <si>
    <r>
      <rPr>
        <b/>
        <sz val="10"/>
        <rFont val="Arial"/>
        <family val="2"/>
      </rPr>
      <t>En el periodo del 1 de enero de 2021 al 30 de abril de 2021</t>
    </r>
    <r>
      <rPr>
        <sz val="10"/>
        <rFont val="Arial"/>
        <family val="2"/>
      </rPr>
      <t>, se realizaron las siguientes acciones:</t>
    </r>
    <r>
      <rPr>
        <b/>
        <sz val="10"/>
        <rFont val="Arial"/>
        <family val="2"/>
      </rPr>
      <t xml:space="preserve"> (1) </t>
    </r>
    <r>
      <rPr>
        <sz val="10"/>
        <rFont val="Arial"/>
        <family val="2"/>
      </rPr>
      <t xml:space="preserve">Seguimiento a la Unidad Ejecutora 350101-000 Gestión General , se revisaron y registraron 561 Certificados de Disponibilidad Presupuestal, 1071 Compromisos Presupuestal del Gasto; en la subunidad ejecutora 350101-006  consejo técnico de la contaduría pública se revisaron y  registraron 6 Certificados de Disponibilidad Presupuestal y 21 Compromisos Presupuestal de Gastos; en la subunidad ejecutora 350101-008 BID se revisaron y registraron 3 Certificados de Disponibilidad Presupuestal y 3 Compromisos Presupuestal de Gastos </t>
    </r>
    <r>
      <rPr>
        <b/>
        <sz val="10"/>
        <rFont val="Arial"/>
        <family val="2"/>
      </rPr>
      <t xml:space="preserve"> (2) </t>
    </r>
    <r>
      <rPr>
        <sz val="10"/>
        <rFont val="Arial"/>
        <family val="2"/>
      </rPr>
      <t xml:space="preserve">Seguimiento a la Unidad Ejecutora 3501-02 Dirección de Comercio Exterior se registraron y revisaron 54 Certificados de Disponibilidad Presupuestal y  180 Compromisos Presupuestal del Gasto </t>
    </r>
    <r>
      <rPr>
        <b/>
        <sz val="10"/>
        <rFont val="Arial"/>
        <family val="2"/>
      </rPr>
      <t>(3)</t>
    </r>
    <r>
      <rPr>
        <sz val="10"/>
        <rFont val="Arial"/>
        <family val="2"/>
      </rPr>
      <t xml:space="preserve"> Seguimiento, revisión y registro a 1495 obligaciones presupuestales en la Unidad Ejecutora 350101-000 Gestión General ,se revisaron y registraron  26 Obligaciones en la subunidad ejecutora 350101-006 Consejo Técnico de la Contaduría, se registraron y revisaron 242 Obligaciones Presupuestales en la Unidad Ejecutora 3501-02 Dirección de Comercio Exterior.</t>
    </r>
    <r>
      <rPr>
        <b/>
        <sz val="10"/>
        <rFont val="Arial"/>
        <family val="2"/>
      </rPr>
      <t xml:space="preserve"> (4) </t>
    </r>
    <r>
      <rPr>
        <sz val="10"/>
        <rFont val="Arial"/>
        <family val="2"/>
      </rPr>
      <t xml:space="preserve">Revisión y pagos a 1488 Órdenes de Pago Presupuestal en la Unidad Ejecutora 350101-000 Gestión General , 26 Órdenes de pago en el Consejo Técnico de la Contaduría, seguimiento, revisión y pagos a 235 Órdenes de Pago Presupuestales en la Unidad Ejecutora 3501-02 Dirección de Comercio Exterior </t>
    </r>
    <r>
      <rPr>
        <b/>
        <sz val="10"/>
        <rFont val="Arial"/>
        <family val="2"/>
      </rPr>
      <t xml:space="preserve">(5) </t>
    </r>
    <r>
      <rPr>
        <sz val="10"/>
        <rFont val="Arial"/>
        <family val="2"/>
      </rPr>
      <t>seguimiento revisión y pagos a 190 Órdenes de Pago No Presupuestales en la Unidad Ejecutora 350101-000 Gestión General, revisión y pagos a  6 Órdenes de Pago No Presupuestales en el Consejo Técnico de la Contaduría, seguimiento revisión y pagos a 144 Órdenes de Pago No Presupuestales en la Unidad Ejecutora 350102 Dirección de Comercio Exterior.</t>
    </r>
  </si>
  <si>
    <t>Rafael Chavarro 
Coordinador Grupo Presupuesto
Grupo Financiera
Nohora Martinez
Coordinador Grupo Contabilidad
Grupo contabilidad 
Diana Carolina Valdeblanquez
Coordinador Grupo Tesorería
Grupo Tesorería</t>
  </si>
  <si>
    <t xml:space="preserve">
Registros generados del aplicativo SIIF Nación</t>
  </si>
  <si>
    <t>x</t>
  </si>
  <si>
    <t>No Aplica</t>
  </si>
  <si>
    <t>El Grupo Control Interno Disciplinario, a la fecha ha realizado dos reuniones al interior del grupo  y cinco reuniones con el Secretario General a fin de hacer seguimiento a los expedientes vigentes</t>
  </si>
  <si>
    <t>Registro de asistencia</t>
  </si>
  <si>
    <t>No</t>
  </si>
  <si>
    <t>Se cumplio con las actividades establecidas.</t>
  </si>
  <si>
    <t>El sistema de Informacion Disciplinaria se encuentra al dia con los expedientes vigentes  y  con las actuaciones realizadas, escaneadas y subidas al sistema hasta el 15 de marzo de 2021</t>
  </si>
  <si>
    <t xml:space="preserve">Se cuenta con pantallazo del Sistema de Informacion Disciplinaria </t>
  </si>
  <si>
    <t>Se elaboraron los Informes sobre los pronunciamientos técnicos emitidos por el Ministerio y la asistencia técnica prestada; y se respondió el cuestionario “VERIFICACIÓN SOBRE EL CUMPLIMIENTO DE FUNCIONES DEL MINISTERIO EN EL MARCO DEL SISTEMA GENERAL DE REGALÍAS"; así
• Periodo noviembre 2020 a enero de 2021, remitido a la Oficina de Control Interno el día 5 de febrero de 2021.
• Periodo febrero a abril de 2021, remitido a la Oficina de Control Interno el día 3 de mayo de 2021.</t>
  </si>
  <si>
    <t>Director de Productividad y Competitividad - Andrés Arévalo</t>
  </si>
  <si>
    <t>El Informe de seguimiento al cumplimiento de funciones del Ministerio en el marco del SGR Periodo noviembre 2020 - enero 2021 se remitió a la Oficina de Control Interno mediante Memorando DPYC-2021-000043 del 5 de febrero de 2021. La Oficina de Control Interno en su Informe Final remitido mediante Memorando ODCI-2021-000075 del 17 de febrero de 2021 indicó: "verificada la información reportada por la Dirección Técnica, no se encontró evidencia para el periodo revisado de hechos de falta de transparencia o actos de corrupción."
El Informe de seguimiento al cumplimiento de funciones del Ministerio en el marco del SGR Periodo febrero - abril 2021 se remitió a la Oficina de Control Interno mediante MemorandoDPYC-2021-000127 del 3 de mayo de 2021.</t>
  </si>
  <si>
    <t>ES UN INDICADOR NUEVO SE CREO EN JUNIO DE 2021</t>
  </si>
  <si>
    <t>Se realizó la primera socialización de riesgo de corrupción a principios del mes de Junio de 2021, a todos los funcionarios de la Dirección de regulación de acuerdo con la instrucción de la Oficiona de planeación</t>
  </si>
  <si>
    <t>1.Lista de asistencia          2. Presentación Riesgo de corrupoción en ppt.</t>
  </si>
  <si>
    <t>Se continua con el proceso de actualización del Reglamento Técnico de Talleres de conversión por lo cual se estan ralizando reuniones con todos los actores: fabricantes comercializadores , importadores y gremios, gracias a esto se minimiza al máximo el riesgo de favorecer a un grupo económico especifico. Las convocatorias son abiertas al público en general y en especial a productores, comercializadores e importadores de productos de GNCV Y GLP, al igual que gremios, organismos evaluadores de la conformidad, la SIC y el ONAC. El AIN se realizó con una empresa especilizada en estos estudios de la Univerdad de los ANDES y su selección fue a travez de una contratación por meritos.</t>
  </si>
  <si>
    <t xml:space="preserve">Durante el año no se ha realizado ninguna modificación del objetivo del proyecto de inversión, garantizando que no se realizaron acciones que puedan materializar el riesgo. </t>
  </si>
  <si>
    <t>Angela Fetecua.</t>
  </si>
  <si>
    <t>Resolución  No. 0392 del 19 de abril de 2021 por la cual se ordena el traslado de los recursos del objeto del Proyecto para el programa de Certificaciones de calidad.</t>
  </si>
  <si>
    <t xml:space="preserve">No se han recibo requerimientos de modificación del objeto del proyecto de inversión. </t>
  </si>
  <si>
    <t>Ayuda de Memoria</t>
  </si>
  <si>
    <t xml:space="preserve">AP- PR-001: Se realizo el control establecido en la Guia NA-GU-002
AP-PR-006: No  se realizaron rondas de negociaciones APPRI  en el periodo mayo - agosto 2021. </t>
  </si>
  <si>
    <t>Asignacion aleatoria de las solicitudes de licencias de importacion y modificaciones para ser evaluadas por los asesores</t>
  </si>
  <si>
    <t>Mandy M. Betancourt Hernández
Asesor 
Comité de Importaciones</t>
  </si>
  <si>
    <t>Se dio cumplimiento a los controles establecidos para evitar la materializacion del mismo</t>
  </si>
  <si>
    <t xml:space="preserve">Durante el segundo cuatrimestre de 2021, se  elaboró un  proyecto de documento técnico para el diseño del Instrumento o Incentivo correspondiente,  proyecto que  incluye el alcance técnico del instrumento a implementar en la vigencia y se encuentra suscrito por la Directora del área; estudios previos aprobados.    </t>
  </si>
  <si>
    <t xml:space="preserve">Un documento técnico que corresponde a un estudio previo  aprobado y suscrito por la  Directora de Mipymes. </t>
  </si>
  <si>
    <t>Coordinador del grupo de Planificación y Desarrollo Sostenible del Turismo</t>
  </si>
  <si>
    <t>Correos electrónicos de confirmación y publicación en el enlace https://www.mincit.gov.co/minturismo/calidad-y-desarrollo-sostenible</t>
  </si>
  <si>
    <t>Se realizó el procedimiento de acuerdo a lo estipualdo en el Sistema Integrado de Gestión</t>
  </si>
  <si>
    <t>Desconocimiento u omisión de la normatividad, para beneficiar a un oferente.</t>
  </si>
  <si>
    <t>Comunicación*, Cuadernillo de preguntas y respuestas, Plataforma SECOP II*</t>
  </si>
  <si>
    <t>Se adjuntan los soportes correspondientes</t>
  </si>
  <si>
    <t>Director de Productividad y Competitividad - Juan Sebastián Gutiérrez y la profesional - Luz Myriam Zuluaga</t>
  </si>
  <si>
    <t>Acta No. 1 del Comité de Estabilidad Jurídica y
3 Ayudas de memoria de los precomités de Estabilidad Jurídica</t>
  </si>
  <si>
    <t>Oficina de Sistemas de Información</t>
  </si>
  <si>
    <t>Mediante Contrato No. GC377 de 2019, el servicio de monitoreo y seguridad de la plataforma tecnológica, se realizaron las siguientes actividades: 
- Acompañamiento a la remediación de vulnerabilidades de aplicaciones: Novasoft GC358  de 2020 
- Pruebas de vulnerabilidad de servicios de aplicación: VUCE
- Evento ISOlucion
. Atención Boletin CSIRT No. 19 de 2021 Amenaza en la Red 
-  Implementación del Protocolo IPV6: pruebas mecanismo de transición DUAL STACK y de configuración de navegación de usuarios GC377 de 2019</t>
  </si>
  <si>
    <t>Plataforma de Servicios- Modulo Contratos
Contrato No. GC377 de 2019, informes de supervisión Junio, Julio de 2021
Soporte Técnico Aranda</t>
  </si>
  <si>
    <t xml:space="preserve">.. Monitoreo constante a la plataforma tecnologica
.. Ajustes en los perfiles de la navegación de las aplicaciones y servicios
.. Pruebas de vulnerabilidades a servicios de aplicación
... Atención Boletin Autoridad Cibernética CSIRT Ponal </t>
  </si>
  <si>
    <t>Se adelantaron gestiones de cambio a:
-  Servicios de aplicación: 
i. Sistema Gestión Documental GC271 de 2021 - Correspondencia, PQRS, Comisiones y Viaticos
ii. Aplicación - Ingreso Retorno Responsable (GTH - GAdtiva), Aplicación Encuesta Estrategica Regional (VT) (OSI), Novasoft - Desprendibles (GTH)  GC358  de 2020 –Servicio de Nomina, 
- Infraestructura Tecnológica: configuración de navegación de usuarios, hardening de servidores, equipos de seguridad perimetral. GC379 de 2018 Comsistelco</t>
  </si>
  <si>
    <t>Debido  las medidas de aislamiento y que no todo el personal del Mincit tiene el esquema de vacunacion completo no se han podido agendar estas reuniones la cuales deberan ir de la mano con la circular 012 del 2 de agosto de 2021</t>
  </si>
  <si>
    <t xml:space="preserve">Someter a consideración de la Junta de Adquisiciones y Licitaciones la apertura del proceso. </t>
  </si>
  <si>
    <t>Analizar los estudios previos y estudios soporte</t>
  </si>
  <si>
    <t>Repuesta a las observaciones presentadas al proyecto de pliego de condiciones.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</si>
  <si>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</si>
  <si>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</si>
  <si>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 xml:space="preserve">Una vez se ingresan las novedades mensuales se hace una revisión en pre nómina de los resúmenes y se validan con los archivos en Excel para verificar que estos coincidan de manera tal que los netos a pagar correspondan al liquidado en la pre nómina. </t>
  </si>
  <si>
    <t>Profesionales de Nomina</t>
  </si>
  <si>
    <t>Listas de Cheqeo.</t>
  </si>
  <si>
    <t>1. Se adelantaron dos (2) procesos de selección a través de la modalidad de selección abreviada de menor cuantía con las siguientes denominaciones (SAM-01, SAM-02), las cuales podrán ser consultadas en la URL: https://www.mincit.gov.co/ministerio/contratacion/contratacion-2021/seleccion-abreviada-de-menor-cuantia-2021, adicionalmente, se adjuntan actas de Junta de Adquisiciones y Licitaciones
2. Se socializó a través de la Mntranet los riesgos de corrupción asociados a la contratación estatal el día 5 de noviembre de 2020, la cual podrá ser consultada en la sigeuinte URL: http://mintranet.mincit.gov.co/prensa/nuestras-noticias/conozcamos-los-riesgos-de-corrupcion-asociados-a-l
3. Se envía presentación sobre el riesgo de corrupción establecido en la Entidad, la cual se tiene previsto socializar al interior de la Entidad a través de la Minstranet.</t>
  </si>
  <si>
    <t>Se adelantaron dos (2) procesos de selección a través de la modalidad de mínima cuantía, con las siguientes denominaciones (MC 04, MC 05 DE 2021) y podrán ser consultados en las URL:
https://community.secop.gov.co/Public/Tendering/OpportunityDetail/Index?noticeUID=CO1.NTC.1960737&amp;isFromPublicArea=True&amp;isModal=False
https://community.secop.gov.co/Public/Tendering/ContractDetailView/Index?UniqueIdentifier=CO1.PCCNTR.2780243&amp;AwardContractDetailId=1455399&amp;IsFromMarketplace=False&amp;IsFromContractNotice=True&amp;isModal=true&amp;asPopupView=true#Top
De  igual manera, se adjuntan copia de las actas de JAL 11 y 12 de 2021</t>
  </si>
  <si>
    <t xml:space="preserve">Para el periodo de Seguimiento my-ag 2021 
El Grupo Ingenieria y Soporte Técnico informa que se reportan:
Creación de Usuarios: 17 funcionarios, 36 pasantes, 54 contratistas, 16 especiales (cuentas de servicios de aplicación o administración)
Eliminación /inactivación de usuarios: 18 funcionarios, 26 pasantes, 79 contratistas, 16 especiales (cuentas de servicios de aplicación o administración) 
El Grupo Desarrollo Y Mantenimiento de Aplicaciones informa mediante reporte la gestión de usuarios de aplicaciones en producción.
Anexos: Reportes. MRC IIC2021 OSI-GIST- Control Creacion usuarios Mayo-Agosto, MRC IIC2021 OSI-GIST- Creacion_eliminacion_Usuarios_Mayo_Agosto, MRC IIC2021 OSI-GIST- Control Usuarios Office 365
Usuarios Microsoft Office 365: 591 funcionarios, 67 pasantes, 360 contratistas, 84 speciales (cuentas de servicios de aplicación o administración) </t>
  </si>
  <si>
    <t xml:space="preserve"> - Base de datos de impulsos procesales a corte 31 de agosto de 2021</t>
  </si>
  <si>
    <t>Se realizó sensibilización a todo el personal de la OAJ, en el cual se divulgaron los valores asociados al código de integridad adoptado por el Ministerio de Comercio, Industria y Turismo y sus características, adicionalmente, se realizó una encuesta a los funcionarios de la OAJ a través de Google Forms</t>
  </si>
  <si>
    <t xml:space="preserve"> - Pieza gráfica sobre el código de integridad
 - Correo electrónico
 - Encuesta sobre el código de integridad</t>
  </si>
  <si>
    <t>Se realizó seguimiento a las actuaciones programadas de los expedientes de Cobro Coactivo, en el cual se registraron las actuaciones realizadas, incluidos los impulsos y análisis programados y ejecutados para cada fecha</t>
  </si>
  <si>
    <t xml:space="preserve"> - Base de datos extraída del aplicativo web a corte 31 de abril de 2021</t>
  </si>
  <si>
    <t>Se realizó registro de losconceptos emitidos en la base de datos de conceptos, en el cual se registraron las respuestas emitidas y la fecha de emisión de cada una</t>
  </si>
  <si>
    <t xml:space="preserve"> - Base de datos de conceptos a corte 31 de agosto de 2021
 - Listas de chequeos</t>
  </si>
  <si>
    <t>Dentro del seguimiento realizado, se evidenció que se emitieron los conceptos asignados a cada uno de los abogados del área de representación judicial, mediante documentos oficiales revisados y firmados por parte de la Jefatura de la OAJ</t>
  </si>
  <si>
    <r>
      <rPr>
        <b/>
        <sz val="10"/>
        <rFont val="Arial"/>
        <family val="2"/>
      </rPr>
      <t>En el periodo del 1 de mayo de 2021 al 31 de agosto de 2021</t>
    </r>
    <r>
      <rPr>
        <sz val="10"/>
        <rFont val="Arial"/>
        <family val="2"/>
      </rPr>
      <t>, se realizaron las siguientes acciones:</t>
    </r>
    <r>
      <rPr>
        <b/>
        <sz val="10"/>
        <rFont val="Arial"/>
        <family val="2"/>
      </rPr>
      <t xml:space="preserve"> (1) </t>
    </r>
    <r>
      <rPr>
        <sz val="10"/>
        <rFont val="Arial"/>
        <family val="2"/>
      </rPr>
      <t xml:space="preserve">Seguimiento a la Unidad Ejecutora 350101-000 Gestión General se revisaron y registraron 193 Certificados de Disponibilidad Presupuestal, 501 Compromisos Presupuestal del Gasto; en la subunidad ejecutora 350101-006  consejo técnico de la contaduría pública no se registraron Certificados de Disponibilidad Presupuestal, se revisaron y registraron  16 Compromisos Presupuestal de Gastos; en la subunidad ejecutora 350101-008 BID no se registraron Certificados de Disponibilidad Presupuestal y Compromisos Presupuestal de Gastos </t>
    </r>
    <r>
      <rPr>
        <b/>
        <sz val="10"/>
        <rFont val="Arial"/>
        <family val="2"/>
      </rPr>
      <t xml:space="preserve"> (2) </t>
    </r>
    <r>
      <rPr>
        <sz val="10"/>
        <rFont val="Arial"/>
        <family val="2"/>
      </rPr>
      <t xml:space="preserve">Seguimiento a la Unidad Ejecutora 3501-02 Dirección de Comercio Exterior se registraron y revisaron 11 Certificados de Disponibilidad Presupuestal y  131 Compromisos Presupuestal del Gasto </t>
    </r>
    <r>
      <rPr>
        <b/>
        <sz val="10"/>
        <rFont val="Arial"/>
        <family val="2"/>
      </rPr>
      <t>(3)</t>
    </r>
    <r>
      <rPr>
        <sz val="10"/>
        <rFont val="Arial"/>
        <family val="2"/>
      </rPr>
      <t xml:space="preserve"> Seguimiento, revisión y registro a 1673 obligaciones presupuestales en la Unidad Ejecutora 350101-000 Gestión General ,se revisaron y registraron  38 Obligaciones en la subunidad ejecutora 350101-006 Consejo Técnico de la Contaduría, se registraron y revisaron 305 Obligaciones Presupuestales en la Unidad Ejecutora 3501-02 Dirección de Comercio Exterior.</t>
    </r>
    <r>
      <rPr>
        <b/>
        <sz val="10"/>
        <rFont val="Arial"/>
        <family val="2"/>
      </rPr>
      <t xml:space="preserve"> (4) </t>
    </r>
    <r>
      <rPr>
        <sz val="10"/>
        <rFont val="Arial"/>
        <family val="2"/>
      </rPr>
      <t xml:space="preserve">Revisión y pagos a 1673  Órdenes de Pago Presupuestal en la Unidad Ejecutora 350101-000 Gestión General , 38  Órdenes de pago en el Consejo Técnico de la Contaduría, seguimiento, revisión y pagos a  305 Órdenes de Pago Presupuestales en la Unidad Ejecutora 3501-02 Dirección de Comercio Exterior, en la subunidad ejecutora 350101-008 BID se reviso y registro 1  Orden de Pago Presupuestal </t>
    </r>
    <r>
      <rPr>
        <b/>
        <sz val="10"/>
        <rFont val="Arial"/>
        <family val="2"/>
      </rPr>
      <t xml:space="preserve">(5) </t>
    </r>
    <r>
      <rPr>
        <sz val="10"/>
        <rFont val="Arial"/>
        <family val="2"/>
      </rPr>
      <t>seguimiento revisión y pagos a 198  Órdenes de Pago  No Presupuestales en la Unidad Ejecutora 350101-000 Gestión General, revisión y pagos a 6 Órdenes de Pago No Presupuestales en el Consejo Técnico de la Contaduría, seguimiento revisión y pagos a  152 Órdenes de Pago No Presupuestales en la Unidad Ejecutora 350102 Dirección de Comercio Exterior.</t>
    </r>
  </si>
  <si>
    <t>Rafael Chavarro 
Coordinador Grupo Presupuesto
Nohora Martinez
Coordinador Grupo Contabilidad
Grupo contabilidad 
Diana Carolina Valdeblanquez
Coordinador Grupo Tesorería
Grupo Tesorería</t>
  </si>
  <si>
    <t>N.A.</t>
  </si>
  <si>
    <t>El Grupo Control Interno Disciplinario en el segudo cuatrimestre del año realizó, cuatro reuniones al interior del grupo  y cuatro reuniones con el Secretario General a fin de hacer seguimiento a los expedientes vigentes, en cuanto a forma y fondo</t>
  </si>
  <si>
    <t>Coordinador Grupo Control Interno Disciplinario</t>
  </si>
  <si>
    <t>Ayudas de memoria donde se informa los temas tratados</t>
  </si>
  <si>
    <t>El sistema de Información Disciplinaria se encuentra al dia con los expedientes vigentes  y  con las actuaciones realizadas, escaneadas y subidas al sistema hasta el 31 de agosto de 2021</t>
  </si>
  <si>
    <t xml:space="preserve"> Grupo Control Interno Disciplinario</t>
  </si>
  <si>
    <t>Pantallazo del Sistema de Informacion Disciplinaria</t>
  </si>
  <si>
    <t>Se elaboraron los Informes sobre los pronunciamientos técnicos emitidos por el Ministerio y la asistencia técnica prestada; y se respondió el cuestionario “VERIFICACIÓN SOBRE EL CUMPLIMIENTO DE FUNCIONES DEL MINISTERIO EN EL MARCO DEL SISTEMA GENERAL DE REGALÍAS"; así
• Periodo mayo a julio de 2021, remitido a la Oficina de Control Interno el día 2 de agosto de 2021.</t>
  </si>
  <si>
    <t>Director de Productividad y Competitividad Juan Sebastián Gutiérrez</t>
  </si>
  <si>
    <t>El Informe de seguimiento al cumplimiento de funciones del Ministerio en el marco del SGR Periodo mayo - julio 2021 se remitió a la Oficina de Control Interno mediante Memorando DPYC-2021-000229 del 2 de agosto de 2021. La Oficina de Control Interno en su Informe Final remitido mediante MemorandoODCI-2021-000182 del 20 de agosto de 2021 indicó: "verificada la información reportada por la Dirección Técnica, no se encontró evidencia para el periodo revisado de hechos de falta de transparencia o actos de corrupción"
El Informe de seguimiento al cumplimiento de funciones del Ministerio en el marco del SGR Periodo febrero - abril 2021 se remitió a la Oficina de Control Interno mediante MemorandoDPYC-2021-000127 del 3 de mayo de 2021.</t>
  </si>
  <si>
    <t>Grupo de Talento Humano</t>
  </si>
  <si>
    <t xml:space="preserve">AP-PR-001  Negociaciones Comerciales: para el periodo evaluado mayo - agosto 2021, no se realizaron rondas de negociación presenciales. Se llevaron a cabo reuniones virtuales  de negociación. Se realizó la verificación de la aplicación de los controles establecidos en la Guía NA-GU-002 "Negociaciones de acuerdos comerciales e internacionales de inversión".  
AP-PR-006  Acuerdos de Promoción y Protección Recíproca de Inversiones - APPRI. para el periodo evaluado mayo - agosto 2021 no se realizaron rondas de negociación, por lo tanto no aplica la verificación de la aplicación de los controles establecidos en la Guía NA-GU-002. </t>
  </si>
  <si>
    <t>Teniendo en cuenta la actualización de riesgos realizada en semanas anteriores, el indicador asociado a este riesgo se medirá de manera anual, por tal motivo la revisión de expedientes se realizará  finalizando el año 2021. Sin embargo, se están realizando los controles y no se ha materializado el riesgo.</t>
  </si>
  <si>
    <t>Director de Productividad y Competitividad - Juan Sebastián Gutiérrez y María Edith Zapata - Coordinadora Grupo Zonas Francas</t>
  </si>
  <si>
    <t>El día 7 de mayo de 2021 sesionó el Comité de Estabilidad Jurídica. Los días 23 de abril, 3 y 5 de mayo de 2021, se realizaron sesiones de precomité. Lo anterior en el marco de la solicitud de prorroga del contrato de estabilidad jurídica EJ21 de 2009, Inscrita ante el Ministerio de Minas y Energía y la Sociedad Biocombustible Sostenible del Caribe.</t>
  </si>
  <si>
    <t xml:space="preserve">Dadas la circuntancias y la emergencia que vive el pais por la pandemia del COVID-19, en el segundo cuatrimestre del año 2020, no se  realizaron,   visitas hoteleras solicitadas en esta vigencia y anterior, por lo tanto no  hay insumos para poder realizar la verificacion aleatoria del 15%  de las visitas hoteleras el cual es una de las acciones en  el seguimiento y control a los riesgos.
Es importante mencionar que a la fecha tenemos incumplimiento de términos debido a la imposibilidad de hacer las visitas por el estado de emergencia decretado por presidencia a traves del Decreto  385 del 12 de marzo de 2020. </t>
  </si>
  <si>
    <t>Publicación en la página web del MINCIT del formato de solicitudes y expedición de constancias de no interferencia de proyectos para la DIMAR, para el primer semestre de 2021
Solicitud al area de Talento humano de la capacitación en anticorrupción o transparencia.
Solicitud a Talento Humano de para la realziación de la capacitación sobre aticorrupción y transparencia.</t>
  </si>
  <si>
    <t>De acuerdo a las actividades realizadas, se evidenció conocimiento y apropiación de los valores del código de integridad por parte de cada uno de los miembros de la Oficina Aesora Jurídica</t>
  </si>
  <si>
    <t>Se fortaleció el procedimiento TH-FM-019 Gestión de Talento Humano Vinculación y Retiro, formalizando el formato TH-FM-096 LISTA DE VERIFICACIÓN INGRESO DE PERSONAL, donde se tiene el control de los documentos para el ingreso del personal, el cual se utiliza cuando se reciben los documentos de las personas a vincular.</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</si>
  <si>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</si>
  <si>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</si>
  <si>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</si>
  <si>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</si>
  <si>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</si>
  <si>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</si>
  <si>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</si>
  <si>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</si>
  <si>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</si>
  <si>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RC-3
RC-10
RC-17</t>
  </si>
  <si>
    <t>RC-19
RC-22</t>
  </si>
  <si>
    <t>RC-13
RC-14
RC-15</t>
  </si>
  <si>
    <t>RC-8
RC-9
RC-11
RC-16
RC-20
RC-21</t>
  </si>
  <si>
    <t>RC-1
RC-2
RC-4
RC-5
RC-7
RC-12</t>
  </si>
  <si>
    <t>Se realiza seguimiento al 31 de agosto de 2021</t>
  </si>
  <si>
    <t xml:space="preserve">Diana Patricia Bernal Pinzon
Coordinador Grupo de Contratos
</t>
  </si>
  <si>
    <t>1. Continuan las acciones de autocontrol por parte de los responsables del manejo de las cajas menores. 
2. La actividad de reuniones presenciales para realizar los arqueos de las cajas menores, debido a las medidas de aislamiento  y la prolongacion de la Emergencia sanitario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</si>
</sst>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7"/>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10"/>
      <color rgb="FF333333"/>
      <name val="Arial"/>
      <family val="2"/>
    </font>
    <font>
      <b/>
      <sz val="14"/>
      <color indexed="8"/>
      <name val="Arial"/>
      <family val="2"/>
    </font>
    <font>
      <sz val="9"/>
      <color theme="1"/>
      <name val="Arial"/>
      <family val="2"/>
    </font>
    <font>
      <sz val="10"/>
      <color rgb="FFFF0000"/>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0"/>
      <color theme="1"/>
      <name val="Futura bk"/>
    </font>
    <font>
      <sz val="9"/>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FFCC"/>
        <bgColor rgb="FF000000"/>
      </patternFill>
    </fill>
    <fill>
      <patternFill patternType="solid">
        <fgColor rgb="FFFFC0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thick">
        <color rgb="FFFFFFFF"/>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thick">
        <color indexed="64"/>
      </left>
      <right style="thin">
        <color indexed="64"/>
      </right>
      <top style="medium">
        <color indexed="64"/>
      </top>
      <bottom/>
      <diagonal/>
    </border>
    <border>
      <left style="thin">
        <color indexed="64"/>
      </left>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bottom style="medium">
        <color indexed="64"/>
      </bottom>
      <diagonal/>
    </border>
    <border>
      <left/>
      <right style="thick">
        <color indexed="64"/>
      </right>
      <top style="thin">
        <color indexed="64"/>
      </top>
      <bottom style="thin">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s>
  <cellStyleXfs count="3">
    <xf numFmtId="0" fontId="0" fillId="0" borderId="0"/>
    <xf numFmtId="0" fontId="2" fillId="0" borderId="0"/>
    <xf numFmtId="9" fontId="34" fillId="0" borderId="0" applyFont="0" applyFill="0" applyBorder="0" applyAlignment="0" applyProtection="0"/>
  </cellStyleXfs>
  <cellXfs count="860">
    <xf numFmtId="0" fontId="0" fillId="0" borderId="0" xfId="0"/>
    <xf numFmtId="0" fontId="0" fillId="0" borderId="0" xfId="0"/>
    <xf numFmtId="0" fontId="0" fillId="0" borderId="1" xfId="0" applyBorder="1"/>
    <xf numFmtId="0" fontId="1" fillId="0" borderId="1" xfId="0" applyFont="1" applyBorder="1"/>
    <xf numFmtId="0" fontId="8" fillId="0" borderId="0" xfId="0" applyFont="1" applyFill="1"/>
    <xf numFmtId="0" fontId="8" fillId="0" borderId="0" xfId="0" applyFont="1" applyFill="1" applyBorder="1"/>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10" fillId="0" borderId="0" xfId="0" applyFont="1" applyFill="1" applyBorder="1" applyAlignment="1">
      <alignment horizontal="left" vertical="center"/>
    </xf>
    <xf numFmtId="0" fontId="6" fillId="0" borderId="0" xfId="0" applyFont="1" applyFill="1"/>
    <xf numFmtId="0" fontId="14" fillId="7" borderId="1" xfId="0" applyFont="1" applyFill="1" applyBorder="1" applyAlignment="1">
      <alignment horizontal="center" vertical="center" wrapText="1"/>
    </xf>
    <xf numFmtId="0" fontId="6" fillId="0" borderId="0" xfId="0" applyFont="1" applyAlignment="1">
      <alignment horizontal="justify" vertical="center"/>
    </xf>
    <xf numFmtId="0" fontId="2" fillId="0" borderId="0" xfId="0" applyFont="1" applyFill="1" applyBorder="1" applyAlignment="1">
      <alignment horizontal="justify" vertical="center" wrapText="1"/>
    </xf>
    <xf numFmtId="0" fontId="9" fillId="0" borderId="0" xfId="0" applyFont="1" applyFill="1" applyBorder="1" applyAlignment="1" applyProtection="1">
      <alignment vertical="center"/>
      <protection locked="0"/>
    </xf>
    <xf numFmtId="0" fontId="2" fillId="0" borderId="0" xfId="0" applyFont="1" applyFill="1" applyBorder="1" applyAlignment="1" applyProtection="1">
      <alignment vertical="center" wrapText="1"/>
      <protection locked="0"/>
    </xf>
    <xf numFmtId="0" fontId="8" fillId="0" borderId="0" xfId="0" applyFont="1" applyFill="1" applyBorder="1" applyAlignment="1">
      <alignment vertical="center" wrapText="1"/>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lignment vertical="center"/>
    </xf>
    <xf numFmtId="0" fontId="9" fillId="0" borderId="0" xfId="0" applyFont="1" applyFill="1" applyBorder="1" applyAlignment="1" applyProtection="1">
      <alignment horizontal="justify" vertical="center"/>
      <protection locked="0"/>
    </xf>
    <xf numFmtId="0" fontId="11" fillId="0" borderId="17" xfId="0" applyFont="1" applyFill="1" applyBorder="1" applyAlignment="1" applyProtection="1">
      <alignment horizontal="center" vertical="center"/>
      <protection locked="0"/>
    </xf>
    <xf numFmtId="0" fontId="8" fillId="0" borderId="0" xfId="0" applyFont="1" applyFill="1" applyBorder="1" applyAlignment="1"/>
    <xf numFmtId="0" fontId="10" fillId="10" borderId="4"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0" fontId="8" fillId="0" borderId="18" xfId="0" applyFont="1" applyBorder="1" applyAlignment="1">
      <alignment horizontal="justify" vertical="center" wrapText="1"/>
    </xf>
    <xf numFmtId="0" fontId="5" fillId="0" borderId="0" xfId="0" applyFont="1"/>
    <xf numFmtId="0" fontId="15" fillId="13" borderId="17" xfId="0" applyFont="1" applyFill="1" applyBorder="1" applyAlignment="1">
      <alignment horizontal="center" vertical="center" wrapText="1"/>
    </xf>
    <xf numFmtId="0" fontId="0" fillId="0" borderId="17" xfId="0" applyBorder="1"/>
    <xf numFmtId="0" fontId="7" fillId="13"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8" borderId="1" xfId="0" applyFont="1" applyFill="1" applyBorder="1" applyAlignment="1">
      <alignment horizontal="justify" vertical="center" wrapText="1"/>
    </xf>
    <xf numFmtId="0" fontId="7" fillId="14"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5" borderId="31"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7" fillId="15" borderId="41" xfId="0" applyFont="1" applyFill="1" applyBorder="1" applyAlignment="1">
      <alignment horizontal="justify" vertical="center" wrapText="1"/>
    </xf>
    <xf numFmtId="0" fontId="7" fillId="15" borderId="4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 xfId="0" applyFont="1" applyFill="1" applyBorder="1" applyAlignment="1" applyProtection="1">
      <alignment vertical="center" wrapText="1"/>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6" fillId="0" borderId="0" xfId="0" applyFont="1" applyFill="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Fill="1" applyBorder="1" applyAlignment="1">
      <alignment vertical="center"/>
    </xf>
    <xf numFmtId="0" fontId="8" fillId="0" borderId="0" xfId="0" applyFont="1" applyFill="1" applyBorder="1" applyAlignment="1" applyProtection="1">
      <alignment vertical="center" wrapText="1"/>
      <protection locked="0"/>
    </xf>
    <xf numFmtId="0" fontId="2" fillId="0" borderId="0" xfId="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26"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protection locked="0"/>
    </xf>
    <xf numFmtId="0" fontId="20" fillId="0" borderId="0" xfId="0" applyFont="1" applyFill="1" applyBorder="1" applyAlignment="1" applyProtection="1">
      <alignment horizontal="center" vertical="center" wrapText="1"/>
    </xf>
    <xf numFmtId="0" fontId="10" fillId="0" borderId="0" xfId="0" applyFont="1" applyFill="1" applyBorder="1" applyAlignment="1">
      <alignment horizontal="center" vertical="center" wrapText="1"/>
    </xf>
    <xf numFmtId="0" fontId="2" fillId="0" borderId="0" xfId="0" applyFont="1" applyFill="1" applyBorder="1" applyAlignment="1" applyProtection="1">
      <alignment horizontal="justify" vertical="center" wrapText="1"/>
      <protection locked="0"/>
    </xf>
    <xf numFmtId="0" fontId="7" fillId="15" borderId="30" xfId="0" applyFont="1" applyFill="1" applyBorder="1" applyAlignment="1">
      <alignment horizontal="center" vertical="center" wrapText="1"/>
    </xf>
    <xf numFmtId="0" fontId="7" fillId="15" borderId="31" xfId="0" applyFont="1" applyFill="1" applyBorder="1" applyAlignment="1">
      <alignment horizontal="center" vertical="center" wrapText="1"/>
    </xf>
    <xf numFmtId="0" fontId="15" fillId="0" borderId="0" xfId="0" applyFont="1" applyFill="1" applyBorder="1" applyAlignment="1">
      <alignment horizontal="right" vertical="center"/>
    </xf>
    <xf numFmtId="0" fontId="8" fillId="0" borderId="0" xfId="0" applyFont="1" applyFill="1" applyBorder="1" applyAlignment="1">
      <alignment horizontal="center"/>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protection locked="0"/>
    </xf>
    <xf numFmtId="0" fontId="7" fillId="15" borderId="30"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9" fontId="6" fillId="15" borderId="30" xfId="0" applyNumberFormat="1" applyFont="1" applyFill="1" applyBorder="1" applyAlignment="1">
      <alignment horizontal="center" vertical="center" wrapText="1"/>
    </xf>
    <xf numFmtId="0" fontId="8" fillId="0" borderId="0" xfId="0" applyFont="1" applyFill="1" applyBorder="1" applyAlignment="1">
      <alignment horizontal="center"/>
    </xf>
    <xf numFmtId="9" fontId="7" fillId="15" borderId="32" xfId="0" applyNumberFormat="1" applyFont="1" applyFill="1" applyBorder="1" applyAlignment="1">
      <alignment horizontal="center" vertical="center" wrapText="1"/>
    </xf>
    <xf numFmtId="0" fontId="7" fillId="15" borderId="34" xfId="0" applyFont="1" applyFill="1" applyBorder="1" applyAlignment="1">
      <alignment horizontal="center" vertical="center" wrapText="1"/>
    </xf>
    <xf numFmtId="9" fontId="8" fillId="0" borderId="1" xfId="0" applyNumberFormat="1" applyFont="1" applyFill="1" applyBorder="1" applyAlignment="1">
      <alignment horizontal="center" vertical="center"/>
    </xf>
    <xf numFmtId="9" fontId="12" fillId="0" borderId="1" xfId="0" applyNumberFormat="1" applyFont="1" applyFill="1" applyBorder="1" applyAlignment="1" applyProtection="1">
      <alignment horizontal="center" vertical="center" wrapText="1"/>
    </xf>
    <xf numFmtId="0" fontId="11" fillId="6" borderId="1" xfId="0" applyFont="1" applyFill="1" applyBorder="1" applyAlignment="1">
      <alignment horizontal="center" vertical="center" wrapText="1"/>
    </xf>
    <xf numFmtId="0" fontId="7" fillId="15" borderId="34"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28" fillId="8" borderId="52" xfId="0" applyFont="1" applyFill="1" applyBorder="1" applyAlignment="1">
      <alignment horizontal="center" vertical="center" wrapText="1"/>
    </xf>
    <xf numFmtId="0" fontId="28" fillId="8" borderId="53"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28" fillId="14" borderId="55" xfId="0" applyFont="1" applyFill="1" applyBorder="1" applyAlignment="1">
      <alignment horizontal="center" vertical="center" wrapText="1"/>
    </xf>
    <xf numFmtId="0" fontId="28" fillId="14" borderId="56" xfId="0" applyFont="1" applyFill="1" applyBorder="1" applyAlignment="1">
      <alignment horizontal="center" vertical="center" wrapText="1"/>
    </xf>
    <xf numFmtId="0" fontId="28" fillId="8" borderId="56" xfId="0" applyFont="1" applyFill="1" applyBorder="1" applyAlignment="1">
      <alignment horizontal="center" vertical="center" wrapText="1"/>
    </xf>
    <xf numFmtId="0" fontId="28" fillId="6" borderId="57" xfId="0" applyFont="1" applyFill="1" applyBorder="1" applyAlignment="1">
      <alignment horizontal="center" vertical="center" wrapText="1"/>
    </xf>
    <xf numFmtId="0" fontId="28" fillId="5" borderId="55" xfId="0" applyFont="1" applyFill="1" applyBorder="1" applyAlignment="1">
      <alignment horizontal="center" vertical="center" wrapText="1"/>
    </xf>
    <xf numFmtId="0" fontId="28" fillId="5" borderId="58" xfId="0" applyFont="1" applyFill="1" applyBorder="1" applyAlignment="1">
      <alignment horizontal="center" vertical="center" wrapText="1"/>
    </xf>
    <xf numFmtId="0" fontId="28" fillId="5" borderId="59" xfId="0" applyFont="1" applyFill="1" applyBorder="1" applyAlignment="1">
      <alignment horizontal="center" vertical="center" wrapText="1"/>
    </xf>
    <xf numFmtId="0" fontId="28" fillId="14" borderId="59" xfId="0" applyFont="1" applyFill="1" applyBorder="1" applyAlignment="1">
      <alignment horizontal="center" vertical="center" wrapText="1"/>
    </xf>
    <xf numFmtId="0" fontId="28" fillId="8" borderId="59" xfId="0" applyFont="1" applyFill="1" applyBorder="1" applyAlignment="1">
      <alignment horizontal="center" vertical="center" wrapText="1"/>
    </xf>
    <xf numFmtId="0" fontId="28" fillId="6" borderId="60" xfId="0" applyFont="1" applyFill="1" applyBorder="1" applyAlignment="1">
      <alignment horizontal="center" vertical="center" wrapText="1"/>
    </xf>
    <xf numFmtId="0" fontId="28" fillId="8" borderId="55" xfId="0" applyFont="1" applyFill="1" applyBorder="1" applyAlignment="1">
      <alignment horizontal="center" vertical="center" wrapText="1"/>
    </xf>
    <xf numFmtId="0" fontId="28" fillId="14" borderId="58" xfId="0" applyFont="1" applyFill="1" applyBorder="1" applyAlignment="1">
      <alignment horizontal="center" vertical="center" wrapText="1"/>
    </xf>
    <xf numFmtId="0" fontId="32" fillId="0" borderId="18" xfId="0" applyFont="1" applyBorder="1" applyAlignment="1">
      <alignment horizontal="justify" vertical="center" wrapText="1"/>
    </xf>
    <xf numFmtId="0" fontId="8" fillId="0" borderId="0" xfId="0" applyFont="1" applyFill="1" applyAlignment="1">
      <alignment horizontal="center"/>
    </xf>
    <xf numFmtId="0" fontId="6" fillId="0" borderId="0" xfId="0" applyFont="1" applyFill="1" applyAlignment="1">
      <alignment horizontal="center"/>
    </xf>
    <xf numFmtId="9" fontId="2" fillId="0" borderId="1" xfId="2" applyFont="1" applyFill="1" applyBorder="1" applyAlignment="1" applyProtection="1">
      <alignment horizontal="center" vertical="center" wrapText="1"/>
      <protection locked="0"/>
    </xf>
    <xf numFmtId="0" fontId="8" fillId="0" borderId="4" xfId="0" applyFont="1" applyFill="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vertical="center"/>
    </xf>
    <xf numFmtId="0" fontId="8" fillId="3" borderId="0" xfId="0" applyFont="1" applyFill="1" applyBorder="1" applyAlignment="1">
      <alignment vertical="center"/>
    </xf>
    <xf numFmtId="0" fontId="8" fillId="3" borderId="0" xfId="0" applyFont="1" applyFill="1" applyBorder="1" applyAlignment="1">
      <alignment vertical="center" wrapText="1"/>
    </xf>
    <xf numFmtId="0" fontId="8" fillId="3" borderId="0" xfId="0" applyFont="1" applyFill="1" applyAlignment="1">
      <alignment vertical="center"/>
    </xf>
    <xf numFmtId="0" fontId="8" fillId="3" borderId="0" xfId="0" applyFont="1" applyFill="1" applyBorder="1" applyAlignment="1">
      <alignment horizontal="center" vertical="center"/>
    </xf>
    <xf numFmtId="0" fontId="2" fillId="0" borderId="0" xfId="1" applyFont="1" applyFill="1" applyBorder="1" applyAlignment="1" applyProtection="1">
      <alignment horizontal="center" vertical="center" wrapText="1"/>
      <protection locked="0"/>
    </xf>
    <xf numFmtId="9" fontId="8" fillId="0" borderId="0" xfId="2" applyFont="1" applyFill="1"/>
    <xf numFmtId="9" fontId="2" fillId="0" borderId="0" xfId="2" applyFont="1" applyFill="1" applyBorder="1" applyAlignment="1" applyProtection="1">
      <alignment vertical="center" wrapText="1"/>
      <protection locked="0"/>
    </xf>
    <xf numFmtId="9" fontId="2" fillId="0" borderId="0" xfId="2" applyFont="1" applyFill="1" applyBorder="1" applyAlignment="1" applyProtection="1">
      <alignment horizontal="justify" vertical="center" wrapText="1"/>
      <protection locked="0"/>
    </xf>
    <xf numFmtId="9" fontId="2" fillId="0" borderId="0" xfId="2" applyFont="1" applyFill="1" applyBorder="1" applyAlignment="1">
      <alignment horizontal="justify" vertical="center" wrapText="1"/>
    </xf>
    <xf numFmtId="9" fontId="2" fillId="0" borderId="0" xfId="2" applyFont="1" applyFill="1" applyBorder="1" applyAlignment="1">
      <alignment vertical="center" wrapText="1"/>
    </xf>
    <xf numFmtId="9" fontId="2" fillId="0" borderId="0" xfId="2" applyFont="1" applyFill="1" applyBorder="1" applyAlignment="1">
      <alignment horizontal="center" vertical="center" wrapText="1"/>
    </xf>
    <xf numFmtId="9" fontId="6" fillId="0" borderId="0" xfId="2" applyFont="1" applyFill="1"/>
    <xf numFmtId="9" fontId="8" fillId="0" borderId="0" xfId="2" applyFont="1" applyFill="1" applyAlignment="1">
      <alignment horizontal="center"/>
    </xf>
    <xf numFmtId="9" fontId="2" fillId="0" borderId="0" xfId="2" applyFont="1" applyFill="1" applyBorder="1" applyAlignment="1" applyProtection="1">
      <alignment horizontal="center" vertical="center" wrapText="1"/>
      <protection locked="0"/>
    </xf>
    <xf numFmtId="9" fontId="2" fillId="0" borderId="0" xfId="2" applyFont="1" applyFill="1" applyBorder="1" applyAlignment="1" applyProtection="1">
      <alignment horizontal="center" vertical="center" wrapText="1"/>
    </xf>
    <xf numFmtId="9" fontId="6" fillId="0" borderId="0" xfId="2" applyFont="1" applyFill="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15" fillId="10" borderId="0" xfId="0" applyFont="1" applyFill="1" applyBorder="1" applyAlignment="1">
      <alignment horizontal="center" vertical="center"/>
    </xf>
    <xf numFmtId="0" fontId="10" fillId="10" borderId="2"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9" fontId="8" fillId="0" borderId="1" xfId="0" applyNumberFormat="1"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6" xfId="0" applyFont="1" applyFill="1" applyBorder="1" applyAlignment="1">
      <alignment horizontal="center" vertical="center"/>
    </xf>
    <xf numFmtId="0" fontId="8" fillId="0" borderId="0" xfId="0" applyFont="1" applyAlignment="1">
      <alignment vertical="center" wrapText="1"/>
    </xf>
    <xf numFmtId="0" fontId="10" fillId="0" borderId="0" xfId="0" applyFont="1" applyFill="1" applyBorder="1" applyAlignment="1" applyProtection="1">
      <alignment horizontal="center" vertical="center" wrapText="1"/>
    </xf>
    <xf numFmtId="0" fontId="8" fillId="3" borderId="0" xfId="0" applyFont="1" applyFill="1" applyAlignment="1">
      <alignment horizontal="center" vertical="center"/>
    </xf>
    <xf numFmtId="9" fontId="17" fillId="0" borderId="1" xfId="0" applyNumberFormat="1" applyFont="1" applyBorder="1" applyAlignment="1">
      <alignment horizontal="center" vertical="center" wrapText="1"/>
    </xf>
    <xf numFmtId="9" fontId="11" fillId="0" borderId="0" xfId="2" applyFont="1" applyFill="1" applyBorder="1" applyAlignment="1">
      <alignment vertical="center"/>
    </xf>
    <xf numFmtId="9" fontId="17" fillId="0" borderId="4" xfId="0" applyNumberFormat="1" applyFont="1" applyBorder="1" applyAlignment="1">
      <alignment horizontal="center" vertical="center" wrapText="1"/>
    </xf>
    <xf numFmtId="9" fontId="9" fillId="0" borderId="0" xfId="2" applyFont="1" applyFill="1" applyBorder="1" applyAlignment="1" applyProtection="1">
      <alignment vertical="center"/>
      <protection locked="0"/>
    </xf>
    <xf numFmtId="9" fontId="9" fillId="0" borderId="0" xfId="2" applyFont="1" applyFill="1" applyBorder="1" applyAlignment="1" applyProtection="1">
      <alignment horizontal="justify" vertical="center"/>
      <protection locked="0"/>
    </xf>
    <xf numFmtId="0" fontId="9" fillId="0" borderId="0" xfId="0" applyFont="1" applyFill="1" applyBorder="1" applyAlignment="1" applyProtection="1">
      <alignment horizontal="center" vertical="center"/>
      <protection locked="0"/>
    </xf>
    <xf numFmtId="0" fontId="10" fillId="22" borderId="17" xfId="0" applyFont="1" applyFill="1" applyBorder="1" applyAlignment="1">
      <alignment horizontal="center" vertical="center" wrapText="1"/>
    </xf>
    <xf numFmtId="0" fontId="10" fillId="22" borderId="13"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5" fillId="22" borderId="13" xfId="0" applyFont="1" applyFill="1" applyBorder="1" applyAlignment="1">
      <alignment horizontal="center" vertical="center" wrapText="1"/>
    </xf>
    <xf numFmtId="0" fontId="16" fillId="22" borderId="1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7"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5" fillId="23" borderId="16" xfId="0" applyFont="1" applyFill="1" applyBorder="1" applyAlignment="1">
      <alignment horizontal="center" vertical="center" wrapText="1"/>
    </xf>
    <xf numFmtId="0" fontId="15" fillId="14" borderId="16"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36" fillId="6" borderId="16" xfId="0" applyFont="1" applyFill="1" applyBorder="1" applyAlignment="1">
      <alignment horizontal="center" vertical="center" wrapText="1"/>
    </xf>
    <xf numFmtId="0" fontId="23" fillId="13" borderId="17" xfId="0" applyFont="1" applyFill="1" applyBorder="1" applyAlignment="1">
      <alignment horizontal="center" vertical="center" wrapText="1"/>
    </xf>
    <xf numFmtId="0" fontId="10"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10"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3" borderId="63" xfId="0" applyFont="1" applyFill="1" applyBorder="1" applyAlignment="1">
      <alignment horizontal="center" vertical="center" wrapText="1"/>
    </xf>
    <xf numFmtId="0" fontId="7" fillId="13" borderId="64" xfId="0" applyFont="1" applyFill="1" applyBorder="1" applyAlignment="1">
      <alignment horizontal="center" vertical="center" wrapText="1"/>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7" fillId="0" borderId="63" xfId="0" applyFont="1" applyBorder="1" applyAlignment="1">
      <alignment horizontal="center" vertical="center" wrapText="1"/>
    </xf>
    <xf numFmtId="0" fontId="6" fillId="0" borderId="64" xfId="0" applyFont="1" applyBorder="1" applyAlignment="1">
      <alignment horizontal="justify" vertical="center" wrapText="1"/>
    </xf>
    <xf numFmtId="0" fontId="0" fillId="0" borderId="65" xfId="0" applyBorder="1"/>
    <xf numFmtId="0" fontId="7" fillId="0" borderId="66"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7" xfId="0" applyBorder="1"/>
    <xf numFmtId="0" fontId="7" fillId="0" borderId="68" xfId="0" applyFont="1" applyBorder="1" applyAlignment="1">
      <alignment horizontal="center" vertical="center" wrapText="1"/>
    </xf>
    <xf numFmtId="0" fontId="6" fillId="0" borderId="69" xfId="0" applyFont="1" applyBorder="1" applyAlignment="1">
      <alignment horizontal="justify" vertical="center" wrapText="1"/>
    </xf>
    <xf numFmtId="0" fontId="0" fillId="0" borderId="70" xfId="0" applyBorder="1"/>
    <xf numFmtId="0" fontId="15" fillId="24" borderId="17" xfId="0" applyFont="1" applyFill="1" applyBorder="1" applyAlignment="1">
      <alignment horizontal="center" vertical="center" wrapText="1"/>
    </xf>
    <xf numFmtId="0" fontId="30" fillId="24" borderId="13"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32" fillId="0" borderId="18"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32" fillId="0" borderId="18" xfId="0" applyNumberFormat="1" applyFont="1" applyBorder="1" applyAlignment="1">
      <alignment horizontal="center" vertical="center" wrapText="1"/>
    </xf>
    <xf numFmtId="0" fontId="16" fillId="22" borderId="17"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0" xfId="0" applyFont="1" applyFill="1" applyBorder="1" applyAlignment="1">
      <alignment horizontal="center"/>
    </xf>
    <xf numFmtId="0" fontId="10" fillId="0" borderId="0" xfId="0" applyFont="1" applyFill="1" applyBorder="1" applyAlignment="1">
      <alignment horizontal="center" vertical="center" wrapText="1"/>
    </xf>
    <xf numFmtId="0" fontId="11" fillId="0" borderId="19" xfId="0" applyFont="1" applyFill="1" applyBorder="1" applyAlignment="1" applyProtection="1">
      <alignment vertical="center"/>
      <protection locked="0"/>
    </xf>
    <xf numFmtId="0" fontId="8" fillId="0" borderId="76" xfId="0" applyFont="1" applyFill="1" applyBorder="1" applyAlignment="1">
      <alignment vertical="center"/>
    </xf>
    <xf numFmtId="0" fontId="2" fillId="0" borderId="76" xfId="0" applyFont="1" applyFill="1" applyBorder="1" applyAlignment="1">
      <alignment horizontal="center" vertical="center" wrapText="1"/>
    </xf>
    <xf numFmtId="0" fontId="2" fillId="0" borderId="76" xfId="0" applyFont="1" applyFill="1" applyBorder="1" applyAlignment="1" applyProtection="1">
      <alignment horizontal="center" vertical="center" wrapText="1"/>
      <protection locked="0"/>
    </xf>
    <xf numFmtId="0" fontId="15" fillId="0" borderId="76"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76" xfId="0" applyFont="1" applyFill="1" applyBorder="1" applyAlignment="1" applyProtection="1">
      <alignment horizontal="center" vertical="center" wrapText="1"/>
      <protection locked="0"/>
    </xf>
    <xf numFmtId="0" fontId="2" fillId="0" borderId="76" xfId="0" applyFont="1" applyFill="1" applyBorder="1" applyAlignment="1" applyProtection="1">
      <alignment vertical="center" wrapText="1"/>
      <protection locked="0"/>
    </xf>
    <xf numFmtId="0" fontId="8" fillId="0" borderId="76" xfId="0" applyFont="1" applyFill="1" applyBorder="1" applyAlignment="1">
      <alignment vertical="center" wrapText="1"/>
    </xf>
    <xf numFmtId="0" fontId="2" fillId="3" borderId="76"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7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75"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2" fillId="4" borderId="76" xfId="0" applyFont="1" applyFill="1" applyBorder="1" applyAlignment="1">
      <alignment horizontal="justify" vertical="center" wrapText="1"/>
    </xf>
    <xf numFmtId="0" fontId="2" fillId="3" borderId="74" xfId="0" applyFont="1" applyFill="1" applyBorder="1" applyAlignment="1">
      <alignment horizontal="justify" vertical="center" wrapText="1"/>
    </xf>
    <xf numFmtId="0" fontId="8" fillId="0" borderId="75" xfId="0" applyFont="1" applyFill="1" applyBorder="1" applyAlignment="1">
      <alignment horizontal="justify" vertical="center" wrapText="1"/>
    </xf>
    <xf numFmtId="0" fontId="8" fillId="0" borderId="76" xfId="0" applyFont="1" applyFill="1" applyBorder="1" applyAlignment="1">
      <alignment horizontal="center" vertical="center" wrapText="1"/>
    </xf>
    <xf numFmtId="0" fontId="8" fillId="0" borderId="74" xfId="0" applyFont="1" applyFill="1" applyBorder="1" applyAlignment="1">
      <alignment vertical="center" wrapText="1"/>
    </xf>
    <xf numFmtId="0" fontId="8" fillId="0" borderId="75" xfId="0" applyFont="1" applyFill="1" applyBorder="1" applyAlignment="1">
      <alignment vertical="center" wrapText="1"/>
    </xf>
    <xf numFmtId="0" fontId="44" fillId="3" borderId="76" xfId="0" applyFont="1" applyFill="1" applyBorder="1" applyAlignment="1">
      <alignment horizontal="justify" vertical="center" wrapText="1"/>
    </xf>
    <xf numFmtId="0" fontId="2" fillId="4" borderId="76" xfId="0" applyFont="1" applyFill="1" applyBorder="1" applyAlignment="1">
      <alignment horizontal="center" vertical="center" wrapText="1"/>
    </xf>
    <xf numFmtId="0" fontId="8" fillId="0" borderId="76" xfId="0" applyFont="1" applyFill="1" applyBorder="1" applyAlignment="1" applyProtection="1">
      <alignment vertical="center" wrapText="1"/>
      <protection locked="0"/>
    </xf>
    <xf numFmtId="0" fontId="2" fillId="0" borderId="76" xfId="0" applyFont="1" applyFill="1" applyBorder="1" applyAlignment="1" applyProtection="1">
      <alignment vertical="center" wrapText="1"/>
    </xf>
    <xf numFmtId="0" fontId="2" fillId="0" borderId="76" xfId="0" applyFont="1" applyFill="1" applyBorder="1" applyAlignment="1" applyProtection="1">
      <alignment horizontal="center" vertical="center" wrapText="1"/>
    </xf>
    <xf numFmtId="0" fontId="2" fillId="0" borderId="74"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75" xfId="0" applyFont="1" applyFill="1" applyBorder="1" applyAlignment="1">
      <alignment horizontal="justify" vertical="center" wrapText="1"/>
    </xf>
    <xf numFmtId="0" fontId="26" fillId="0" borderId="74"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26" fillId="0" borderId="75"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74" xfId="0" applyFont="1" applyFill="1" applyBorder="1" applyAlignment="1" applyProtection="1">
      <alignment horizontal="justify" vertical="center" wrapText="1"/>
      <protection locked="0"/>
    </xf>
    <xf numFmtId="0" fontId="26" fillId="0" borderId="1" xfId="0" applyFont="1" applyFill="1" applyBorder="1" applyAlignment="1" applyProtection="1">
      <alignment horizontal="justify" vertical="center" wrapText="1"/>
      <protection locked="0"/>
    </xf>
    <xf numFmtId="0" fontId="26" fillId="0" borderId="75" xfId="0" applyFont="1" applyFill="1" applyBorder="1" applyAlignment="1" applyProtection="1">
      <alignment horizontal="justify" vertical="center" wrapText="1"/>
      <protection locked="0"/>
    </xf>
    <xf numFmtId="0" fontId="26" fillId="0" borderId="74" xfId="0" applyFont="1" applyFill="1" applyBorder="1" applyAlignment="1" applyProtection="1">
      <alignment horizontal="justify" vertical="center" wrapText="1"/>
      <protection locked="0"/>
    </xf>
    <xf numFmtId="0" fontId="2" fillId="0" borderId="2" xfId="0" applyFont="1" applyFill="1" applyBorder="1" applyAlignment="1">
      <alignment horizontal="left" vertical="center" wrapText="1"/>
    </xf>
    <xf numFmtId="0" fontId="8" fillId="0" borderId="75" xfId="0" applyFont="1" applyFill="1" applyBorder="1" applyAlignment="1">
      <alignment horizontal="left" vertical="center"/>
    </xf>
    <xf numFmtId="0" fontId="26" fillId="0" borderId="75" xfId="0" applyFont="1" applyFill="1" applyBorder="1" applyAlignment="1" applyProtection="1">
      <alignment vertical="center" wrapText="1"/>
      <protection locked="0"/>
    </xf>
    <xf numFmtId="0" fontId="26" fillId="0" borderId="74" xfId="0" applyFont="1" applyFill="1" applyBorder="1" applyAlignment="1" applyProtection="1">
      <alignment vertical="center" wrapText="1"/>
      <protection locked="0"/>
    </xf>
    <xf numFmtId="0" fontId="26" fillId="0" borderId="76" xfId="0" applyFont="1" applyFill="1" applyBorder="1" applyAlignment="1" applyProtection="1">
      <alignment vertical="center" wrapText="1"/>
      <protection locked="0"/>
    </xf>
    <xf numFmtId="0" fontId="2" fillId="0" borderId="1"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4"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76" xfId="0" applyFont="1" applyFill="1" applyBorder="1" applyAlignment="1">
      <alignment horizontal="justify" vertical="center" wrapText="1"/>
    </xf>
    <xf numFmtId="0" fontId="8" fillId="0" borderId="75" xfId="0" applyFont="1" applyFill="1" applyBorder="1" applyAlignment="1">
      <alignment horizontal="justify" vertical="center"/>
    </xf>
    <xf numFmtId="0" fontId="6" fillId="0" borderId="74" xfId="0" applyFont="1" applyFill="1" applyBorder="1" applyAlignment="1">
      <alignment horizontal="center" vertical="center" wrapText="1"/>
    </xf>
    <xf numFmtId="0" fontId="8" fillId="0" borderId="1" xfId="0" applyFont="1" applyFill="1" applyBorder="1" applyAlignment="1">
      <alignment horizontal="left" vertical="center"/>
    </xf>
    <xf numFmtId="0" fontId="8" fillId="3" borderId="75" xfId="0" applyFont="1" applyFill="1" applyBorder="1" applyAlignment="1">
      <alignment horizontal="center" vertical="center" wrapText="1"/>
    </xf>
    <xf numFmtId="0" fontId="2" fillId="0" borderId="76" xfId="0" applyFont="1" applyFill="1" applyBorder="1" applyAlignment="1" applyProtection="1">
      <alignment vertical="center"/>
      <protection locked="0"/>
    </xf>
    <xf numFmtId="0" fontId="2" fillId="0" borderId="89" xfId="0" applyFont="1" applyFill="1" applyBorder="1" applyAlignment="1" applyProtection="1">
      <alignment vertical="center"/>
      <protection locked="0"/>
    </xf>
    <xf numFmtId="0" fontId="2" fillId="3" borderId="76" xfId="0" applyFont="1" applyFill="1" applyBorder="1" applyAlignment="1" applyProtection="1">
      <alignment horizontal="center" vertical="center" wrapText="1"/>
      <protection locked="0"/>
    </xf>
    <xf numFmtId="14" fontId="2" fillId="3" borderId="83" xfId="0" applyNumberFormat="1" applyFont="1" applyFill="1" applyBorder="1" applyAlignment="1">
      <alignment horizontal="center" vertical="center" wrapText="1"/>
    </xf>
    <xf numFmtId="9" fontId="2" fillId="3" borderId="76"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78" xfId="0" applyNumberFormat="1" applyFont="1" applyFill="1" applyBorder="1" applyAlignment="1" applyProtection="1">
      <alignment horizontal="center" vertical="center"/>
      <protection locked="0"/>
    </xf>
    <xf numFmtId="0" fontId="2" fillId="0" borderId="74" xfId="0" applyFont="1" applyFill="1" applyBorder="1" applyAlignment="1" applyProtection="1">
      <alignment vertical="center" wrapText="1"/>
      <protection locked="0"/>
    </xf>
    <xf numFmtId="0" fontId="2" fillId="0" borderId="74" xfId="0" applyFont="1" applyFill="1" applyBorder="1" applyAlignment="1" applyProtection="1">
      <alignment vertical="center"/>
      <protection locked="0"/>
    </xf>
    <xf numFmtId="0" fontId="2" fillId="0" borderId="74" xfId="0" applyFont="1" applyFill="1" applyBorder="1" applyAlignment="1" applyProtection="1">
      <alignment horizontal="center" vertical="center"/>
      <protection locked="0"/>
    </xf>
    <xf numFmtId="14" fontId="2" fillId="0" borderId="79" xfId="0" applyNumberFormat="1" applyFont="1" applyFill="1" applyBorder="1" applyAlignment="1" applyProtection="1">
      <alignment horizontal="center" vertical="center"/>
      <protection locked="0"/>
    </xf>
    <xf numFmtId="0" fontId="2" fillId="0" borderId="75" xfId="0" applyFont="1" applyFill="1" applyBorder="1" applyAlignment="1" applyProtection="1">
      <alignment vertical="center" wrapText="1"/>
      <protection locked="0"/>
    </xf>
    <xf numFmtId="0" fontId="2" fillId="0" borderId="75" xfId="0" applyFont="1" applyFill="1" applyBorder="1" applyAlignment="1" applyProtection="1">
      <alignment horizontal="center" vertical="center"/>
      <protection locked="0"/>
    </xf>
    <xf numFmtId="0" fontId="2" fillId="0" borderId="75" xfId="0" applyFont="1" applyFill="1" applyBorder="1" applyAlignment="1" applyProtection="1">
      <alignment vertical="center"/>
      <protection locked="0"/>
    </xf>
    <xf numFmtId="14" fontId="2" fillId="0" borderId="78" xfId="0" applyNumberFormat="1" applyFont="1" applyFill="1" applyBorder="1" applyAlignment="1">
      <alignment horizontal="center" vertical="center"/>
    </xf>
    <xf numFmtId="0" fontId="2" fillId="0" borderId="74" xfId="0" applyFont="1" applyFill="1" applyBorder="1" applyAlignment="1">
      <alignment horizontal="center" vertical="center" wrapText="1"/>
    </xf>
    <xf numFmtId="9" fontId="2" fillId="0" borderId="74" xfId="0" applyNumberFormat="1" applyFont="1" applyFill="1" applyBorder="1" applyAlignment="1">
      <alignment horizontal="center" vertical="center" wrapText="1"/>
    </xf>
    <xf numFmtId="0" fontId="2" fillId="0" borderId="74" xfId="0" applyFont="1" applyFill="1" applyBorder="1" applyAlignment="1">
      <alignment horizontal="center" vertical="center"/>
    </xf>
    <xf numFmtId="14" fontId="2" fillId="0" borderId="79" xfId="0" applyNumberFormat="1" applyFont="1" applyFill="1" applyBorder="1" applyAlignment="1">
      <alignment horizontal="center" vertical="center"/>
    </xf>
    <xf numFmtId="0" fontId="2" fillId="0" borderId="75" xfId="0" applyFont="1" applyFill="1" applyBorder="1" applyAlignment="1">
      <alignment horizontal="center" vertical="center" wrapText="1"/>
    </xf>
    <xf numFmtId="9" fontId="2" fillId="0" borderId="75" xfId="0" applyNumberFormat="1" applyFont="1" applyFill="1" applyBorder="1" applyAlignment="1">
      <alignment horizontal="center" vertical="center" wrapText="1"/>
    </xf>
    <xf numFmtId="0" fontId="8" fillId="3" borderId="76" xfId="0" applyFont="1" applyFill="1" applyBorder="1" applyAlignment="1">
      <alignment horizontal="center" vertical="center" wrapText="1"/>
    </xf>
    <xf numFmtId="0" fontId="19" fillId="19" borderId="2" xfId="0" applyFont="1" applyFill="1" applyBorder="1" applyAlignment="1">
      <alignment horizontal="center" vertical="center" wrapText="1"/>
    </xf>
    <xf numFmtId="0" fontId="13" fillId="16" borderId="2" xfId="0" applyFont="1" applyFill="1" applyBorder="1" applyAlignment="1">
      <alignment horizontal="center" vertical="center" wrapText="1"/>
    </xf>
    <xf numFmtId="0" fontId="2" fillId="0" borderId="74" xfId="0" applyFont="1" applyFill="1" applyBorder="1" applyAlignment="1" applyProtection="1">
      <alignment horizontal="center" vertical="center" wrapText="1"/>
      <protection locked="0"/>
    </xf>
    <xf numFmtId="0" fontId="8" fillId="0" borderId="74" xfId="0" applyFont="1" applyFill="1" applyBorder="1" applyAlignment="1">
      <alignment horizontal="center" vertical="center"/>
    </xf>
    <xf numFmtId="9" fontId="2" fillId="0" borderId="74" xfId="2" applyFont="1" applyFill="1" applyBorder="1" applyAlignment="1" applyProtection="1">
      <alignment horizontal="center" vertical="center" wrapText="1"/>
      <protection locked="0"/>
    </xf>
    <xf numFmtId="9" fontId="12" fillId="0" borderId="74" xfId="0" applyNumberFormat="1" applyFont="1" applyFill="1" applyBorder="1" applyAlignment="1" applyProtection="1">
      <alignment horizontal="center" vertical="center" wrapText="1"/>
    </xf>
    <xf numFmtId="9" fontId="8" fillId="0" borderId="74" xfId="0" applyNumberFormat="1" applyFont="1" applyFill="1" applyBorder="1" applyAlignment="1">
      <alignment horizontal="center" vertical="center"/>
    </xf>
    <xf numFmtId="0" fontId="2" fillId="0" borderId="75" xfId="0" applyFont="1" applyFill="1" applyBorder="1" applyAlignment="1" applyProtection="1">
      <alignment horizontal="center" vertical="center" wrapText="1"/>
      <protection locked="0"/>
    </xf>
    <xf numFmtId="0" fontId="8" fillId="0" borderId="75" xfId="0" applyFont="1" applyFill="1" applyBorder="1" applyAlignment="1">
      <alignment horizontal="center" vertical="center"/>
    </xf>
    <xf numFmtId="9" fontId="2" fillId="0" borderId="75" xfId="2" applyFont="1" applyFill="1" applyBorder="1" applyAlignment="1" applyProtection="1">
      <alignment horizontal="center" vertical="center" wrapText="1"/>
      <protection locked="0"/>
    </xf>
    <xf numFmtId="0" fontId="6" fillId="0" borderId="75" xfId="0" applyFont="1" applyFill="1" applyBorder="1" applyAlignment="1">
      <alignment horizontal="center" vertical="center" wrapText="1"/>
    </xf>
    <xf numFmtId="9" fontId="12" fillId="0" borderId="75" xfId="0" applyNumberFormat="1" applyFont="1" applyFill="1" applyBorder="1" applyAlignment="1" applyProtection="1">
      <alignment horizontal="center" vertical="center" wrapText="1"/>
    </xf>
    <xf numFmtId="9" fontId="8" fillId="0" borderId="75" xfId="0" applyNumberFormat="1" applyFont="1" applyFill="1" applyBorder="1" applyAlignment="1">
      <alignment horizontal="center" vertical="center"/>
    </xf>
    <xf numFmtId="9" fontId="15" fillId="0" borderId="75" xfId="0" applyNumberFormat="1" applyFont="1" applyFill="1" applyBorder="1" applyAlignment="1">
      <alignment horizontal="center" vertical="center"/>
    </xf>
    <xf numFmtId="0" fontId="2" fillId="0" borderId="74" xfId="0" applyFont="1" applyFill="1" applyBorder="1" applyAlignment="1" applyProtection="1">
      <alignment horizontal="left" vertical="center" wrapText="1"/>
      <protection locked="0"/>
    </xf>
    <xf numFmtId="0" fontId="2" fillId="0" borderId="75" xfId="0" applyFont="1" applyFill="1" applyBorder="1" applyAlignment="1" applyProtection="1">
      <alignment horizontal="left" vertical="center" wrapText="1"/>
      <protection locked="0"/>
    </xf>
    <xf numFmtId="0" fontId="2" fillId="3" borderId="76" xfId="0" applyFont="1" applyFill="1" applyBorder="1" applyAlignment="1">
      <alignment horizontal="justify" vertical="center" wrapText="1"/>
    </xf>
    <xf numFmtId="0" fontId="2" fillId="3" borderId="89" xfId="0" applyFont="1" applyFill="1" applyBorder="1" applyAlignment="1">
      <alignment horizontal="justify" vertical="center" wrapText="1"/>
    </xf>
    <xf numFmtId="9" fontId="2" fillId="0" borderId="76" xfId="2" applyFont="1" applyFill="1" applyBorder="1" applyAlignment="1" applyProtection="1">
      <alignment horizontal="center" vertical="center" wrapText="1"/>
      <protection locked="0"/>
    </xf>
    <xf numFmtId="0" fontId="2" fillId="3" borderId="76" xfId="1" applyFont="1" applyFill="1" applyBorder="1" applyAlignment="1" applyProtection="1">
      <alignment horizontal="center" vertical="center" wrapText="1"/>
      <protection locked="0"/>
    </xf>
    <xf numFmtId="9" fontId="2" fillId="0" borderId="76" xfId="2" applyFont="1" applyFill="1" applyBorder="1" applyAlignment="1" applyProtection="1">
      <alignment horizontal="center" vertical="center" wrapText="1"/>
    </xf>
    <xf numFmtId="0" fontId="10" fillId="0" borderId="76" xfId="0" applyFont="1" applyFill="1" applyBorder="1" applyAlignment="1" applyProtection="1">
      <alignment horizontal="center" vertical="center" wrapText="1"/>
    </xf>
    <xf numFmtId="9" fontId="12" fillId="0" borderId="76" xfId="0" applyNumberFormat="1" applyFont="1" applyFill="1" applyBorder="1" applyAlignment="1" applyProtection="1">
      <alignment horizontal="center" vertical="center" wrapText="1"/>
    </xf>
    <xf numFmtId="9" fontId="8" fillId="0" borderId="76" xfId="0" applyNumberFormat="1" applyFont="1" applyFill="1" applyBorder="1" applyAlignment="1">
      <alignment horizontal="center" vertical="center"/>
    </xf>
    <xf numFmtId="9" fontId="10" fillId="0" borderId="75" xfId="0" applyNumberFormat="1" applyFont="1" applyFill="1" applyBorder="1" applyAlignment="1">
      <alignment horizontal="center" vertical="center"/>
    </xf>
    <xf numFmtId="0" fontId="8" fillId="0" borderId="76" xfId="0" applyFont="1" applyFill="1" applyBorder="1" applyAlignment="1">
      <alignment horizontal="left" vertical="center" wrapText="1"/>
    </xf>
    <xf numFmtId="0" fontId="26" fillId="0" borderId="76" xfId="0" applyFont="1" applyFill="1" applyBorder="1" applyAlignment="1" applyProtection="1">
      <alignment horizontal="left" vertical="center" wrapText="1"/>
      <protection locked="0"/>
    </xf>
    <xf numFmtId="0" fontId="6" fillId="0" borderId="76" xfId="0" applyFont="1" applyFill="1" applyBorder="1" applyAlignment="1">
      <alignment horizontal="center" vertical="center"/>
    </xf>
    <xf numFmtId="0" fontId="6" fillId="0" borderId="0" xfId="0" applyFont="1" applyFill="1"/>
    <xf numFmtId="0" fontId="6" fillId="0" borderId="0" xfId="0" applyFont="1" applyFill="1"/>
    <xf numFmtId="0" fontId="2" fillId="0" borderId="7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9" fontId="8" fillId="0" borderId="74" xfId="0" applyNumberFormat="1" applyFont="1" applyFill="1" applyBorder="1" applyAlignment="1">
      <alignment horizontal="center" vertical="center"/>
    </xf>
    <xf numFmtId="9" fontId="8" fillId="0" borderId="75"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0" fontId="8" fillId="0" borderId="74" xfId="0" applyFont="1" applyFill="1" applyBorder="1" applyAlignment="1">
      <alignment horizontal="center" vertical="center"/>
    </xf>
    <xf numFmtId="0" fontId="8" fillId="0" borderId="1" xfId="0" applyFont="1" applyFill="1" applyBorder="1" applyAlignment="1">
      <alignment horizontal="center" vertical="center"/>
    </xf>
    <xf numFmtId="9" fontId="12" fillId="0" borderId="74" xfId="0" applyNumberFormat="1" applyFont="1" applyFill="1" applyBorder="1" applyAlignment="1" applyProtection="1">
      <alignment horizontal="center" vertical="center" wrapText="1"/>
    </xf>
    <xf numFmtId="9" fontId="12" fillId="0" borderId="1" xfId="0" applyNumberFormat="1" applyFont="1" applyFill="1" applyBorder="1" applyAlignment="1" applyProtection="1">
      <alignment horizontal="center" vertical="center" wrapText="1"/>
    </xf>
    <xf numFmtId="0" fontId="8" fillId="0" borderId="74"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2" fillId="0" borderId="74" xfId="2"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protection locked="0"/>
    </xf>
    <xf numFmtId="9" fontId="2" fillId="0" borderId="75" xfId="2" applyFont="1" applyFill="1" applyBorder="1" applyAlignment="1" applyProtection="1">
      <alignment horizontal="center" vertical="center" wrapText="1"/>
      <protection locked="0"/>
    </xf>
    <xf numFmtId="9" fontId="15" fillId="0" borderId="75" xfId="0" applyNumberFormat="1" applyFont="1" applyFill="1" applyBorder="1" applyAlignment="1">
      <alignment horizontal="center" vertical="center"/>
    </xf>
    <xf numFmtId="0" fontId="8" fillId="0" borderId="75" xfId="0" applyFont="1" applyFill="1" applyBorder="1" applyAlignment="1">
      <alignment horizontal="center" vertical="center" wrapText="1"/>
    </xf>
    <xf numFmtId="0" fontId="8" fillId="0" borderId="75" xfId="0" applyFont="1" applyFill="1" applyBorder="1" applyAlignment="1">
      <alignment horizontal="center" vertical="center"/>
    </xf>
    <xf numFmtId="0" fontId="8" fillId="0" borderId="75" xfId="0" applyFont="1" applyFill="1" applyBorder="1" applyAlignment="1">
      <alignment horizontal="justify" vertical="center" wrapText="1"/>
    </xf>
    <xf numFmtId="0" fontId="26" fillId="0" borderId="1" xfId="0" applyFont="1" applyFill="1" applyBorder="1" applyAlignment="1" applyProtection="1">
      <alignment horizontal="justify" vertical="center" wrapText="1"/>
      <protection locked="0"/>
    </xf>
    <xf numFmtId="0" fontId="26" fillId="0" borderId="75" xfId="0" applyFont="1" applyFill="1" applyBorder="1" applyAlignment="1" applyProtection="1">
      <alignment horizontal="justify" vertical="center" wrapText="1"/>
      <protection locked="0"/>
    </xf>
    <xf numFmtId="9" fontId="12" fillId="0" borderId="75" xfId="0" applyNumberFormat="1" applyFont="1" applyFill="1" applyBorder="1" applyAlignment="1" applyProtection="1">
      <alignment horizontal="center" vertical="center" wrapText="1"/>
    </xf>
    <xf numFmtId="0" fontId="8" fillId="0" borderId="7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3" borderId="74" xfId="0" applyFont="1" applyFill="1" applyBorder="1" applyAlignment="1">
      <alignment horizontal="justify" vertical="center" wrapText="1"/>
    </xf>
    <xf numFmtId="0" fontId="2" fillId="3" borderId="75" xfId="0" applyFont="1" applyFill="1" applyBorder="1" applyAlignment="1">
      <alignment horizontal="justify" vertical="center" wrapText="1"/>
    </xf>
    <xf numFmtId="0" fontId="10" fillId="3" borderId="74"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75" xfId="0" applyFont="1" applyFill="1" applyBorder="1" applyAlignment="1" applyProtection="1">
      <alignment horizontal="center" vertical="center"/>
      <protection locked="0"/>
    </xf>
    <xf numFmtId="0" fontId="2" fillId="0" borderId="74"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75"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15" fillId="3" borderId="83" xfId="0" applyFont="1" applyFill="1" applyBorder="1" applyAlignment="1">
      <alignment horizontal="center" vertical="center"/>
    </xf>
    <xf numFmtId="0" fontId="8" fillId="3" borderId="83" xfId="0" applyFont="1" applyFill="1" applyBorder="1" applyAlignment="1">
      <alignment horizontal="center" vertical="center"/>
    </xf>
    <xf numFmtId="0" fontId="2" fillId="3" borderId="74" xfId="0" applyFont="1" applyFill="1" applyBorder="1" applyAlignment="1" applyProtection="1">
      <alignment vertical="center" wrapText="1"/>
      <protection locked="0"/>
    </xf>
    <xf numFmtId="0" fontId="2" fillId="0" borderId="2" xfId="0" applyFont="1" applyFill="1" applyBorder="1" applyAlignment="1">
      <alignment horizontal="justify" vertical="center" wrapText="1"/>
    </xf>
    <xf numFmtId="0" fontId="2" fillId="0" borderId="75" xfId="0" applyFont="1" applyFill="1" applyBorder="1" applyAlignment="1" applyProtection="1">
      <alignment horizontal="justify" vertical="center" wrapText="1"/>
      <protection locked="0"/>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7" fillId="15" borderId="30" xfId="0" applyFont="1" applyFill="1" applyBorder="1" applyAlignment="1">
      <alignment horizontal="center" vertical="center" wrapText="1"/>
    </xf>
    <xf numFmtId="0" fontId="7" fillId="15" borderId="41" xfId="0" applyFont="1" applyFill="1" applyBorder="1" applyAlignment="1">
      <alignment horizontal="justify" vertical="center" wrapText="1"/>
    </xf>
    <xf numFmtId="0" fontId="7" fillId="15" borderId="40" xfId="0" applyFont="1" applyFill="1" applyBorder="1" applyAlignment="1">
      <alignment horizontal="center" vertical="center" wrapText="1"/>
    </xf>
    <xf numFmtId="0" fontId="18"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9" fontId="6" fillId="15" borderId="30" xfId="0" applyNumberFormat="1" applyFont="1" applyFill="1" applyBorder="1" applyAlignment="1">
      <alignment horizontal="center" vertical="center" wrapText="1"/>
    </xf>
    <xf numFmtId="9" fontId="7" fillId="15" borderId="32" xfId="0" applyNumberFormat="1" applyFont="1" applyFill="1" applyBorder="1" applyAlignment="1">
      <alignment horizontal="center" vertical="center" wrapText="1"/>
    </xf>
    <xf numFmtId="0" fontId="7" fillId="15" borderId="34" xfId="0" applyFont="1" applyFill="1" applyBorder="1" applyAlignment="1">
      <alignment horizontal="center" vertical="center" wrapText="1"/>
    </xf>
    <xf numFmtId="0" fontId="28" fillId="8" borderId="52" xfId="0" applyFont="1" applyFill="1" applyBorder="1" applyAlignment="1">
      <alignment horizontal="center" vertical="center" wrapText="1"/>
    </xf>
    <xf numFmtId="0" fontId="28" fillId="8" borderId="53"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28" fillId="14" borderId="55" xfId="0" applyFont="1" applyFill="1" applyBorder="1" applyAlignment="1">
      <alignment horizontal="center" vertical="center" wrapText="1"/>
    </xf>
    <xf numFmtId="0" fontId="28" fillId="8" borderId="56" xfId="0" applyFont="1" applyFill="1" applyBorder="1" applyAlignment="1">
      <alignment horizontal="center" vertical="center" wrapText="1"/>
    </xf>
    <xf numFmtId="0" fontId="28" fillId="6" borderId="57" xfId="0" applyFont="1" applyFill="1" applyBorder="1" applyAlignment="1">
      <alignment horizontal="center" vertical="center" wrapText="1"/>
    </xf>
    <xf numFmtId="0" fontId="28" fillId="8" borderId="55" xfId="0" applyFont="1" applyFill="1" applyBorder="1" applyAlignment="1">
      <alignment horizontal="center" vertical="center" wrapText="1"/>
    </xf>
    <xf numFmtId="0" fontId="8" fillId="0" borderId="0" xfId="0" applyFont="1" applyFill="1" applyAlignment="1">
      <alignment horizontal="center"/>
    </xf>
    <xf numFmtId="0" fontId="6" fillId="0" borderId="0" xfId="0" applyFont="1" applyFill="1" applyAlignment="1">
      <alignment horizontal="center"/>
    </xf>
    <xf numFmtId="0" fontId="2" fillId="3" borderId="1" xfId="0" applyFont="1" applyFill="1" applyBorder="1" applyAlignment="1">
      <alignment horizontal="left" vertical="center" wrapText="1"/>
    </xf>
    <xf numFmtId="0" fontId="2" fillId="3" borderId="75" xfId="0" applyFont="1" applyFill="1" applyBorder="1" applyAlignment="1">
      <alignment horizontal="left" vertical="center" wrapText="1"/>
    </xf>
    <xf numFmtId="0" fontId="2" fillId="3" borderId="76" xfId="0" applyFont="1" applyFill="1" applyBorder="1" applyAlignment="1">
      <alignment horizontal="center" vertical="center" wrapText="1"/>
    </xf>
    <xf numFmtId="9" fontId="2" fillId="3" borderId="76" xfId="0" applyNumberFormat="1" applyFont="1" applyFill="1" applyBorder="1" applyAlignment="1">
      <alignment horizontal="center" vertical="center" wrapText="1"/>
    </xf>
    <xf numFmtId="0" fontId="2" fillId="3" borderId="89"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2" fillId="3" borderId="76" xfId="0" applyFont="1" applyFill="1" applyBorder="1" applyAlignment="1">
      <alignment horizontal="center" vertical="top" wrapText="1"/>
    </xf>
    <xf numFmtId="0" fontId="45" fillId="3" borderId="3" xfId="0" applyFont="1" applyFill="1" applyBorder="1" applyAlignment="1">
      <alignment horizontal="center" vertical="center" wrapText="1"/>
    </xf>
    <xf numFmtId="14" fontId="45" fillId="3" borderId="10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4" fontId="10" fillId="3" borderId="7" xfId="0" applyNumberFormat="1" applyFont="1" applyFill="1" applyBorder="1" applyAlignment="1">
      <alignment horizontal="center" vertical="center"/>
    </xf>
    <xf numFmtId="0" fontId="15" fillId="3" borderId="7" xfId="0" applyFont="1" applyFill="1" applyBorder="1" applyAlignment="1">
      <alignment horizontal="center"/>
    </xf>
    <xf numFmtId="0" fontId="15" fillId="14" borderId="56" xfId="0" applyFont="1" applyFill="1" applyBorder="1" applyAlignment="1">
      <alignment horizontal="center" vertical="center" wrapText="1"/>
    </xf>
    <xf numFmtId="0" fontId="15" fillId="8" borderId="56" xfId="0" applyFont="1" applyFill="1" applyBorder="1" applyAlignment="1">
      <alignment horizontal="center" vertical="center" wrapText="1"/>
    </xf>
    <xf numFmtId="0" fontId="15" fillId="6" borderId="57" xfId="0" applyFont="1" applyFill="1" applyBorder="1" applyAlignment="1">
      <alignment horizontal="center" vertical="center" wrapText="1"/>
    </xf>
    <xf numFmtId="0" fontId="15" fillId="14" borderId="59" xfId="0" applyFont="1" applyFill="1" applyBorder="1" applyAlignment="1">
      <alignment horizontal="center" vertical="center" wrapText="1"/>
    </xf>
    <xf numFmtId="0" fontId="15" fillId="8" borderId="59"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3" borderId="7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2" fillId="3" borderId="75" xfId="0" applyFont="1" applyFill="1" applyBorder="1" applyAlignment="1">
      <alignment horizontal="justify" vertical="center" wrapText="1"/>
    </xf>
    <xf numFmtId="0" fontId="2" fillId="3" borderId="74" xfId="0" applyFont="1" applyFill="1" applyBorder="1" applyAlignment="1" applyProtection="1">
      <alignment horizontal="center" vertical="center" wrapText="1"/>
      <protection locked="0"/>
    </xf>
    <xf numFmtId="0" fontId="14" fillId="7" borderId="4" xfId="0" applyFont="1" applyFill="1" applyBorder="1" applyAlignment="1">
      <alignment horizontal="center" vertical="center" wrapText="1"/>
    </xf>
    <xf numFmtId="0" fontId="7" fillId="0" borderId="0" xfId="0" applyFont="1" applyFill="1"/>
    <xf numFmtId="0" fontId="15" fillId="0" borderId="0" xfId="0" applyFont="1" applyFill="1"/>
    <xf numFmtId="0" fontId="15"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2" fillId="3" borderId="108"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6" xfId="0" applyFont="1" applyFill="1" applyBorder="1" applyAlignment="1" applyProtection="1">
      <alignment vertical="center" wrapText="1"/>
      <protection locked="0"/>
    </xf>
    <xf numFmtId="0" fontId="2" fillId="0" borderId="107" xfId="0" applyFont="1" applyFill="1" applyBorder="1" applyAlignment="1" applyProtection="1">
      <alignment vertical="center" wrapText="1"/>
      <protection locked="0"/>
    </xf>
    <xf numFmtId="0" fontId="2" fillId="0" borderId="106"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14" fontId="37" fillId="3" borderId="83" xfId="0" applyNumberFormat="1" applyFont="1" applyFill="1" applyBorder="1" applyAlignment="1">
      <alignment horizontal="center" vertical="center" wrapText="1"/>
    </xf>
    <xf numFmtId="0" fontId="10" fillId="3" borderId="7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3" borderId="86" xfId="0" applyFont="1" applyFill="1" applyBorder="1" applyAlignment="1">
      <alignment horizontal="justify" vertical="center" wrapText="1"/>
    </xf>
    <xf numFmtId="0" fontId="10" fillId="3" borderId="75" xfId="0" applyFont="1" applyFill="1" applyBorder="1" applyAlignment="1">
      <alignment horizontal="center" vertical="center" wrapText="1"/>
    </xf>
    <xf numFmtId="0" fontId="2" fillId="3" borderId="87" xfId="0" applyFont="1" applyFill="1" applyBorder="1" applyAlignment="1">
      <alignment horizontal="justify" vertical="center" wrapText="1"/>
    </xf>
    <xf numFmtId="14" fontId="37" fillId="3" borderId="78" xfId="0" applyNumberFormat="1" applyFont="1" applyFill="1" applyBorder="1" applyAlignment="1">
      <alignment horizontal="center" vertical="center" wrapText="1"/>
    </xf>
    <xf numFmtId="0" fontId="2" fillId="3" borderId="74" xfId="0" applyFont="1" applyFill="1" applyBorder="1" applyAlignment="1" applyProtection="1">
      <alignment vertical="center"/>
      <protection locked="0"/>
    </xf>
    <xf numFmtId="0" fontId="2" fillId="3" borderId="85" xfId="0" applyFont="1" applyFill="1" applyBorder="1" applyAlignment="1" applyProtection="1">
      <alignment vertical="center" wrapText="1"/>
      <protection locked="0"/>
    </xf>
    <xf numFmtId="14" fontId="37" fillId="3" borderId="47" xfId="0" applyNumberFormat="1" applyFont="1" applyFill="1" applyBorder="1" applyAlignment="1">
      <alignment horizontal="center" vertical="center" wrapText="1"/>
    </xf>
    <xf numFmtId="0" fontId="2" fillId="3" borderId="1"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vertical="center"/>
      <protection locked="0"/>
    </xf>
    <xf numFmtId="0" fontId="2" fillId="3" borderId="86" xfId="0" applyFont="1" applyFill="1" applyBorder="1" applyAlignment="1" applyProtection="1">
      <alignment vertical="center" wrapText="1"/>
      <protection locked="0"/>
    </xf>
    <xf numFmtId="14" fontId="37" fillId="3" borderId="79" xfId="0" applyNumberFormat="1" applyFont="1" applyFill="1" applyBorder="1" applyAlignment="1">
      <alignment horizontal="center" vertical="center" wrapText="1"/>
    </xf>
    <xf numFmtId="0" fontId="2" fillId="3" borderId="75" xfId="0" applyFont="1" applyFill="1" applyBorder="1" applyAlignment="1" applyProtection="1">
      <alignment vertical="center" wrapText="1"/>
      <protection locked="0"/>
    </xf>
    <xf numFmtId="0" fontId="2" fillId="3" borderId="75" xfId="0" applyFont="1" applyFill="1" applyBorder="1" applyAlignment="1" applyProtection="1">
      <alignment horizontal="center" vertical="center"/>
      <protection locked="0"/>
    </xf>
    <xf numFmtId="0" fontId="2" fillId="3" borderId="75" xfId="0" applyFont="1" applyFill="1" applyBorder="1" applyAlignment="1" applyProtection="1">
      <alignment vertical="center"/>
      <protection locked="0"/>
    </xf>
    <xf numFmtId="0" fontId="2" fillId="3" borderId="87" xfId="0" applyFont="1" applyFill="1" applyBorder="1" applyAlignment="1" applyProtection="1">
      <alignment vertical="center" wrapText="1"/>
      <protection locked="0"/>
    </xf>
    <xf numFmtId="14" fontId="37" fillId="3" borderId="102" xfId="0" applyNumberFormat="1" applyFont="1" applyFill="1" applyBorder="1" applyAlignment="1">
      <alignment horizontal="center" vertical="center" wrapText="1"/>
    </xf>
    <xf numFmtId="9" fontId="2" fillId="3" borderId="74" xfId="0" applyNumberFormat="1" applyFont="1" applyFill="1" applyBorder="1" applyAlignment="1">
      <alignment horizontal="center" vertical="center" wrapText="1"/>
    </xf>
    <xf numFmtId="0" fontId="2" fillId="3" borderId="74" xfId="0" applyFont="1" applyFill="1" applyBorder="1" applyAlignment="1">
      <alignment horizontal="center" vertical="center"/>
    </xf>
    <xf numFmtId="0" fontId="10" fillId="3" borderId="74" xfId="0" applyFont="1" applyFill="1" applyBorder="1" applyAlignment="1">
      <alignment horizontal="center" vertical="center"/>
    </xf>
    <xf numFmtId="0" fontId="2" fillId="3" borderId="85" xfId="0" applyFont="1" applyFill="1" applyBorder="1" applyAlignment="1">
      <alignment horizontal="center" vertical="center" wrapText="1"/>
    </xf>
    <xf numFmtId="14" fontId="37" fillId="3" borderId="8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9" fontId="2" fillId="3" borderId="75" xfId="0" applyNumberFormat="1" applyFont="1" applyFill="1" applyBorder="1" applyAlignment="1">
      <alignment horizontal="center" vertical="center" wrapText="1"/>
    </xf>
    <xf numFmtId="0" fontId="2" fillId="3" borderId="87" xfId="0" applyFont="1" applyFill="1" applyBorder="1" applyAlignment="1">
      <alignment horizontal="center" vertical="center" wrapText="1"/>
    </xf>
    <xf numFmtId="14" fontId="2" fillId="3" borderId="83" xfId="0" applyNumberFormat="1" applyFont="1" applyFill="1" applyBorder="1" applyAlignment="1" applyProtection="1">
      <alignment horizontal="center" vertical="center"/>
      <protection locked="0"/>
    </xf>
    <xf numFmtId="0" fontId="2" fillId="3" borderId="76" xfId="0" applyFont="1" applyFill="1" applyBorder="1" applyAlignment="1" applyProtection="1">
      <alignment horizontal="center" vertical="center"/>
      <protection locked="0"/>
    </xf>
    <xf numFmtId="0" fontId="2" fillId="3" borderId="76" xfId="0" applyFont="1" applyFill="1" applyBorder="1" applyAlignment="1" applyProtection="1">
      <alignment vertical="center"/>
      <protection locked="0"/>
    </xf>
    <xf numFmtId="0" fontId="10" fillId="3" borderId="76" xfId="0" applyFont="1" applyFill="1" applyBorder="1" applyAlignment="1" applyProtection="1">
      <alignment horizontal="center" vertical="center"/>
      <protection locked="0"/>
    </xf>
    <xf numFmtId="0" fontId="2" fillId="0" borderId="74"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14" fillId="7" borderId="86" xfId="0" applyFont="1" applyFill="1" applyBorder="1" applyAlignment="1">
      <alignment horizontal="center" vertical="center" wrapText="1"/>
    </xf>
    <xf numFmtId="0" fontId="45" fillId="0" borderId="4" xfId="0" applyFont="1" applyFill="1" applyBorder="1" applyAlignment="1">
      <alignment horizontal="left" vertical="center" wrapText="1"/>
    </xf>
    <xf numFmtId="0" fontId="45" fillId="0" borderId="5" xfId="0" applyFont="1" applyFill="1" applyBorder="1" applyAlignment="1">
      <alignment horizontal="left" vertical="center" wrapText="1"/>
    </xf>
    <xf numFmtId="0" fontId="45" fillId="0" borderId="6" xfId="0" applyFont="1" applyFill="1" applyBorder="1" applyAlignment="1">
      <alignment horizontal="left"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45" fillId="0" borderId="1" xfId="0" applyFont="1" applyFill="1" applyBorder="1" applyAlignment="1">
      <alignment horizontal="left" vertical="center" wrapText="1"/>
    </xf>
    <xf numFmtId="0" fontId="2" fillId="3" borderId="73"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10" fillId="3" borderId="73"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0" fillId="3" borderId="91" xfId="0" applyFont="1" applyFill="1" applyBorder="1" applyAlignment="1">
      <alignment horizontal="center" vertical="center" wrapText="1"/>
    </xf>
    <xf numFmtId="0" fontId="2" fillId="3" borderId="84"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12" xfId="0" applyFont="1" applyFill="1" applyBorder="1" applyAlignment="1">
      <alignment horizontal="center" vertical="center" wrapText="1"/>
    </xf>
    <xf numFmtId="14" fontId="2" fillId="3" borderId="80" xfId="0" applyNumberFormat="1" applyFont="1" applyFill="1" applyBorder="1" applyAlignment="1" applyProtection="1">
      <alignment horizontal="center" vertical="center"/>
      <protection locked="0"/>
    </xf>
    <xf numFmtId="14" fontId="2" fillId="3" borderId="81" xfId="0" applyNumberFormat="1" applyFont="1" applyFill="1" applyBorder="1" applyAlignment="1" applyProtection="1">
      <alignment horizontal="center" vertical="center"/>
      <protection locked="0"/>
    </xf>
    <xf numFmtId="14" fontId="2" fillId="3" borderId="82" xfId="0" applyNumberFormat="1" applyFont="1" applyFill="1" applyBorder="1" applyAlignment="1" applyProtection="1">
      <alignment horizontal="center" vertical="center"/>
      <protection locked="0"/>
    </xf>
    <xf numFmtId="0" fontId="2" fillId="3" borderId="73" xfId="0" applyFont="1" applyFill="1" applyBorder="1" applyAlignment="1" applyProtection="1">
      <alignment horizontal="justify" vertical="center" wrapText="1"/>
      <protection locked="0"/>
    </xf>
    <xf numFmtId="0" fontId="2" fillId="3" borderId="72" xfId="0" applyFont="1" applyFill="1" applyBorder="1" applyAlignment="1" applyProtection="1">
      <alignment horizontal="justify" vertical="center" wrapText="1"/>
      <protection locked="0"/>
    </xf>
    <xf numFmtId="0" fontId="2" fillId="3" borderId="77" xfId="0" applyFont="1" applyFill="1" applyBorder="1" applyAlignment="1" applyProtection="1">
      <alignment horizontal="justify" vertical="center" wrapText="1"/>
      <protection locked="0"/>
    </xf>
    <xf numFmtId="0" fontId="2" fillId="3" borderId="73" xfId="0" applyFont="1" applyFill="1" applyBorder="1" applyAlignment="1" applyProtection="1">
      <alignment horizontal="center" vertical="center"/>
      <protection locked="0"/>
    </xf>
    <xf numFmtId="0" fontId="2" fillId="3" borderId="72" xfId="0" applyFont="1" applyFill="1" applyBorder="1" applyAlignment="1" applyProtection="1">
      <alignment horizontal="center" vertical="center"/>
      <protection locked="0"/>
    </xf>
    <xf numFmtId="0" fontId="2" fillId="3" borderId="77" xfId="0" applyFont="1" applyFill="1" applyBorder="1" applyAlignment="1" applyProtection="1">
      <alignment horizontal="center" vertical="center"/>
      <protection locked="0"/>
    </xf>
    <xf numFmtId="0" fontId="10" fillId="3" borderId="73" xfId="0" applyFont="1" applyFill="1" applyBorder="1" applyAlignment="1" applyProtection="1">
      <alignment horizontal="center" vertical="center"/>
      <protection locked="0"/>
    </xf>
    <xf numFmtId="0" fontId="10" fillId="3" borderId="72" xfId="0" applyFont="1" applyFill="1" applyBorder="1" applyAlignment="1" applyProtection="1">
      <alignment horizontal="center" vertical="center"/>
      <protection locked="0"/>
    </xf>
    <xf numFmtId="0" fontId="10" fillId="3" borderId="77" xfId="0" applyFont="1" applyFill="1" applyBorder="1" applyAlignment="1" applyProtection="1">
      <alignment horizontal="center" vertical="center"/>
      <protection locked="0"/>
    </xf>
    <xf numFmtId="0" fontId="2" fillId="3" borderId="84" xfId="0" applyFont="1" applyFill="1" applyBorder="1" applyAlignment="1" applyProtection="1">
      <alignment horizontal="center" vertical="center"/>
      <protection locked="0"/>
    </xf>
    <xf numFmtId="0" fontId="2" fillId="3" borderId="51" xfId="0" applyFont="1" applyFill="1" applyBorder="1" applyAlignment="1" applyProtection="1">
      <alignment horizontal="center" vertical="center"/>
      <protection locked="0"/>
    </xf>
    <xf numFmtId="0" fontId="2" fillId="3" borderId="88" xfId="0" applyFont="1" applyFill="1" applyBorder="1" applyAlignment="1" applyProtection="1">
      <alignment horizontal="center" vertical="center"/>
      <protection locked="0"/>
    </xf>
    <xf numFmtId="0" fontId="2" fillId="3" borderId="72" xfId="0" applyFont="1" applyFill="1" applyBorder="1" applyAlignment="1">
      <alignment horizontal="center" vertical="center" wrapText="1"/>
    </xf>
    <xf numFmtId="0" fontId="2" fillId="3" borderId="91" xfId="0" applyFont="1" applyFill="1" applyBorder="1" applyAlignment="1">
      <alignment horizontal="center" vertical="center" wrapText="1"/>
    </xf>
    <xf numFmtId="0" fontId="8" fillId="3" borderId="73" xfId="0" applyFont="1" applyFill="1" applyBorder="1" applyAlignment="1">
      <alignment horizontal="center" vertical="center" wrapText="1"/>
    </xf>
    <xf numFmtId="14" fontId="2" fillId="0" borderId="73" xfId="0" applyNumberFormat="1" applyFont="1" applyFill="1" applyBorder="1" applyAlignment="1">
      <alignment horizontal="center" vertical="center" wrapText="1"/>
    </xf>
    <xf numFmtId="14" fontId="2" fillId="0" borderId="77" xfId="0" applyNumberFormat="1" applyFont="1" applyFill="1" applyBorder="1" applyAlignment="1">
      <alignment horizontal="center" vertical="center" wrapText="1"/>
    </xf>
    <xf numFmtId="0" fontId="10" fillId="0" borderId="73" xfId="0" applyFont="1" applyFill="1" applyBorder="1" applyAlignment="1" applyProtection="1">
      <alignment horizontal="center" vertical="center" wrapText="1"/>
    </xf>
    <xf numFmtId="0" fontId="10" fillId="0" borderId="77" xfId="0" applyFont="1" applyFill="1" applyBorder="1" applyAlignment="1" applyProtection="1">
      <alignment horizontal="center" vertical="center" wrapText="1"/>
    </xf>
    <xf numFmtId="9" fontId="8" fillId="0" borderId="73" xfId="0" applyNumberFormat="1" applyFont="1" applyFill="1" applyBorder="1" applyAlignment="1">
      <alignment horizontal="center" vertical="center"/>
    </xf>
    <xf numFmtId="9" fontId="8" fillId="0" borderId="77" xfId="0" applyNumberFormat="1" applyFont="1" applyFill="1" applyBorder="1" applyAlignment="1">
      <alignment horizontal="center" vertical="center"/>
    </xf>
    <xf numFmtId="0" fontId="2" fillId="0" borderId="73"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91" xfId="0" applyFont="1" applyFill="1" applyBorder="1" applyAlignment="1">
      <alignment horizontal="center" vertical="center" wrapText="1"/>
    </xf>
    <xf numFmtId="0" fontId="2" fillId="0" borderId="103" xfId="0" applyFont="1" applyFill="1" applyBorder="1" applyAlignment="1">
      <alignment horizontal="center" vertical="center" wrapText="1"/>
    </xf>
    <xf numFmtId="0" fontId="2" fillId="0" borderId="104" xfId="0" applyFont="1" applyFill="1" applyBorder="1" applyAlignment="1">
      <alignment horizontal="center" vertical="center" wrapText="1"/>
    </xf>
    <xf numFmtId="0" fontId="2" fillId="0" borderId="109" xfId="0" applyFont="1" applyFill="1" applyBorder="1" applyAlignment="1">
      <alignment horizontal="center" vertical="center" wrapText="1"/>
    </xf>
    <xf numFmtId="0" fontId="2" fillId="0" borderId="73" xfId="0" applyFont="1" applyFill="1" applyBorder="1" applyAlignment="1" applyProtection="1">
      <alignment horizontal="center" vertical="center" wrapText="1"/>
      <protection locked="0"/>
    </xf>
    <xf numFmtId="0" fontId="2" fillId="0" borderId="77" xfId="0" applyFont="1" applyFill="1" applyBorder="1" applyAlignment="1" applyProtection="1">
      <alignment horizontal="center" vertical="center" wrapText="1"/>
      <protection locked="0"/>
    </xf>
    <xf numFmtId="14" fontId="2" fillId="3" borderId="80" xfId="0" applyNumberFormat="1" applyFont="1" applyFill="1" applyBorder="1" applyAlignment="1">
      <alignment horizontal="center" vertical="center" wrapText="1"/>
    </xf>
    <xf numFmtId="14" fontId="2" fillId="3" borderId="81" xfId="0" applyNumberFormat="1" applyFont="1" applyFill="1" applyBorder="1" applyAlignment="1">
      <alignment horizontal="center" vertical="center" wrapText="1"/>
    </xf>
    <xf numFmtId="14" fontId="2" fillId="3" borderId="111" xfId="0" applyNumberFormat="1" applyFont="1" applyFill="1" applyBorder="1" applyAlignment="1">
      <alignment horizontal="center" vertical="center" wrapText="1"/>
    </xf>
    <xf numFmtId="0" fontId="2" fillId="3" borderId="73" xfId="0" applyFont="1" applyFill="1" applyBorder="1" applyAlignment="1">
      <alignment horizontal="justify" vertical="center" wrapText="1"/>
    </xf>
    <xf numFmtId="0" fontId="2" fillId="3" borderId="72" xfId="0" applyFont="1" applyFill="1" applyBorder="1" applyAlignment="1">
      <alignment horizontal="justify" vertical="center" wrapText="1"/>
    </xf>
    <xf numFmtId="0" fontId="2" fillId="3" borderId="91" xfId="0" applyFont="1" applyFill="1" applyBorder="1" applyAlignment="1">
      <alignment horizontal="justify" vertical="center" wrapText="1"/>
    </xf>
    <xf numFmtId="0" fontId="8" fillId="0" borderId="73"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73" xfId="0" applyFont="1" applyFill="1" applyBorder="1" applyAlignment="1" applyProtection="1">
      <alignment horizontal="center" vertical="center" wrapText="1"/>
      <protection locked="0"/>
    </xf>
    <xf numFmtId="0" fontId="8" fillId="0" borderId="77" xfId="0" applyFont="1" applyFill="1" applyBorder="1" applyAlignment="1" applyProtection="1">
      <alignment horizontal="center" vertical="center" wrapText="1"/>
      <protection locked="0"/>
    </xf>
    <xf numFmtId="9" fontId="2" fillId="0" borderId="73" xfId="2" applyFont="1" applyFill="1" applyBorder="1" applyAlignment="1" applyProtection="1">
      <alignment horizontal="center" vertical="center" wrapText="1"/>
      <protection locked="0"/>
    </xf>
    <xf numFmtId="9" fontId="2" fillId="0" borderId="77" xfId="2" applyFont="1" applyFill="1" applyBorder="1" applyAlignment="1" applyProtection="1">
      <alignment horizontal="center" vertical="center" wrapText="1"/>
      <protection locked="0"/>
    </xf>
    <xf numFmtId="0" fontId="2" fillId="3" borderId="73" xfId="1" applyFont="1" applyFill="1" applyBorder="1" applyAlignment="1" applyProtection="1">
      <alignment horizontal="center" vertical="center" wrapText="1"/>
      <protection locked="0"/>
    </xf>
    <xf numFmtId="0" fontId="2" fillId="3" borderId="77" xfId="1" applyFont="1" applyFill="1" applyBorder="1" applyAlignment="1" applyProtection="1">
      <alignment horizontal="center" vertical="center" wrapText="1"/>
      <protection locked="0"/>
    </xf>
    <xf numFmtId="9" fontId="2" fillId="0" borderId="73" xfId="2" applyFont="1" applyFill="1" applyBorder="1" applyAlignment="1" applyProtection="1">
      <alignment horizontal="center" vertical="center" wrapText="1"/>
    </xf>
    <xf numFmtId="9" fontId="2" fillId="0" borderId="77" xfId="2" applyFont="1" applyFill="1" applyBorder="1" applyAlignment="1" applyProtection="1">
      <alignment horizontal="center" vertical="center" wrapText="1"/>
    </xf>
    <xf numFmtId="0" fontId="6" fillId="0" borderId="73"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2" fillId="0" borderId="103" xfId="0" applyFont="1" applyFill="1" applyBorder="1" applyAlignment="1" applyProtection="1">
      <alignment horizontal="center" vertical="center" wrapText="1"/>
      <protection locked="0"/>
    </xf>
    <xf numFmtId="0" fontId="2" fillId="0" borderId="105" xfId="0" applyFont="1" applyFill="1" applyBorder="1" applyAlignment="1" applyProtection="1">
      <alignment horizontal="center" vertical="center" wrapText="1"/>
      <protection locked="0"/>
    </xf>
    <xf numFmtId="14" fontId="2" fillId="0" borderId="80" xfId="0" applyNumberFormat="1" applyFont="1" applyFill="1" applyBorder="1" applyAlignment="1">
      <alignment horizontal="center" vertical="center" wrapText="1"/>
    </xf>
    <xf numFmtId="14" fontId="2" fillId="0" borderId="82" xfId="0" applyNumberFormat="1" applyFont="1" applyFill="1" applyBorder="1" applyAlignment="1">
      <alignment horizontal="center" vertical="center" wrapText="1"/>
    </xf>
    <xf numFmtId="14" fontId="2" fillId="0" borderId="103" xfId="0" applyNumberFormat="1" applyFont="1" applyFill="1" applyBorder="1" applyAlignment="1">
      <alignment horizontal="center" vertical="center" wrapText="1"/>
    </xf>
    <xf numFmtId="14" fontId="2" fillId="0" borderId="105" xfId="0" applyNumberFormat="1" applyFont="1" applyFill="1" applyBorder="1" applyAlignment="1">
      <alignment horizontal="center" vertical="center" wrapText="1"/>
    </xf>
    <xf numFmtId="0" fontId="2" fillId="3" borderId="73" xfId="0" applyFont="1" applyFill="1" applyBorder="1" applyAlignment="1" applyProtection="1">
      <alignment horizontal="center" vertical="center" wrapText="1"/>
      <protection locked="0"/>
    </xf>
    <xf numFmtId="0" fontId="2" fillId="3" borderId="77" xfId="0" applyFont="1" applyFill="1" applyBorder="1" applyAlignment="1" applyProtection="1">
      <alignment horizontal="center" vertical="center" wrapText="1"/>
      <protection locked="0"/>
    </xf>
    <xf numFmtId="0" fontId="2" fillId="0" borderId="84" xfId="0" applyFont="1" applyFill="1" applyBorder="1" applyAlignment="1" applyProtection="1">
      <alignment horizontal="center" vertical="center" wrapText="1"/>
      <protection locked="0"/>
    </xf>
    <xf numFmtId="0" fontId="2" fillId="0" borderId="88" xfId="0" applyFont="1" applyFill="1" applyBorder="1" applyAlignment="1" applyProtection="1">
      <alignment horizontal="center" vertical="center" wrapText="1"/>
      <protection locked="0"/>
    </xf>
    <xf numFmtId="9" fontId="12" fillId="0" borderId="73" xfId="0" applyNumberFormat="1" applyFont="1" applyFill="1" applyBorder="1" applyAlignment="1" applyProtection="1">
      <alignment horizontal="center" vertical="center" wrapText="1"/>
    </xf>
    <xf numFmtId="9" fontId="12" fillId="0" borderId="77" xfId="0" applyNumberFormat="1" applyFont="1" applyFill="1" applyBorder="1" applyAlignment="1" applyProtection="1">
      <alignment horizontal="center" vertical="center" wrapText="1"/>
    </xf>
    <xf numFmtId="0" fontId="2" fillId="3" borderId="84" xfId="0" applyFont="1" applyFill="1" applyBorder="1" applyAlignment="1">
      <alignment horizontal="justify" vertical="center" wrapText="1"/>
    </xf>
    <xf numFmtId="0" fontId="2" fillId="3" borderId="51" xfId="0" applyFont="1" applyFill="1" applyBorder="1" applyAlignment="1">
      <alignment horizontal="justify" vertical="center" wrapText="1"/>
    </xf>
    <xf numFmtId="0" fontId="2" fillId="3" borderId="88" xfId="0" applyFont="1" applyFill="1" applyBorder="1" applyAlignment="1">
      <alignment horizontal="justify" vertical="center" wrapText="1"/>
    </xf>
    <xf numFmtId="0" fontId="2" fillId="3" borderId="77"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2" fillId="3" borderId="85" xfId="0" applyFont="1" applyFill="1" applyBorder="1" applyAlignment="1">
      <alignment horizontal="justify" vertical="center" wrapText="1"/>
    </xf>
    <xf numFmtId="0" fontId="2" fillId="3" borderId="86" xfId="0" applyFont="1" applyFill="1" applyBorder="1" applyAlignment="1">
      <alignment horizontal="justify" vertical="center" wrapText="1"/>
    </xf>
    <xf numFmtId="0" fontId="2" fillId="3" borderId="87" xfId="0" applyFont="1" applyFill="1" applyBorder="1" applyAlignment="1">
      <alignment horizontal="justify" vertical="center" wrapText="1"/>
    </xf>
    <xf numFmtId="0" fontId="2" fillId="3" borderId="7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0" fillId="3" borderId="77"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11" fillId="0" borderId="0" xfId="0" applyFont="1" applyFill="1" applyBorder="1" applyAlignment="1" applyProtection="1">
      <alignment horizontal="right" vertical="center"/>
      <protection locked="0"/>
    </xf>
    <xf numFmtId="0" fontId="11" fillId="0" borderId="21" xfId="0" applyFont="1" applyFill="1" applyBorder="1" applyAlignment="1" applyProtection="1">
      <alignment horizontal="right" vertical="center"/>
      <protection locked="0"/>
    </xf>
    <xf numFmtId="0" fontId="8" fillId="0" borderId="0" xfId="0" applyFont="1" applyFill="1" applyBorder="1" applyAlignment="1">
      <alignment horizontal="center"/>
    </xf>
    <xf numFmtId="9" fontId="24" fillId="18" borderId="2" xfId="2" applyFont="1" applyFill="1" applyBorder="1" applyAlignment="1">
      <alignment horizontal="center" vertical="center" wrapText="1"/>
    </xf>
    <xf numFmtId="9" fontId="24" fillId="18" borderId="72" xfId="2" applyFont="1" applyFill="1" applyBorder="1" applyAlignment="1">
      <alignment horizontal="center" vertical="center" wrapText="1"/>
    </xf>
    <xf numFmtId="0" fontId="18" fillId="19"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0" fillId="18" borderId="72" xfId="0" applyFont="1" applyFill="1" applyBorder="1" applyAlignment="1">
      <alignment horizontal="center" vertical="center" wrapText="1"/>
    </xf>
    <xf numFmtId="0" fontId="6" fillId="0" borderId="1" xfId="0" applyFont="1" applyFill="1" applyBorder="1" applyAlignment="1">
      <alignment horizontal="center"/>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10" fillId="0" borderId="0" xfId="0" applyFont="1" applyFill="1" applyBorder="1" applyAlignment="1">
      <alignment horizontal="center" vertical="center" wrapText="1"/>
    </xf>
    <xf numFmtId="0" fontId="15" fillId="0" borderId="19"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0" xfId="0" applyFont="1" applyFill="1" applyBorder="1" applyAlignment="1">
      <alignment horizontal="right"/>
    </xf>
    <xf numFmtId="0" fontId="15" fillId="0" borderId="7" xfId="0" applyFont="1" applyFill="1" applyBorder="1" applyAlignment="1">
      <alignment horizontal="left" vertical="center"/>
    </xf>
    <xf numFmtId="0" fontId="15" fillId="0" borderId="7" xfId="0" applyFont="1" applyFill="1" applyBorder="1" applyAlignment="1">
      <alignment horizontal="left" vertical="center" wrapText="1"/>
    </xf>
    <xf numFmtId="0" fontId="15" fillId="0" borderId="0" xfId="0" applyFont="1" applyFill="1" applyBorder="1" applyAlignment="1">
      <alignment horizontal="right" vertical="center" wrapText="1"/>
    </xf>
    <xf numFmtId="0" fontId="12" fillId="19" borderId="4" xfId="0" applyFont="1" applyFill="1" applyBorder="1" applyAlignment="1">
      <alignment horizontal="center" vertical="center" wrapText="1"/>
    </xf>
    <xf numFmtId="0" fontId="12" fillId="19" borderId="5" xfId="0" applyFont="1" applyFill="1" applyBorder="1" applyAlignment="1">
      <alignment horizontal="center" vertical="center" wrapText="1"/>
    </xf>
    <xf numFmtId="0" fontId="12" fillId="19" borderId="6"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72" xfId="0" applyFont="1" applyFill="1" applyBorder="1" applyAlignment="1">
      <alignment horizontal="center" vertical="center" wrapText="1"/>
    </xf>
    <xf numFmtId="0" fontId="15" fillId="19" borderId="2" xfId="0" applyFont="1" applyFill="1" applyBorder="1" applyAlignment="1">
      <alignment horizontal="center" vertical="center" wrapText="1"/>
    </xf>
    <xf numFmtId="0" fontId="15" fillId="19" borderId="72" xfId="0" applyFont="1" applyFill="1" applyBorder="1" applyAlignment="1">
      <alignment horizontal="center" vertical="center" wrapText="1"/>
    </xf>
    <xf numFmtId="0" fontId="9" fillId="0" borderId="0" xfId="0" applyFont="1" applyFill="1" applyBorder="1" applyAlignment="1">
      <alignment horizontal="justify" vertical="center"/>
    </xf>
    <xf numFmtId="0" fontId="12" fillId="16" borderId="1" xfId="0" applyFont="1" applyFill="1" applyBorder="1" applyAlignment="1">
      <alignment horizontal="center" vertical="center" wrapText="1"/>
    </xf>
    <xf numFmtId="0" fontId="12" fillId="18" borderId="4" xfId="0" applyFont="1" applyFill="1" applyBorder="1" applyAlignment="1">
      <alignment horizontal="center" vertical="center" wrapText="1"/>
    </xf>
    <xf numFmtId="0" fontId="12" fillId="18" borderId="5" xfId="0" applyFont="1" applyFill="1" applyBorder="1" applyAlignment="1">
      <alignment horizontal="center" vertical="center" wrapText="1"/>
    </xf>
    <xf numFmtId="0" fontId="12" fillId="18"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16" borderId="8" xfId="0" applyFont="1" applyFill="1" applyBorder="1" applyAlignment="1">
      <alignment horizontal="center" vertical="center" wrapText="1"/>
    </xf>
    <xf numFmtId="0" fontId="13" fillId="16" borderId="10"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0" fontId="10" fillId="16" borderId="2"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20" borderId="72" xfId="0" applyFont="1" applyFill="1" applyBorder="1" applyAlignment="1">
      <alignment horizontal="center" vertical="center" wrapText="1"/>
    </xf>
    <xf numFmtId="0" fontId="14" fillId="20" borderId="2" xfId="0" applyFont="1" applyFill="1" applyBorder="1" applyAlignment="1">
      <alignment horizontal="center" vertical="center" wrapText="1"/>
    </xf>
    <xf numFmtId="0" fontId="14" fillId="20" borderId="72"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14" borderId="72"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72"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72" xfId="0" applyFont="1" applyFill="1" applyBorder="1" applyAlignment="1">
      <alignment horizontal="center" vertical="center" wrapText="1"/>
    </xf>
    <xf numFmtId="0" fontId="14" fillId="7" borderId="48" xfId="0" applyFont="1" applyFill="1" applyBorder="1" applyAlignment="1">
      <alignment horizontal="center" vertical="center" wrapText="1"/>
    </xf>
    <xf numFmtId="0" fontId="14" fillId="7" borderId="49"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7" fillId="17" borderId="2" xfId="0" applyFont="1" applyFill="1" applyBorder="1" applyAlignment="1">
      <alignment horizontal="center" vertical="center"/>
    </xf>
    <xf numFmtId="0" fontId="7" fillId="17" borderId="72" xfId="0" applyFont="1" applyFill="1" applyBorder="1" applyAlignment="1">
      <alignment horizontal="center" vertical="center"/>
    </xf>
    <xf numFmtId="0" fontId="10" fillId="21" borderId="1" xfId="0" applyFont="1" applyFill="1" applyBorder="1" applyAlignment="1">
      <alignment horizontal="center" vertical="center" wrapText="1"/>
    </xf>
    <xf numFmtId="0" fontId="10" fillId="21" borderId="2"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16" borderId="8" xfId="0" applyFont="1" applyFill="1" applyBorder="1" applyAlignment="1">
      <alignment horizontal="center" vertical="center"/>
    </xf>
    <xf numFmtId="0" fontId="10" fillId="16" borderId="10" xfId="0" applyFont="1" applyFill="1" applyBorder="1" applyAlignment="1">
      <alignment horizontal="center" vertical="center"/>
    </xf>
    <xf numFmtId="0" fontId="10" fillId="16" borderId="72" xfId="0" applyFont="1" applyFill="1" applyBorder="1" applyAlignment="1">
      <alignment horizontal="center" vertical="center" wrapText="1"/>
    </xf>
    <xf numFmtId="0" fontId="2" fillId="0" borderId="74"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15" fillId="3" borderId="78"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79"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75" xfId="0" applyFont="1" applyFill="1" applyBorder="1" applyAlignment="1">
      <alignment horizontal="center" vertical="center"/>
    </xf>
    <xf numFmtId="0" fontId="2" fillId="0" borderId="7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8" fillId="0" borderId="7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10" fillId="0" borderId="7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75" xfId="0" applyFont="1" applyFill="1" applyBorder="1" applyAlignment="1" applyProtection="1">
      <alignment horizontal="center" vertical="center" wrapText="1"/>
    </xf>
    <xf numFmtId="9" fontId="2" fillId="0" borderId="1" xfId="2" applyFont="1" applyFill="1" applyBorder="1" applyAlignment="1" applyProtection="1">
      <alignment horizontal="center" vertical="center" wrapText="1"/>
      <protection locked="0"/>
    </xf>
    <xf numFmtId="9" fontId="2" fillId="0" borderId="75" xfId="2" applyFont="1" applyFill="1" applyBorder="1" applyAlignment="1" applyProtection="1">
      <alignment horizontal="center" vertical="center" wrapText="1"/>
      <protection locked="0"/>
    </xf>
    <xf numFmtId="9" fontId="2" fillId="0" borderId="74" xfId="2" applyFont="1" applyFill="1" applyBorder="1" applyAlignment="1" applyProtection="1">
      <alignment horizontal="center" vertical="center" wrapText="1"/>
      <protection locked="0"/>
    </xf>
    <xf numFmtId="0" fontId="2" fillId="3" borderId="74" xfId="1" applyFont="1" applyFill="1" applyBorder="1" applyAlignment="1" applyProtection="1">
      <alignment horizontal="center" vertical="center" wrapText="1"/>
      <protection locked="0"/>
    </xf>
    <xf numFmtId="0" fontId="2" fillId="3" borderId="1" xfId="1" applyFont="1" applyFill="1" applyBorder="1" applyAlignment="1" applyProtection="1">
      <alignment horizontal="center" vertical="center" wrapText="1"/>
      <protection locked="0"/>
    </xf>
    <xf numFmtId="0" fontId="2" fillId="3" borderId="75" xfId="1" applyFont="1" applyFill="1" applyBorder="1" applyAlignment="1" applyProtection="1">
      <alignment horizontal="center" vertical="center" wrapText="1"/>
      <protection locked="0"/>
    </xf>
    <xf numFmtId="9" fontId="2" fillId="0" borderId="74" xfId="2" applyFont="1" applyFill="1" applyBorder="1" applyAlignment="1" applyProtection="1">
      <alignment horizontal="center" vertical="center" wrapText="1"/>
    </xf>
    <xf numFmtId="9" fontId="2" fillId="0" borderId="1" xfId="2" applyFont="1" applyFill="1" applyBorder="1" applyAlignment="1" applyProtection="1">
      <alignment horizontal="center" vertical="center" wrapText="1"/>
    </xf>
    <xf numFmtId="9" fontId="2" fillId="0" borderId="75" xfId="2" applyFont="1" applyFill="1" applyBorder="1" applyAlignment="1" applyProtection="1">
      <alignment horizontal="center" vertical="center" wrapText="1"/>
    </xf>
    <xf numFmtId="0" fontId="2" fillId="0" borderId="7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75" xfId="0" applyFont="1" applyFill="1" applyBorder="1" applyAlignment="1" applyProtection="1">
      <alignment horizontal="center" vertical="center" wrapText="1"/>
    </xf>
    <xf numFmtId="0" fontId="15" fillId="3" borderId="80" xfId="0" applyFont="1" applyFill="1" applyBorder="1" applyAlignment="1">
      <alignment horizontal="center" vertical="center"/>
    </xf>
    <xf numFmtId="0" fontId="15" fillId="3" borderId="82" xfId="0" applyFont="1" applyFill="1" applyBorder="1" applyAlignment="1">
      <alignment horizontal="center" vertical="center"/>
    </xf>
    <xf numFmtId="0" fontId="29" fillId="0" borderId="73" xfId="0" applyFont="1" applyFill="1" applyBorder="1" applyAlignment="1">
      <alignment horizontal="center" vertical="center"/>
    </xf>
    <xf numFmtId="0" fontId="29" fillId="0" borderId="77"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7"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7" xfId="0" applyFont="1" applyFill="1" applyBorder="1" applyAlignment="1">
      <alignment horizontal="center" vertical="center"/>
    </xf>
    <xf numFmtId="0" fontId="2" fillId="3" borderId="74" xfId="0" applyFont="1" applyFill="1" applyBorder="1" applyAlignment="1">
      <alignment horizontal="justify" vertical="center" wrapText="1"/>
    </xf>
    <xf numFmtId="0" fontId="2" fillId="3" borderId="75" xfId="0" applyFont="1" applyFill="1" applyBorder="1" applyAlignment="1">
      <alignment horizontal="justify" vertical="center" wrapText="1"/>
    </xf>
    <xf numFmtId="0" fontId="2" fillId="0" borderId="77" xfId="0" applyFont="1" applyFill="1" applyBorder="1" applyAlignment="1">
      <alignment horizontal="center" vertical="center" wrapText="1"/>
    </xf>
    <xf numFmtId="0" fontId="2" fillId="3" borderId="74"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75" xfId="0" applyFont="1" applyFill="1" applyBorder="1" applyAlignment="1" applyProtection="1">
      <alignment horizontal="center" vertical="center" wrapText="1"/>
      <protection locked="0"/>
    </xf>
    <xf numFmtId="0" fontId="8" fillId="0" borderId="7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74"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75" xfId="0" applyFont="1" applyFill="1" applyBorder="1" applyAlignment="1" applyProtection="1">
      <alignment horizontal="center" vertical="center" wrapText="1"/>
      <protection locked="0"/>
    </xf>
    <xf numFmtId="0" fontId="2" fillId="0" borderId="73" xfId="0" applyFont="1" applyFill="1" applyBorder="1" applyAlignment="1">
      <alignment horizontal="justify" vertical="center" wrapText="1"/>
    </xf>
    <xf numFmtId="0" fontId="2" fillId="0" borderId="72" xfId="0" applyFont="1" applyFill="1" applyBorder="1" applyAlignment="1">
      <alignment horizontal="justify" vertical="center" wrapText="1"/>
    </xf>
    <xf numFmtId="0" fontId="2" fillId="0" borderId="77" xfId="0" applyFont="1" applyFill="1" applyBorder="1" applyAlignment="1">
      <alignment horizontal="justify" vertical="center" wrapText="1"/>
    </xf>
    <xf numFmtId="9" fontId="2" fillId="0" borderId="73" xfId="0" applyNumberFormat="1" applyFont="1" applyFill="1" applyBorder="1" applyAlignment="1">
      <alignment horizontal="center" vertical="center" wrapText="1"/>
    </xf>
    <xf numFmtId="9" fontId="2" fillId="0" borderId="72" xfId="0" applyNumberFormat="1" applyFont="1" applyFill="1" applyBorder="1" applyAlignment="1">
      <alignment horizontal="center" vertical="center" wrapText="1"/>
    </xf>
    <xf numFmtId="9" fontId="2" fillId="0" borderId="77" xfId="0" applyNumberFormat="1" applyFont="1" applyFill="1" applyBorder="1" applyAlignment="1">
      <alignment horizontal="center" vertical="center" wrapText="1"/>
    </xf>
    <xf numFmtId="0" fontId="2" fillId="0" borderId="73" xfId="0" applyFont="1" applyFill="1" applyBorder="1" applyAlignment="1" applyProtection="1">
      <alignment horizontal="center" vertical="center" wrapText="1"/>
    </xf>
    <xf numFmtId="0" fontId="2" fillId="0" borderId="77" xfId="0" applyFont="1" applyFill="1" applyBorder="1" applyAlignment="1" applyProtection="1">
      <alignment horizontal="center" vertical="center" wrapText="1"/>
    </xf>
    <xf numFmtId="0" fontId="10" fillId="3" borderId="74"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75" xfId="0" applyFont="1" applyFill="1" applyBorder="1" applyAlignment="1" applyProtection="1">
      <alignment horizontal="center" vertical="center" wrapText="1"/>
      <protection locked="0"/>
    </xf>
    <xf numFmtId="0" fontId="2" fillId="0" borderId="85" xfId="0" applyFont="1" applyFill="1" applyBorder="1" applyAlignment="1" applyProtection="1">
      <alignment horizontal="center" vertical="center"/>
      <protection locked="0"/>
    </xf>
    <xf numFmtId="0" fontId="2" fillId="0" borderId="86" xfId="0" applyFont="1" applyFill="1" applyBorder="1" applyAlignment="1" applyProtection="1">
      <alignment horizontal="center" vertical="center"/>
      <protection locked="0"/>
    </xf>
    <xf numFmtId="0" fontId="2" fillId="0" borderId="87" xfId="0" applyFont="1" applyFill="1" applyBorder="1" applyAlignment="1" applyProtection="1">
      <alignment horizontal="center" vertical="center"/>
      <protection locked="0"/>
    </xf>
    <xf numFmtId="9" fontId="2" fillId="3" borderId="73" xfId="0" applyNumberFormat="1" applyFont="1" applyFill="1" applyBorder="1" applyAlignment="1">
      <alignment horizontal="center" vertical="center" wrapText="1"/>
    </xf>
    <xf numFmtId="9" fontId="2" fillId="3" borderId="72" xfId="0" applyNumberFormat="1" applyFont="1" applyFill="1" applyBorder="1" applyAlignment="1">
      <alignment horizontal="center" vertical="center" wrapText="1"/>
    </xf>
    <xf numFmtId="9" fontId="2" fillId="3" borderId="77" xfId="0" applyNumberFormat="1" applyFont="1" applyFill="1" applyBorder="1" applyAlignment="1">
      <alignment horizontal="center" vertical="center" wrapText="1"/>
    </xf>
    <xf numFmtId="0" fontId="12" fillId="9" borderId="7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2" fillId="0" borderId="74" xfId="0" applyFont="1" applyFill="1" applyBorder="1" applyAlignment="1" applyProtection="1">
      <alignment horizontal="center" vertical="center"/>
      <protection locked="0"/>
    </xf>
    <xf numFmtId="0" fontId="2" fillId="0" borderId="75" xfId="0"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7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9" fontId="2" fillId="0" borderId="3" xfId="0" applyNumberFormat="1" applyFont="1" applyFill="1" applyBorder="1" applyAlignment="1">
      <alignment horizontal="center" vertical="center" wrapText="1"/>
    </xf>
    <xf numFmtId="14" fontId="2" fillId="3" borderId="82" xfId="0" applyNumberFormat="1" applyFont="1" applyFill="1" applyBorder="1" applyAlignment="1">
      <alignment horizontal="center" vertical="center" wrapText="1"/>
    </xf>
    <xf numFmtId="0" fontId="2" fillId="3" borderId="3" xfId="0" applyFont="1" applyFill="1" applyBorder="1" applyAlignment="1">
      <alignment horizontal="justify" vertical="center" wrapText="1"/>
    </xf>
    <xf numFmtId="0" fontId="2" fillId="0" borderId="81" xfId="0" applyFont="1" applyFill="1" applyBorder="1" applyAlignment="1">
      <alignment horizontal="center" vertical="center" wrapText="1"/>
    </xf>
    <xf numFmtId="0" fontId="2" fillId="0" borderId="82" xfId="0" applyFont="1" applyFill="1" applyBorder="1" applyAlignment="1">
      <alignment horizontal="center" vertical="center" wrapText="1"/>
    </xf>
    <xf numFmtId="0" fontId="10" fillId="0" borderId="74"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75" xfId="0" applyFont="1" applyFill="1" applyBorder="1" applyAlignment="1" applyProtection="1">
      <alignment horizontal="center" vertical="center"/>
      <protection locked="0"/>
    </xf>
    <xf numFmtId="0" fontId="2" fillId="3" borderId="88" xfId="0" applyFont="1" applyFill="1" applyBorder="1" applyAlignment="1">
      <alignment horizontal="center" vertical="center" wrapText="1"/>
    </xf>
    <xf numFmtId="0" fontId="12" fillId="9" borderId="110" xfId="0" applyFont="1" applyFill="1" applyBorder="1" applyAlignment="1">
      <alignment horizontal="center" vertical="center" wrapText="1"/>
    </xf>
    <xf numFmtId="0" fontId="14" fillId="7" borderId="1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3" xfId="0" applyFont="1" applyFill="1" applyBorder="1" applyAlignment="1">
      <alignment horizontal="justify" vertical="center" wrapText="1"/>
    </xf>
    <xf numFmtId="0" fontId="2" fillId="0" borderId="104" xfId="0" applyFont="1" applyFill="1" applyBorder="1" applyAlignment="1">
      <alignment horizontal="justify" vertical="center" wrapText="1"/>
    </xf>
    <xf numFmtId="0" fontId="2" fillId="0" borderId="101" xfId="0" applyFont="1" applyFill="1" applyBorder="1" applyAlignment="1">
      <alignment horizontal="justify" vertical="center" wrapText="1"/>
    </xf>
    <xf numFmtId="0" fontId="2" fillId="3" borderId="77" xfId="0" applyFont="1" applyFill="1" applyBorder="1" applyAlignment="1">
      <alignment horizontal="justify" vertical="center" wrapText="1"/>
    </xf>
    <xf numFmtId="14" fontId="2" fillId="0" borderId="81" xfId="0" applyNumberFormat="1" applyFont="1" applyFill="1" applyBorder="1" applyAlignment="1">
      <alignment horizontal="center" vertical="center" wrapText="1"/>
    </xf>
    <xf numFmtId="14" fontId="2" fillId="0" borderId="49" xfId="0" applyNumberFormat="1"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105"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97" xfId="0" applyFont="1" applyFill="1" applyBorder="1" applyAlignment="1" applyProtection="1">
      <alignment horizontal="center" vertical="center"/>
      <protection locked="0"/>
    </xf>
    <xf numFmtId="0" fontId="2" fillId="0" borderId="98" xfId="0" applyFont="1" applyFill="1" applyBorder="1" applyAlignment="1" applyProtection="1">
      <alignment horizontal="center" vertical="center"/>
      <protection locked="0"/>
    </xf>
    <xf numFmtId="9" fontId="32" fillId="0" borderId="1" xfId="0" applyNumberFormat="1" applyFont="1" applyFill="1" applyBorder="1" applyAlignment="1">
      <alignment horizontal="center" vertical="center"/>
    </xf>
    <xf numFmtId="9" fontId="32" fillId="0" borderId="75" xfId="0" applyNumberFormat="1" applyFont="1" applyFill="1" applyBorder="1" applyAlignment="1">
      <alignment horizontal="center" vertical="center"/>
    </xf>
    <xf numFmtId="9" fontId="8" fillId="0" borderId="74"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9" fontId="8" fillId="0" borderId="75" xfId="0" applyNumberFormat="1" applyFont="1" applyFill="1" applyBorder="1" applyAlignment="1">
      <alignment horizontal="center" vertical="center"/>
    </xf>
    <xf numFmtId="9" fontId="12" fillId="0" borderId="1" xfId="0" applyNumberFormat="1" applyFont="1" applyFill="1" applyBorder="1" applyAlignment="1" applyProtection="1">
      <alignment horizontal="center" vertical="center" wrapText="1"/>
    </xf>
    <xf numFmtId="9" fontId="12" fillId="0" borderId="75" xfId="0" applyNumberFormat="1" applyFont="1" applyFill="1" applyBorder="1" applyAlignment="1" applyProtection="1">
      <alignment horizontal="center" vertical="center" wrapText="1"/>
    </xf>
    <xf numFmtId="0" fontId="2" fillId="0" borderId="1" xfId="0" applyFont="1" applyFill="1" applyBorder="1" applyAlignment="1">
      <alignment horizontal="justify" vertical="center" wrapText="1"/>
    </xf>
    <xf numFmtId="0" fontId="2" fillId="0" borderId="75" xfId="0" applyFont="1" applyFill="1" applyBorder="1" applyAlignment="1">
      <alignment horizontal="justify" vertical="center" wrapText="1"/>
    </xf>
    <xf numFmtId="0" fontId="2" fillId="3" borderId="1" xfId="0" applyFont="1" applyFill="1" applyBorder="1" applyAlignment="1" applyProtection="1">
      <alignment horizontal="left" vertical="center" wrapText="1"/>
      <protection locked="0"/>
    </xf>
    <xf numFmtId="0" fontId="2" fillId="3" borderId="75" xfId="0" applyFont="1" applyFill="1" applyBorder="1" applyAlignment="1" applyProtection="1">
      <alignment horizontal="left" vertical="center" wrapText="1"/>
      <protection locked="0"/>
    </xf>
    <xf numFmtId="0" fontId="2" fillId="0" borderId="74" xfId="0" applyFont="1" applyFill="1" applyBorder="1" applyAlignment="1">
      <alignment horizontal="justify" vertical="center" wrapText="1"/>
    </xf>
    <xf numFmtId="9" fontId="15" fillId="0" borderId="1" xfId="0" applyNumberFormat="1" applyFont="1" applyFill="1" applyBorder="1" applyAlignment="1">
      <alignment horizontal="center" vertical="center"/>
    </xf>
    <xf numFmtId="9" fontId="15" fillId="0" borderId="75"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75" xfId="0" applyFont="1" applyFill="1" applyBorder="1" applyAlignment="1">
      <alignment horizontal="justify" vertical="center" wrapText="1"/>
    </xf>
    <xf numFmtId="0" fontId="26" fillId="0" borderId="1" xfId="0" applyFont="1" applyFill="1" applyBorder="1" applyAlignment="1" applyProtection="1">
      <alignment horizontal="justify" vertical="center" wrapText="1"/>
      <protection locked="0"/>
    </xf>
    <xf numFmtId="0" fontId="26" fillId="0" borderId="75" xfId="0" applyFont="1" applyFill="1" applyBorder="1" applyAlignment="1" applyProtection="1">
      <alignment horizontal="justify" vertical="center" wrapText="1"/>
      <protection locked="0"/>
    </xf>
    <xf numFmtId="0" fontId="8" fillId="0" borderId="74" xfId="0" applyFont="1" applyFill="1" applyBorder="1" applyAlignment="1">
      <alignment horizontal="justify" vertical="center" wrapText="1"/>
    </xf>
    <xf numFmtId="0" fontId="2" fillId="0" borderId="74" xfId="0" applyFont="1" applyFill="1" applyBorder="1" applyAlignment="1">
      <alignment horizontal="left" vertical="center" wrapText="1"/>
    </xf>
    <xf numFmtId="0" fontId="2" fillId="0" borderId="1" xfId="0" applyFont="1" applyFill="1" applyBorder="1" applyAlignment="1">
      <alignment horizontal="left" vertical="center" wrapText="1"/>
    </xf>
    <xf numFmtId="9" fontId="12" fillId="0" borderId="74" xfId="0" applyNumberFormat="1" applyFont="1" applyFill="1" applyBorder="1" applyAlignment="1" applyProtection="1">
      <alignment horizontal="center" vertical="center" wrapText="1"/>
    </xf>
    <xf numFmtId="0" fontId="8" fillId="0" borderId="73" xfId="0" applyFont="1" applyFill="1" applyBorder="1" applyAlignment="1">
      <alignment horizontal="justify" vertical="center" wrapText="1"/>
    </xf>
    <xf numFmtId="0" fontId="8" fillId="0" borderId="77" xfId="0" applyFont="1" applyFill="1" applyBorder="1" applyAlignment="1">
      <alignment horizontal="justify" vertical="center" wrapText="1"/>
    </xf>
    <xf numFmtId="0" fontId="26" fillId="0" borderId="74"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2" fillId="0" borderId="92" xfId="0" applyFont="1" applyFill="1" applyBorder="1" applyAlignment="1" applyProtection="1">
      <alignment horizontal="center" vertical="center"/>
      <protection locked="0"/>
    </xf>
    <xf numFmtId="0" fontId="2" fillId="0" borderId="93" xfId="0" applyFont="1" applyFill="1" applyBorder="1" applyAlignment="1" applyProtection="1">
      <alignment horizontal="center" vertical="center"/>
      <protection locked="0"/>
    </xf>
    <xf numFmtId="0" fontId="2" fillId="0" borderId="9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95" xfId="0" applyFont="1" applyFill="1" applyBorder="1" applyAlignment="1" applyProtection="1">
      <alignment horizontal="center" vertical="center"/>
      <protection locked="0"/>
    </xf>
    <xf numFmtId="0" fontId="2" fillId="0" borderId="96" xfId="0" applyFont="1" applyFill="1" applyBorder="1" applyAlignment="1" applyProtection="1">
      <alignment horizontal="center" vertical="center"/>
      <protection locked="0"/>
    </xf>
    <xf numFmtId="0" fontId="2" fillId="0" borderId="90" xfId="0" applyFont="1" applyFill="1" applyBorder="1" applyAlignment="1">
      <alignment horizontal="center" vertical="center" wrapText="1"/>
    </xf>
    <xf numFmtId="14" fontId="2" fillId="0" borderId="99" xfId="0" applyNumberFormat="1" applyFont="1" applyFill="1" applyBorder="1" applyAlignment="1">
      <alignment horizontal="center" vertical="center" wrapText="1"/>
    </xf>
    <xf numFmtId="14" fontId="2" fillId="0" borderId="90" xfId="0" applyNumberFormat="1" applyFont="1" applyFill="1" applyBorder="1" applyAlignment="1">
      <alignment horizontal="center" vertical="center" wrapText="1"/>
    </xf>
    <xf numFmtId="14" fontId="2" fillId="0" borderId="100" xfId="0" applyNumberFormat="1" applyFont="1" applyFill="1" applyBorder="1" applyAlignment="1">
      <alignment horizontal="center" vertical="center" wrapText="1"/>
    </xf>
    <xf numFmtId="0" fontId="2" fillId="0" borderId="91" xfId="0" applyFont="1" applyFill="1" applyBorder="1" applyAlignment="1">
      <alignment horizontal="justify" vertical="center" wrapText="1"/>
    </xf>
    <xf numFmtId="0" fontId="8" fillId="0" borderId="72" xfId="0" applyFont="1" applyFill="1" applyBorder="1" applyAlignment="1">
      <alignment horizontal="center" vertical="center" wrapText="1"/>
    </xf>
    <xf numFmtId="0" fontId="8" fillId="0" borderId="91" xfId="0" applyFont="1" applyFill="1" applyBorder="1" applyAlignment="1">
      <alignment horizontal="center" vertical="center" wrapText="1"/>
    </xf>
    <xf numFmtId="0" fontId="8" fillId="0" borderId="72" xfId="0" applyFont="1" applyBorder="1" applyAlignment="1">
      <alignment horizontal="center" vertical="center" wrapText="1"/>
    </xf>
    <xf numFmtId="0" fontId="8" fillId="0" borderId="91" xfId="0" applyFont="1" applyBorder="1" applyAlignment="1">
      <alignment horizontal="center" vertical="center" wrapText="1"/>
    </xf>
    <xf numFmtId="14" fontId="2" fillId="0" borderId="78" xfId="0" applyNumberFormat="1" applyFont="1" applyFill="1" applyBorder="1" applyAlignment="1">
      <alignment horizontal="center" vertical="center" wrapText="1"/>
    </xf>
    <xf numFmtId="14" fontId="2" fillId="0" borderId="47" xfId="0" applyNumberFormat="1" applyFont="1" applyFill="1" applyBorder="1" applyAlignment="1">
      <alignment horizontal="center" vertical="center" wrapText="1"/>
    </xf>
    <xf numFmtId="14" fontId="2" fillId="0" borderId="79"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14" fontId="37" fillId="3" borderId="80" xfId="0" applyNumberFormat="1" applyFont="1" applyFill="1" applyBorder="1" applyAlignment="1">
      <alignment horizontal="center" vertical="center" wrapText="1"/>
    </xf>
    <xf numFmtId="14" fontId="37" fillId="3" borderId="82" xfId="0" applyNumberFormat="1" applyFont="1" applyFill="1" applyBorder="1" applyAlignment="1">
      <alignment horizontal="center" vertical="center" wrapText="1"/>
    </xf>
    <xf numFmtId="0" fontId="2" fillId="0" borderId="10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07" xfId="0" applyFont="1" applyFill="1" applyBorder="1" applyAlignment="1">
      <alignment horizontal="center" vertical="center" wrapText="1"/>
    </xf>
    <xf numFmtId="14" fontId="2" fillId="3" borderId="78" xfId="0" applyNumberFormat="1" applyFont="1" applyFill="1" applyBorder="1" applyAlignment="1">
      <alignment horizontal="center" vertical="center" wrapText="1"/>
    </xf>
    <xf numFmtId="14" fontId="2" fillId="3" borderId="47" xfId="0" applyNumberFormat="1" applyFont="1" applyFill="1" applyBorder="1" applyAlignment="1">
      <alignment horizontal="center" vertical="center" wrapText="1"/>
    </xf>
    <xf numFmtId="14" fontId="2" fillId="3" borderId="79" xfId="0" applyNumberFormat="1" applyFont="1" applyFill="1" applyBorder="1" applyAlignment="1">
      <alignment horizontal="center" vertical="center" wrapText="1"/>
    </xf>
    <xf numFmtId="0" fontId="10" fillId="3" borderId="1" xfId="0" applyFont="1" applyFill="1" applyBorder="1" applyAlignment="1">
      <alignment horizontal="justify" vertical="center" wrapText="1"/>
    </xf>
    <xf numFmtId="0" fontId="10" fillId="3" borderId="75" xfId="0" applyFont="1" applyFill="1" applyBorder="1" applyAlignment="1">
      <alignment horizontal="justify" vertical="center" wrapText="1"/>
    </xf>
    <xf numFmtId="0" fontId="2" fillId="0" borderId="105" xfId="0" applyFont="1" applyFill="1" applyBorder="1" applyAlignment="1">
      <alignment horizontal="justify" vertical="center" wrapText="1"/>
    </xf>
    <xf numFmtId="0" fontId="2" fillId="3" borderId="2" xfId="0" applyFont="1" applyFill="1" applyBorder="1" applyAlignment="1">
      <alignment horizontal="justify" vertical="center" wrapText="1"/>
    </xf>
    <xf numFmtId="0" fontId="2" fillId="3" borderId="81" xfId="0" applyFont="1" applyFill="1" applyBorder="1" applyAlignment="1">
      <alignment horizontal="center" vertical="center" wrapText="1"/>
    </xf>
    <xf numFmtId="0" fontId="2" fillId="3" borderId="82" xfId="0" applyFont="1" applyFill="1" applyBorder="1" applyAlignment="1">
      <alignment horizontal="center" vertical="center" wrapText="1"/>
    </xf>
    <xf numFmtId="0" fontId="2" fillId="0" borderId="10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7" fillId="15" borderId="34" xfId="0" applyFont="1" applyFill="1" applyBorder="1" applyAlignment="1">
      <alignment horizontal="center" vertical="center" wrapText="1"/>
    </xf>
    <xf numFmtId="0" fontId="7" fillId="15" borderId="31" xfId="0" applyFont="1" applyFill="1" applyBorder="1" applyAlignment="1">
      <alignment horizontal="center" vertical="center" wrapText="1"/>
    </xf>
    <xf numFmtId="0" fontId="7" fillId="15" borderId="35" xfId="0" applyFont="1" applyFill="1" applyBorder="1" applyAlignment="1">
      <alignment horizontal="center" vertical="center" wrapText="1"/>
    </xf>
    <xf numFmtId="0" fontId="7" fillId="15" borderId="36" xfId="0" applyFont="1" applyFill="1" applyBorder="1" applyAlignment="1">
      <alignment horizontal="center" vertical="center" wrapText="1"/>
    </xf>
    <xf numFmtId="0" fontId="7" fillId="15" borderId="44" xfId="0" applyFont="1" applyFill="1" applyBorder="1" applyAlignment="1">
      <alignment horizontal="center" vertical="center" wrapText="1"/>
    </xf>
    <xf numFmtId="0" fontId="7" fillId="15" borderId="37" xfId="0" applyFont="1" applyFill="1" applyBorder="1" applyAlignment="1">
      <alignment horizontal="center" vertical="center" wrapText="1"/>
    </xf>
    <xf numFmtId="0" fontId="7" fillId="15" borderId="38" xfId="0" applyFont="1" applyFill="1" applyBorder="1" applyAlignment="1">
      <alignment horizontal="center" vertical="center" wrapText="1"/>
    </xf>
    <xf numFmtId="0" fontId="7" fillId="15" borderId="61" xfId="0" applyFont="1" applyFill="1" applyBorder="1" applyAlignment="1">
      <alignment horizontal="center" vertical="center" wrapText="1"/>
    </xf>
    <xf numFmtId="0" fontId="7" fillId="15" borderId="0" xfId="0" applyFont="1" applyFill="1" applyBorder="1" applyAlignment="1">
      <alignment horizontal="center" vertical="center" wrapText="1"/>
    </xf>
    <xf numFmtId="0" fontId="7" fillId="15" borderId="42" xfId="0" applyFont="1" applyFill="1" applyBorder="1" applyAlignment="1">
      <alignment horizontal="center" vertical="center" wrapText="1"/>
    </xf>
    <xf numFmtId="0" fontId="7" fillId="15" borderId="46" xfId="0" applyFont="1" applyFill="1" applyBorder="1" applyAlignment="1">
      <alignment horizontal="center" vertical="center" wrapText="1"/>
    </xf>
    <xf numFmtId="0" fontId="7" fillId="15" borderId="43" xfId="0" applyFont="1" applyFill="1" applyBorder="1" applyAlignment="1">
      <alignment horizontal="center" vertical="center" wrapText="1"/>
    </xf>
    <xf numFmtId="0" fontId="27" fillId="0" borderId="1" xfId="0" applyFont="1" applyBorder="1" applyAlignment="1">
      <alignment horizontal="center" vertical="center" wrapText="1"/>
    </xf>
    <xf numFmtId="0" fontId="6" fillId="0" borderId="0" xfId="0" applyFont="1" applyAlignment="1">
      <alignment horizontal="left"/>
    </xf>
    <xf numFmtId="0" fontId="7" fillId="11" borderId="4"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5" borderId="25" xfId="0" applyFont="1" applyFill="1" applyBorder="1" applyAlignment="1">
      <alignment horizontal="center" vertical="center" wrapText="1"/>
    </xf>
    <xf numFmtId="0" fontId="7" fillId="15" borderId="26" xfId="0" applyFont="1" applyFill="1" applyBorder="1" applyAlignment="1">
      <alignment horizontal="center" vertical="center" wrapText="1"/>
    </xf>
    <xf numFmtId="0" fontId="7" fillId="15" borderId="32" xfId="0" applyFont="1" applyFill="1" applyBorder="1" applyAlignment="1">
      <alignment horizontal="center" vertical="center" wrapText="1"/>
    </xf>
    <xf numFmtId="0" fontId="7" fillId="15" borderId="27" xfId="0" applyFont="1" applyFill="1" applyBorder="1" applyAlignment="1">
      <alignment horizontal="center" vertical="center" wrapText="1"/>
    </xf>
    <xf numFmtId="0" fontId="7" fillId="15" borderId="28" xfId="0" applyFont="1" applyFill="1" applyBorder="1" applyAlignment="1">
      <alignment horizontal="center" vertical="center" wrapText="1"/>
    </xf>
    <xf numFmtId="0" fontId="7" fillId="15" borderId="33" xfId="0" applyFont="1" applyFill="1" applyBorder="1" applyAlignment="1">
      <alignment horizontal="center" vertical="center" wrapText="1"/>
    </xf>
    <xf numFmtId="0" fontId="7" fillId="15" borderId="29"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20" fillId="0" borderId="0" xfId="0" applyFont="1" applyAlignment="1">
      <alignment horizontal="center"/>
    </xf>
    <xf numFmtId="0" fontId="15" fillId="10"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10"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2" borderId="11" xfId="0" applyFont="1" applyFill="1" applyBorder="1" applyAlignment="1">
      <alignment horizontal="center" vertical="center" wrapText="1"/>
    </xf>
    <xf numFmtId="0" fontId="10" fillId="22"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15" fillId="13"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23" fillId="13" borderId="17" xfId="0" applyFont="1" applyFill="1" applyBorder="1" applyAlignment="1">
      <alignment horizontal="center" vertical="center" wrapText="1"/>
    </xf>
    <xf numFmtId="0" fontId="37" fillId="0" borderId="17" xfId="0" applyFont="1" applyBorder="1" applyAlignment="1">
      <alignment horizontal="center" vertical="center" wrapText="1"/>
    </xf>
    <xf numFmtId="0" fontId="15" fillId="11" borderId="12" xfId="0" applyFont="1" applyFill="1" applyBorder="1" applyAlignment="1">
      <alignment horizontal="center" vertical="center" wrapText="1"/>
    </xf>
    <xf numFmtId="0" fontId="15" fillId="11" borderId="13"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7" fillId="0" borderId="1" xfId="0" applyFont="1" applyBorder="1" applyAlignment="1">
      <alignment horizontal="center" vertical="center" wrapText="1"/>
    </xf>
    <xf numFmtId="0" fontId="17" fillId="0" borderId="67" xfId="0" applyFont="1" applyBorder="1" applyAlignment="1">
      <alignment horizontal="center" vertical="center" wrapText="1"/>
    </xf>
    <xf numFmtId="0" fontId="7" fillId="13" borderId="17" xfId="0" applyFont="1" applyFill="1" applyBorder="1" applyAlignment="1">
      <alignment horizontal="center" vertical="center" wrapText="1"/>
    </xf>
    <xf numFmtId="0" fontId="7" fillId="0" borderId="0" xfId="0" applyFont="1" applyAlignment="1">
      <alignment horizont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7" fillId="13" borderId="64" xfId="0" applyFont="1" applyFill="1" applyBorder="1" applyAlignment="1">
      <alignment horizontal="center" vertical="center" wrapText="1"/>
    </xf>
    <xf numFmtId="0" fontId="7" fillId="13" borderId="65"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69"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7" fillId="0" borderId="64" xfId="0" applyFont="1" applyBorder="1" applyAlignment="1">
      <alignment horizontal="left" vertical="center" wrapText="1"/>
    </xf>
    <xf numFmtId="0" fontId="7" fillId="13" borderId="14"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43" fillId="0" borderId="23" xfId="0" applyFont="1" applyBorder="1" applyAlignment="1">
      <alignment vertical="center" wrapText="1"/>
    </xf>
    <xf numFmtId="0" fontId="43" fillId="0" borderId="62" xfId="0" applyFont="1" applyBorder="1" applyAlignment="1">
      <alignment vertical="center" wrapText="1"/>
    </xf>
    <xf numFmtId="0" fontId="43" fillId="0" borderId="18" xfId="0" applyFont="1" applyBorder="1" applyAlignment="1">
      <alignment vertical="center" wrapText="1"/>
    </xf>
    <xf numFmtId="0" fontId="7" fillId="0" borderId="0" xfId="0" applyFont="1" applyAlignment="1">
      <alignment horizontal="center"/>
    </xf>
    <xf numFmtId="0" fontId="10" fillId="0" borderId="14" xfId="0" applyFont="1" applyBorder="1" applyAlignment="1">
      <alignment horizontal="left" vertical="center" wrapText="1" indent="2"/>
    </xf>
    <xf numFmtId="0" fontId="10" fillId="0" borderId="16" xfId="0" applyFont="1" applyBorder="1" applyAlignment="1">
      <alignment horizontal="left" vertical="center" wrapText="1" indent="2"/>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30" fillId="0" borderId="22" xfId="0" applyFont="1" applyBorder="1" applyAlignment="1">
      <alignment vertical="center" wrapText="1"/>
    </xf>
    <xf numFmtId="0" fontId="30" fillId="0" borderId="20" xfId="0" applyFont="1" applyBorder="1" applyAlignment="1">
      <alignment vertical="center" wrapText="1"/>
    </xf>
    <xf numFmtId="0" fontId="30" fillId="0" borderId="24" xfId="0" applyFont="1" applyBorder="1" applyAlignment="1">
      <alignment vertical="center" wrapText="1"/>
    </xf>
    <xf numFmtId="0" fontId="30" fillId="0" borderId="19" xfId="0" applyFont="1" applyBorder="1" applyAlignment="1">
      <alignment vertical="center" wrapText="1"/>
    </xf>
    <xf numFmtId="0" fontId="30" fillId="0" borderId="0" xfId="0" applyFont="1" applyBorder="1" applyAlignment="1">
      <alignment vertical="center" wrapText="1"/>
    </xf>
    <xf numFmtId="0" fontId="30" fillId="0" borderId="21" xfId="0" applyFont="1" applyBorder="1" applyAlignment="1">
      <alignment vertical="center" wrapText="1"/>
    </xf>
    <xf numFmtId="0" fontId="15" fillId="0" borderId="14" xfId="0" applyFont="1" applyBorder="1" applyAlignment="1">
      <alignment horizontal="left" vertical="center" wrapText="1" indent="2"/>
    </xf>
    <xf numFmtId="0" fontId="15"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5" fillId="0" borderId="15" xfId="0" applyFont="1" applyBorder="1" applyAlignment="1">
      <alignment horizontal="left" vertical="center" wrapText="1" indent="2"/>
    </xf>
    <xf numFmtId="0" fontId="7" fillId="15" borderId="45" xfId="0" applyFont="1" applyFill="1" applyBorder="1" applyAlignment="1">
      <alignment horizontal="center" vertical="center" wrapText="1"/>
    </xf>
    <xf numFmtId="0" fontId="7" fillId="15" borderId="39" xfId="0" applyFont="1" applyFill="1" applyBorder="1" applyAlignment="1">
      <alignment horizontal="center" vertical="center" wrapText="1"/>
    </xf>
    <xf numFmtId="0" fontId="7" fillId="15" borderId="40" xfId="0" applyFont="1" applyFill="1" applyBorder="1" applyAlignment="1">
      <alignment horizontal="center" vertical="center" wrapText="1"/>
    </xf>
    <xf numFmtId="0" fontId="39"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5" fillId="22" borderId="17" xfId="0" applyFont="1" applyFill="1" applyBorder="1" applyAlignment="1">
      <alignment horizontal="center" vertical="center" wrapText="1"/>
    </xf>
    <xf numFmtId="0" fontId="16" fillId="22" borderId="17"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3">
    <cellStyle name="Normal" xfId="0" builtinId="0"/>
    <cellStyle name="Normal 2" xfId="1"/>
    <cellStyle name="Porcentaje" xfId="2" builtinId="5"/>
  </cellStyles>
  <dxfs count="9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FFFFCC"/>
      <color rgb="FFFFFF99"/>
      <color rgb="FFFFFF00"/>
      <color rgb="FF92D050"/>
      <color rgb="FFCCFFFF"/>
      <color rgb="FFFFFF66"/>
      <color rgb="FFFFCC66"/>
      <color rgb="FFFFE599"/>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97972</xdr:colOff>
      <xdr:row>0</xdr:row>
      <xdr:rowOff>47626</xdr:rowOff>
    </xdr:from>
    <xdr:to>
      <xdr:col>2</xdr:col>
      <xdr:colOff>1314450</xdr:colOff>
      <xdr:row>0</xdr:row>
      <xdr:rowOff>462829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12322" y="47626"/>
          <a:ext cx="1778453" cy="415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E85"/>
  <sheetViews>
    <sheetView showGridLines="0" tabSelected="1" showRuler="0" showWhiteSpace="0" zoomScale="69" zoomScaleNormal="69" zoomScaleSheetLayoutView="110" workbookViewId="0">
      <selection sqref="A1:D1"/>
    </sheetView>
  </sheetViews>
  <sheetFormatPr baseColWidth="10" defaultRowHeight="15"/>
  <cols>
    <col min="1" max="1" width="7.7109375" style="13" customWidth="1"/>
    <col min="2" max="2" width="8.42578125" style="13" customWidth="1"/>
    <col min="3" max="3" width="20.28515625" style="13" customWidth="1"/>
    <col min="4" max="4" width="15.140625" style="13" customWidth="1"/>
    <col min="5" max="5" width="15.42578125" style="13" customWidth="1"/>
    <col min="6" max="6" width="15.42578125" style="97" customWidth="1"/>
    <col min="7" max="7" width="42.28515625" style="13" customWidth="1"/>
    <col min="8" max="8" width="7.28515625" style="13" customWidth="1"/>
    <col min="9" max="9" width="35.42578125" style="13" customWidth="1"/>
    <col min="10" max="10" width="21.28515625" style="97" customWidth="1"/>
    <col min="11" max="11" width="25.7109375" style="13" customWidth="1"/>
    <col min="12" max="12" width="17" style="97" customWidth="1"/>
    <col min="13" max="13" width="15.42578125" style="113" customWidth="1"/>
    <col min="14" max="14" width="17.85546875" style="97" customWidth="1"/>
    <col min="15" max="15" width="11.5703125" style="117" customWidth="1"/>
    <col min="16" max="16" width="24.140625" style="13" customWidth="1"/>
    <col min="17" max="17" width="17.140625" style="97" customWidth="1"/>
    <col min="18" max="18" width="63.7109375" style="13" customWidth="1"/>
    <col min="19" max="19" width="19.42578125" style="13" customWidth="1"/>
    <col min="20" max="20" width="35" style="13" customWidth="1"/>
    <col min="21" max="21" width="21.140625" style="13" customWidth="1"/>
    <col min="22" max="22" width="24.5703125" style="13" customWidth="1"/>
    <col min="23" max="23" width="5.28515625" style="113" customWidth="1"/>
    <col min="24" max="24" width="20.7109375" style="13" customWidth="1"/>
    <col min="25" max="25" width="5.28515625" style="113" customWidth="1"/>
    <col min="26" max="26" width="22.140625" style="13" customWidth="1"/>
    <col min="27" max="27" width="78.140625" style="13" customWidth="1"/>
    <col min="28" max="28" width="15.7109375" style="97" customWidth="1"/>
    <col min="29" max="29" width="41.5703125" style="13" customWidth="1"/>
    <col min="30" max="30" width="16.140625" style="13" customWidth="1"/>
    <col min="31" max="31" width="16.85546875" style="97" customWidth="1"/>
    <col min="32" max="32" width="15" style="13" customWidth="1"/>
    <col min="33" max="33" width="16" style="13" customWidth="1"/>
    <col min="34" max="34" width="14.42578125" style="13" customWidth="1"/>
    <col min="35" max="35" width="15.5703125" style="13" customWidth="1"/>
    <col min="36" max="36" width="18.42578125" style="13" customWidth="1"/>
    <col min="37" max="37" width="20.28515625" style="13" customWidth="1"/>
    <col min="38" max="38" width="20.140625" style="13" customWidth="1"/>
    <col min="39" max="39" width="15" style="13" customWidth="1"/>
    <col min="40" max="40" width="81.28515625" style="13" customWidth="1"/>
    <col min="41" max="41" width="24" style="13" customWidth="1"/>
    <col min="42" max="42" width="41.7109375" style="13" customWidth="1"/>
    <col min="43" max="43" width="8.28515625" style="13" customWidth="1"/>
    <col min="44" max="44" width="8.5703125" style="13" customWidth="1"/>
    <col min="45" max="45" width="40" style="13" customWidth="1"/>
    <col min="46" max="46" width="16.85546875" style="13" customWidth="1"/>
    <col min="47" max="47" width="84.7109375" style="13" customWidth="1"/>
    <col min="48" max="48" width="33.140625" style="350" customWidth="1"/>
    <col min="49" max="49" width="47.7109375" style="13" customWidth="1"/>
    <col min="50" max="50" width="12" style="13" bestFit="1" customWidth="1"/>
    <col min="51" max="51" width="14.7109375" style="376" customWidth="1"/>
    <col min="52" max="52" width="69.85546875" style="13" customWidth="1"/>
    <col min="53" max="53" width="2.5703125" style="13" bestFit="1" customWidth="1"/>
    <col min="54" max="54" width="3.42578125" style="13" bestFit="1" customWidth="1"/>
    <col min="55" max="55" width="8.5703125" style="13" customWidth="1"/>
    <col min="56" max="56" width="14.140625" style="13" customWidth="1"/>
    <col min="57" max="16384" width="11.42578125" style="13"/>
  </cols>
  <sheetData>
    <row r="1" spans="1:57" ht="43.5" customHeight="1">
      <c r="A1" s="530"/>
      <c r="B1" s="530"/>
      <c r="C1" s="530"/>
      <c r="D1" s="530"/>
      <c r="E1" s="531" t="s">
        <v>238</v>
      </c>
      <c r="F1" s="532"/>
      <c r="G1" s="532"/>
      <c r="H1" s="532"/>
      <c r="I1" s="532"/>
      <c r="J1" s="532"/>
      <c r="K1" s="532"/>
      <c r="L1" s="533"/>
      <c r="M1" s="525" t="s">
        <v>371</v>
      </c>
      <c r="N1" s="526"/>
      <c r="O1" s="526"/>
      <c r="P1" s="527"/>
      <c r="AF1" s="553"/>
      <c r="AG1" s="553"/>
    </row>
    <row r="3" spans="1:57" s="4" customFormat="1" ht="13.5" thickBot="1">
      <c r="D3" s="521"/>
      <c r="E3" s="521"/>
      <c r="F3" s="521"/>
      <c r="G3" s="521"/>
      <c r="H3" s="521"/>
      <c r="I3" s="5"/>
      <c r="J3" s="186"/>
      <c r="K3" s="5"/>
      <c r="L3" s="96"/>
      <c r="M3" s="107"/>
      <c r="N3" s="96"/>
      <c r="O3" s="114"/>
      <c r="Q3" s="96"/>
      <c r="W3" s="107"/>
      <c r="X3" s="548"/>
      <c r="Y3" s="548"/>
      <c r="Z3" s="548"/>
      <c r="AA3" s="548"/>
      <c r="AB3" s="548"/>
      <c r="AC3" s="548"/>
      <c r="AD3" s="548"/>
      <c r="AE3" s="548"/>
      <c r="AF3" s="548"/>
      <c r="AG3" s="548"/>
      <c r="AH3" s="548"/>
      <c r="AI3" s="548"/>
      <c r="AJ3" s="548"/>
      <c r="AV3" s="349"/>
      <c r="AY3" s="377"/>
    </row>
    <row r="4" spans="1:57" s="4" customFormat="1" ht="12.75" customHeight="1" thickBot="1">
      <c r="C4" s="534" t="s">
        <v>235</v>
      </c>
      <c r="D4" s="519" t="s">
        <v>0</v>
      </c>
      <c r="E4" s="519"/>
      <c r="F4" s="23" t="s">
        <v>372</v>
      </c>
      <c r="G4" s="535" t="s">
        <v>29</v>
      </c>
      <c r="H4" s="536"/>
      <c r="I4" s="538"/>
      <c r="J4" s="538"/>
      <c r="K4" s="538"/>
      <c r="L4" s="55"/>
      <c r="M4" s="108"/>
      <c r="N4" s="55"/>
      <c r="O4" s="115"/>
      <c r="P4" s="18"/>
      <c r="Q4" s="55"/>
      <c r="R4" s="18"/>
      <c r="T4" s="18"/>
      <c r="U4" s="18"/>
      <c r="V4" s="21"/>
      <c r="W4" s="137"/>
      <c r="X4" s="17"/>
      <c r="Y4" s="139"/>
      <c r="Z4" s="17"/>
      <c r="AA4" s="17"/>
      <c r="AB4" s="141"/>
      <c r="AC4" s="17"/>
      <c r="AD4" s="17"/>
      <c r="AE4" s="72"/>
      <c r="AF4" s="18"/>
      <c r="AG4" s="18"/>
      <c r="AH4" s="18"/>
      <c r="AI4" s="18"/>
      <c r="AJ4" s="17"/>
      <c r="AK4" s="6"/>
      <c r="AL4" s="6"/>
      <c r="AM4" s="6"/>
      <c r="AN4" s="6"/>
      <c r="AO4" s="6"/>
      <c r="AP4" s="6"/>
      <c r="AQ4" s="6"/>
      <c r="AR4" s="6"/>
      <c r="AS4" s="6"/>
      <c r="AT4" s="6"/>
      <c r="AU4" s="6"/>
      <c r="AV4" s="332"/>
      <c r="AW4" s="6"/>
      <c r="AX4" s="6"/>
      <c r="AY4" s="378"/>
      <c r="AZ4" s="6"/>
      <c r="BA4" s="6"/>
      <c r="BB4" s="6"/>
      <c r="BC4" s="6"/>
      <c r="BD4" s="6"/>
      <c r="BE4" s="6"/>
    </row>
    <row r="5" spans="1:57" s="4" customFormat="1" ht="34.5" customHeight="1">
      <c r="C5" s="534"/>
      <c r="D5" s="68"/>
      <c r="E5" s="68"/>
      <c r="F5" s="67"/>
      <c r="G5" s="537" t="s">
        <v>33</v>
      </c>
      <c r="H5" s="537"/>
      <c r="I5" s="539"/>
      <c r="J5" s="539"/>
      <c r="K5" s="539"/>
      <c r="L5" s="539"/>
      <c r="M5" s="539"/>
      <c r="N5" s="539"/>
      <c r="O5" s="539"/>
      <c r="P5" s="539"/>
      <c r="Q5" s="55"/>
      <c r="R5" s="18"/>
      <c r="T5" s="18"/>
      <c r="U5" s="18"/>
      <c r="V5" s="21"/>
      <c r="W5" s="137"/>
      <c r="X5" s="22"/>
      <c r="Y5" s="140"/>
      <c r="Z5" s="22"/>
      <c r="AA5" s="22"/>
      <c r="AB5" s="141"/>
      <c r="AC5" s="70"/>
      <c r="AD5" s="22"/>
      <c r="AE5" s="141"/>
      <c r="AF5" s="26"/>
      <c r="AG5" s="24"/>
      <c r="AH5" s="18"/>
      <c r="AI5" s="18"/>
      <c r="AJ5" s="22"/>
      <c r="AK5" s="6"/>
      <c r="AL5" s="6"/>
      <c r="AM5" s="6"/>
      <c r="AN5" s="6"/>
      <c r="AO5" s="6"/>
      <c r="AP5" s="6"/>
      <c r="AQ5" s="6"/>
      <c r="AR5" s="6"/>
      <c r="AS5" s="6"/>
      <c r="AT5" s="6"/>
      <c r="AU5" s="6"/>
      <c r="AV5" s="332"/>
      <c r="AW5" s="6"/>
      <c r="AX5" s="6"/>
      <c r="AY5" s="378"/>
      <c r="AZ5" s="6"/>
      <c r="BA5" s="6"/>
      <c r="BB5" s="6"/>
      <c r="BC5" s="6"/>
      <c r="BD5" s="6"/>
      <c r="BE5" s="6"/>
    </row>
    <row r="6" spans="1:57" s="4" customFormat="1" ht="13.5" thickBot="1">
      <c r="C6" s="534"/>
      <c r="D6" s="68"/>
      <c r="E6" s="68"/>
      <c r="F6" s="67"/>
      <c r="G6" s="17"/>
      <c r="H6" s="64"/>
      <c r="I6" s="65"/>
      <c r="J6" s="186"/>
      <c r="K6" s="18"/>
      <c r="L6" s="55"/>
      <c r="M6" s="108"/>
      <c r="N6" s="55"/>
      <c r="O6" s="115"/>
      <c r="P6" s="18"/>
      <c r="Q6" s="55"/>
      <c r="R6" s="18"/>
      <c r="T6" s="18"/>
      <c r="U6" s="18"/>
      <c r="V6" s="21"/>
      <c r="W6" s="137"/>
      <c r="X6" s="22"/>
      <c r="Y6" s="140"/>
      <c r="Z6" s="22"/>
      <c r="AA6" s="22"/>
      <c r="AB6" s="141"/>
      <c r="AC6" s="70"/>
      <c r="AD6" s="22"/>
      <c r="AE6" s="72"/>
      <c r="AF6" s="18"/>
      <c r="AG6" s="18"/>
      <c r="AH6" s="18"/>
      <c r="AI6" s="18"/>
      <c r="AJ6" s="22"/>
      <c r="AK6" s="6"/>
      <c r="AL6" s="6"/>
      <c r="AM6" s="6"/>
      <c r="AN6" s="6"/>
      <c r="AO6" s="6"/>
      <c r="AP6" s="6"/>
      <c r="AQ6" s="6"/>
      <c r="AR6" s="6"/>
      <c r="AS6" s="6"/>
      <c r="AT6" s="6"/>
      <c r="AU6" s="6"/>
      <c r="AV6" s="332"/>
      <c r="AW6" s="6"/>
      <c r="AX6" s="6"/>
      <c r="AY6" s="378"/>
      <c r="AZ6" s="6"/>
      <c r="BA6" s="6"/>
      <c r="BB6" s="6"/>
      <c r="BC6" s="6"/>
      <c r="BD6" s="6"/>
      <c r="BE6" s="6"/>
    </row>
    <row r="7" spans="1:57" s="4" customFormat="1" ht="13.5" thickBot="1">
      <c r="C7" s="534"/>
      <c r="D7" s="519" t="s">
        <v>30</v>
      </c>
      <c r="E7" s="519"/>
      <c r="F7" s="23"/>
      <c r="G7" s="17"/>
      <c r="H7" s="19"/>
      <c r="I7" s="66"/>
      <c r="J7" s="55"/>
      <c r="K7" s="66"/>
      <c r="L7" s="55"/>
      <c r="M7" s="109"/>
      <c r="N7" s="55"/>
      <c r="O7" s="115"/>
      <c r="P7" s="66"/>
      <c r="Q7" s="55"/>
      <c r="R7" s="66"/>
      <c r="T7" s="20"/>
      <c r="U7" s="20"/>
      <c r="V7" s="21"/>
      <c r="W7" s="137"/>
      <c r="X7" s="17"/>
      <c r="Y7" s="139"/>
      <c r="Z7" s="17"/>
      <c r="AA7" s="17"/>
      <c r="AB7" s="141"/>
      <c r="AC7" s="17"/>
      <c r="AD7" s="17"/>
      <c r="AE7" s="141"/>
      <c r="AF7" s="17"/>
      <c r="AG7" s="17"/>
      <c r="AH7" s="17"/>
      <c r="AI7" s="17"/>
      <c r="AJ7" s="17"/>
      <c r="AK7" s="8"/>
      <c r="AL7" s="8"/>
      <c r="AM7" s="8"/>
      <c r="AN7" s="8"/>
      <c r="AO7" s="8"/>
      <c r="AP7" s="8"/>
      <c r="AQ7" s="8"/>
      <c r="AR7" s="8"/>
      <c r="AS7" s="8"/>
      <c r="AT7" s="8"/>
      <c r="AU7" s="9"/>
      <c r="AV7" s="333"/>
      <c r="AW7" s="9"/>
      <c r="AX7" s="9"/>
      <c r="AY7" s="379"/>
      <c r="AZ7" s="9"/>
      <c r="BA7" s="9"/>
      <c r="BB7" s="9"/>
      <c r="BC7" s="9"/>
      <c r="BD7" s="9"/>
      <c r="BE7" s="9"/>
    </row>
    <row r="8" spans="1:57" s="4" customFormat="1" ht="13.5" thickBot="1">
      <c r="C8" s="60"/>
      <c r="D8" s="68"/>
      <c r="E8" s="68"/>
      <c r="F8" s="67"/>
      <c r="G8" s="17"/>
      <c r="H8" s="19"/>
      <c r="I8" s="66"/>
      <c r="J8" s="55"/>
      <c r="K8" s="66"/>
      <c r="L8" s="55"/>
      <c r="M8" s="109"/>
      <c r="N8" s="55"/>
      <c r="O8" s="115"/>
      <c r="P8" s="66"/>
      <c r="Q8" s="55"/>
      <c r="R8" s="66"/>
      <c r="T8" s="61"/>
      <c r="U8" s="61"/>
      <c r="V8" s="21"/>
      <c r="W8" s="137"/>
      <c r="X8" s="17"/>
      <c r="Y8" s="139"/>
      <c r="Z8" s="17"/>
      <c r="AA8" s="17"/>
      <c r="AB8" s="141"/>
      <c r="AC8" s="17"/>
      <c r="AD8" s="17"/>
      <c r="AE8" s="141"/>
      <c r="AF8" s="17"/>
      <c r="AG8" s="17"/>
      <c r="AH8" s="17"/>
      <c r="AI8" s="17"/>
      <c r="AJ8" s="17"/>
      <c r="AK8" s="8"/>
      <c r="AL8" s="8"/>
      <c r="AM8" s="8"/>
      <c r="AN8" s="8"/>
      <c r="AO8" s="8"/>
      <c r="AP8" s="8"/>
      <c r="AQ8" s="8"/>
      <c r="AR8" s="8"/>
      <c r="AS8" s="8"/>
      <c r="AT8" s="8"/>
      <c r="AU8" s="9"/>
      <c r="AV8" s="333"/>
      <c r="AW8" s="9"/>
      <c r="AX8" s="9"/>
      <c r="AY8" s="379"/>
      <c r="AZ8" s="9"/>
      <c r="BA8" s="9"/>
      <c r="BB8" s="9"/>
      <c r="BC8" s="9"/>
      <c r="BD8" s="9"/>
      <c r="BE8" s="9"/>
    </row>
    <row r="9" spans="1:57" s="4" customFormat="1" ht="13.5" thickBot="1">
      <c r="C9" s="60"/>
      <c r="D9" s="519" t="s">
        <v>231</v>
      </c>
      <c r="E9" s="520"/>
      <c r="F9" s="23" t="s">
        <v>372</v>
      </c>
      <c r="G9" s="188" t="s">
        <v>373</v>
      </c>
      <c r="H9" s="17"/>
      <c r="I9" s="66"/>
      <c r="J9" s="55"/>
      <c r="K9" s="66"/>
      <c r="L9" s="55"/>
      <c r="M9" s="109"/>
      <c r="N9" s="55"/>
      <c r="O9" s="115"/>
      <c r="P9" s="66"/>
      <c r="Q9" s="55"/>
      <c r="R9" s="66"/>
      <c r="T9" s="61"/>
      <c r="U9" s="61"/>
      <c r="V9" s="21"/>
      <c r="W9" s="137"/>
      <c r="X9" s="17"/>
      <c r="Y9" s="139"/>
      <c r="Z9" s="17"/>
      <c r="AA9" s="17"/>
      <c r="AB9" s="141"/>
      <c r="AC9" s="17"/>
      <c r="AD9" s="17"/>
      <c r="AE9" s="141"/>
      <c r="AF9" s="17"/>
      <c r="AG9" s="17"/>
      <c r="AH9" s="17"/>
      <c r="AI9" s="17"/>
      <c r="AJ9" s="17"/>
      <c r="AK9" s="8"/>
      <c r="AL9" s="8"/>
      <c r="AM9" s="8"/>
      <c r="AN9" s="8"/>
      <c r="AO9" s="8"/>
      <c r="AP9" s="8"/>
      <c r="AQ9" s="8"/>
      <c r="AR9" s="8"/>
      <c r="AS9" s="8"/>
      <c r="AT9" s="8"/>
      <c r="AU9" s="9"/>
      <c r="AV9" s="333"/>
      <c r="AW9" s="9"/>
      <c r="AX9" s="9"/>
      <c r="AY9" s="379"/>
      <c r="AZ9" s="9"/>
      <c r="BA9" s="9"/>
      <c r="BB9" s="9"/>
      <c r="BC9" s="9"/>
      <c r="BD9" s="9"/>
      <c r="BE9" s="9"/>
    </row>
    <row r="10" spans="1:57" s="4" customFormat="1" ht="15.75" customHeight="1">
      <c r="C10" s="10"/>
      <c r="D10" s="17"/>
      <c r="E10" s="17"/>
      <c r="F10" s="141"/>
      <c r="G10" s="17"/>
      <c r="H10" s="17"/>
      <c r="I10" s="19"/>
      <c r="J10" s="187"/>
      <c r="K10" s="11"/>
      <c r="L10" s="8"/>
      <c r="M10" s="110"/>
      <c r="N10" s="8"/>
      <c r="O10" s="112"/>
      <c r="P10" s="11"/>
      <c r="Q10" s="8"/>
      <c r="R10" s="11"/>
      <c r="S10" s="11"/>
      <c r="T10" s="11"/>
      <c r="U10" s="11"/>
      <c r="V10" s="8"/>
      <c r="W10" s="112"/>
      <c r="X10" s="17"/>
      <c r="Y10" s="139"/>
      <c r="Z10" s="17"/>
      <c r="AA10" s="17"/>
      <c r="AB10" s="141"/>
      <c r="AC10" s="17"/>
      <c r="AD10" s="17"/>
      <c r="AE10" s="8"/>
      <c r="AF10" s="16"/>
      <c r="AG10" s="16"/>
      <c r="AH10" s="16"/>
      <c r="AI10" s="16"/>
      <c r="AJ10" s="17"/>
      <c r="AK10" s="8"/>
      <c r="AL10" s="8"/>
      <c r="AM10" s="8"/>
      <c r="AN10" s="8"/>
      <c r="AO10" s="8"/>
      <c r="AP10" s="8"/>
      <c r="AQ10" s="8"/>
      <c r="AR10" s="8"/>
      <c r="AS10" s="8"/>
      <c r="AT10" s="9"/>
      <c r="AU10" s="9"/>
      <c r="AV10" s="333"/>
      <c r="AW10" s="9"/>
      <c r="AX10" s="9"/>
      <c r="AY10" s="379"/>
      <c r="AZ10" s="9"/>
      <c r="BA10" s="9"/>
      <c r="BB10" s="9"/>
      <c r="BC10" s="9"/>
      <c r="BD10" s="9"/>
    </row>
    <row r="11" spans="1:57" s="4" customFormat="1" ht="12.75" customHeight="1">
      <c r="C11" s="12" t="s">
        <v>31</v>
      </c>
      <c r="D11" s="12"/>
      <c r="E11" s="12"/>
      <c r="F11" s="361">
        <v>44439</v>
      </c>
      <c r="G11" s="540" t="s">
        <v>32</v>
      </c>
      <c r="H11" s="540"/>
      <c r="I11" s="362">
        <v>6</v>
      </c>
      <c r="J11" s="96"/>
      <c r="K11" s="42"/>
      <c r="L11" s="8"/>
      <c r="M11" s="111"/>
      <c r="N11" s="8"/>
      <c r="O11" s="112"/>
      <c r="P11" s="42"/>
      <c r="Q11" s="8"/>
      <c r="R11" s="42"/>
      <c r="S11" s="11"/>
      <c r="T11" s="11"/>
      <c r="U11" s="8"/>
      <c r="V11" s="557"/>
      <c r="W11" s="557"/>
      <c r="X11" s="557"/>
      <c r="Y11" s="557"/>
      <c r="Z11" s="557"/>
      <c r="AA11" s="557"/>
      <c r="AB11" s="557"/>
      <c r="AC11" s="557"/>
      <c r="AD11" s="557"/>
      <c r="AE11" s="557"/>
      <c r="AF11" s="557"/>
      <c r="AG11" s="557"/>
      <c r="AH11" s="557"/>
      <c r="AI11" s="557"/>
      <c r="AJ11" s="8"/>
      <c r="AK11" s="8"/>
      <c r="AL11" s="8"/>
      <c r="AM11" s="8"/>
      <c r="AN11" s="8"/>
      <c r="AO11" s="8"/>
      <c r="AP11" s="8"/>
      <c r="AQ11" s="8"/>
      <c r="AR11" s="8"/>
      <c r="AS11" s="8"/>
      <c r="AT11" s="9"/>
      <c r="AU11" s="9"/>
      <c r="AV11" s="333"/>
      <c r="AW11" s="9"/>
      <c r="AX11" s="9"/>
      <c r="AY11" s="379"/>
      <c r="AZ11" s="9"/>
      <c r="BA11" s="9"/>
      <c r="BB11" s="9"/>
      <c r="BC11" s="9"/>
    </row>
    <row r="12" spans="1:57" s="4" customFormat="1" ht="12.75">
      <c r="C12" s="12"/>
      <c r="D12" s="7"/>
      <c r="E12" s="8"/>
      <c r="F12" s="8"/>
      <c r="G12" s="8"/>
      <c r="H12" s="8"/>
      <c r="I12" s="8"/>
      <c r="J12" s="8"/>
      <c r="K12" s="8"/>
      <c r="L12" s="8"/>
      <c r="M12" s="112"/>
      <c r="N12" s="8"/>
      <c r="O12" s="112"/>
      <c r="P12" s="8"/>
      <c r="Q12" s="8"/>
      <c r="R12" s="8"/>
      <c r="S12" s="8"/>
      <c r="T12" s="8"/>
      <c r="U12" s="8"/>
      <c r="V12" s="8"/>
      <c r="W12" s="112"/>
      <c r="X12" s="8"/>
      <c r="Y12" s="112"/>
      <c r="Z12" s="8"/>
      <c r="AA12" s="8"/>
      <c r="AB12" s="8"/>
      <c r="AC12" s="8"/>
      <c r="AD12" s="8"/>
      <c r="AE12" s="8"/>
      <c r="AF12" s="8"/>
      <c r="AG12" s="8"/>
      <c r="AH12" s="8"/>
      <c r="AI12" s="8"/>
      <c r="AJ12" s="8"/>
      <c r="AK12" s="8"/>
      <c r="AL12" s="8"/>
      <c r="AM12" s="8"/>
      <c r="AN12" s="8"/>
      <c r="AO12" s="8"/>
      <c r="AP12" s="8"/>
      <c r="AQ12" s="8"/>
      <c r="AR12" s="8"/>
      <c r="AS12" s="8"/>
      <c r="AT12" s="9"/>
      <c r="AU12" s="9"/>
      <c r="AV12" s="333"/>
      <c r="AW12" s="9"/>
      <c r="AX12" s="9"/>
      <c r="AY12" s="379"/>
      <c r="AZ12" s="9"/>
      <c r="BA12" s="9"/>
      <c r="BB12" s="9"/>
      <c r="BC12" s="9"/>
    </row>
    <row r="13" spans="1:57" ht="31.5" customHeight="1">
      <c r="A13" s="541" t="s">
        <v>37</v>
      </c>
      <c r="B13" s="542"/>
      <c r="C13" s="542"/>
      <c r="D13" s="542"/>
      <c r="E13" s="542"/>
      <c r="F13" s="542"/>
      <c r="G13" s="542"/>
      <c r="H13" s="542"/>
      <c r="I13" s="542"/>
      <c r="J13" s="542"/>
      <c r="K13" s="543"/>
      <c r="L13" s="550" t="s">
        <v>199</v>
      </c>
      <c r="M13" s="551"/>
      <c r="N13" s="551"/>
      <c r="O13" s="551"/>
      <c r="P13" s="551"/>
      <c r="Q13" s="552"/>
      <c r="R13" s="549" t="s">
        <v>48</v>
      </c>
      <c r="S13" s="549"/>
      <c r="T13" s="549"/>
      <c r="U13" s="549"/>
      <c r="V13" s="549"/>
      <c r="W13" s="549"/>
      <c r="X13" s="549"/>
      <c r="Y13" s="549"/>
      <c r="Z13" s="549"/>
      <c r="AA13" s="549"/>
      <c r="AB13" s="549"/>
      <c r="AC13" s="549"/>
      <c r="AD13" s="549"/>
      <c r="AE13" s="559" t="s">
        <v>198</v>
      </c>
      <c r="AF13" s="560"/>
      <c r="AG13" s="560"/>
      <c r="AH13" s="560"/>
      <c r="AI13" s="560"/>
      <c r="AJ13" s="561"/>
      <c r="AK13" s="580" t="s">
        <v>206</v>
      </c>
      <c r="AL13" s="582" t="s">
        <v>205</v>
      </c>
      <c r="AM13" s="654" t="s">
        <v>672</v>
      </c>
      <c r="AN13" s="655"/>
      <c r="AO13" s="655"/>
      <c r="AP13" s="655"/>
      <c r="AQ13" s="655"/>
      <c r="AR13" s="655"/>
      <c r="AS13" s="655"/>
      <c r="AT13" s="654" t="s">
        <v>673</v>
      </c>
      <c r="AU13" s="655"/>
      <c r="AV13" s="655"/>
      <c r="AW13" s="655"/>
      <c r="AX13" s="655"/>
      <c r="AY13" s="655"/>
      <c r="AZ13" s="671"/>
    </row>
    <row r="14" spans="1:57" ht="29.25" customHeight="1">
      <c r="A14" s="524" t="s">
        <v>34</v>
      </c>
      <c r="B14" s="524"/>
      <c r="C14" s="546" t="s">
        <v>36</v>
      </c>
      <c r="D14" s="544" t="s">
        <v>230</v>
      </c>
      <c r="E14" s="544" t="s">
        <v>229</v>
      </c>
      <c r="F14" s="544" t="s">
        <v>228</v>
      </c>
      <c r="G14" s="544" t="s">
        <v>227</v>
      </c>
      <c r="H14" s="578" t="s">
        <v>233</v>
      </c>
      <c r="I14" s="544" t="s">
        <v>275</v>
      </c>
      <c r="J14" s="544" t="s">
        <v>248</v>
      </c>
      <c r="K14" s="544" t="s">
        <v>52</v>
      </c>
      <c r="L14" s="528" t="s">
        <v>41</v>
      </c>
      <c r="M14" s="522" t="s">
        <v>207</v>
      </c>
      <c r="N14" s="528" t="s">
        <v>40</v>
      </c>
      <c r="O14" s="522" t="s">
        <v>176</v>
      </c>
      <c r="P14" s="528" t="s">
        <v>177</v>
      </c>
      <c r="Q14" s="570" t="s">
        <v>246</v>
      </c>
      <c r="R14" s="556" t="s">
        <v>192</v>
      </c>
      <c r="S14" s="584" t="s">
        <v>47</v>
      </c>
      <c r="T14" s="585"/>
      <c r="U14" s="558" t="s">
        <v>368</v>
      </c>
      <c r="V14" s="556" t="s">
        <v>369</v>
      </c>
      <c r="W14" s="556"/>
      <c r="X14" s="556" t="s">
        <v>251</v>
      </c>
      <c r="Y14" s="556"/>
      <c r="Z14" s="556" t="s">
        <v>308</v>
      </c>
      <c r="AA14" s="556"/>
      <c r="AB14" s="556" t="s">
        <v>196</v>
      </c>
      <c r="AC14" s="556"/>
      <c r="AD14" s="556" t="s">
        <v>49</v>
      </c>
      <c r="AE14" s="566" t="s">
        <v>41</v>
      </c>
      <c r="AF14" s="568" t="s">
        <v>207</v>
      </c>
      <c r="AG14" s="566" t="s">
        <v>40</v>
      </c>
      <c r="AH14" s="568" t="s">
        <v>176</v>
      </c>
      <c r="AI14" s="562" t="s">
        <v>367</v>
      </c>
      <c r="AJ14" s="564" t="s">
        <v>247</v>
      </c>
      <c r="AK14" s="580"/>
      <c r="AL14" s="583"/>
      <c r="AM14" s="572" t="s">
        <v>23</v>
      </c>
      <c r="AN14" s="574" t="s">
        <v>24</v>
      </c>
      <c r="AO14" s="574" t="s">
        <v>2</v>
      </c>
      <c r="AP14" s="574" t="s">
        <v>237</v>
      </c>
      <c r="AQ14" s="576" t="s">
        <v>3</v>
      </c>
      <c r="AR14" s="577"/>
      <c r="AS14" s="577"/>
      <c r="AT14" s="572" t="s">
        <v>23</v>
      </c>
      <c r="AU14" s="574" t="s">
        <v>24</v>
      </c>
      <c r="AV14" s="574" t="s">
        <v>2</v>
      </c>
      <c r="AW14" s="574" t="s">
        <v>237</v>
      </c>
      <c r="AX14" s="576" t="s">
        <v>3</v>
      </c>
      <c r="AY14" s="577"/>
      <c r="AZ14" s="672"/>
    </row>
    <row r="15" spans="1:57" s="47" customFormat="1" ht="57" thickBot="1">
      <c r="A15" s="263" t="s">
        <v>22</v>
      </c>
      <c r="B15" s="263" t="s">
        <v>35</v>
      </c>
      <c r="C15" s="547"/>
      <c r="D15" s="545"/>
      <c r="E15" s="545"/>
      <c r="F15" s="545"/>
      <c r="G15" s="545"/>
      <c r="H15" s="579"/>
      <c r="I15" s="545"/>
      <c r="J15" s="545"/>
      <c r="K15" s="545"/>
      <c r="L15" s="529"/>
      <c r="M15" s="523"/>
      <c r="N15" s="529"/>
      <c r="O15" s="523"/>
      <c r="P15" s="529"/>
      <c r="Q15" s="571"/>
      <c r="R15" s="558"/>
      <c r="S15" s="264" t="s">
        <v>43</v>
      </c>
      <c r="T15" s="264" t="s">
        <v>44</v>
      </c>
      <c r="U15" s="586"/>
      <c r="V15" s="554" t="s">
        <v>45</v>
      </c>
      <c r="W15" s="555"/>
      <c r="X15" s="554" t="s">
        <v>46</v>
      </c>
      <c r="Y15" s="555"/>
      <c r="Z15" s="264" t="s">
        <v>193</v>
      </c>
      <c r="AA15" s="264" t="s">
        <v>307</v>
      </c>
      <c r="AB15" s="264" t="s">
        <v>311</v>
      </c>
      <c r="AC15" s="264" t="s">
        <v>252</v>
      </c>
      <c r="AD15" s="558"/>
      <c r="AE15" s="567"/>
      <c r="AF15" s="569"/>
      <c r="AG15" s="567"/>
      <c r="AH15" s="569"/>
      <c r="AI15" s="563"/>
      <c r="AJ15" s="565"/>
      <c r="AK15" s="581"/>
      <c r="AL15" s="583"/>
      <c r="AM15" s="573"/>
      <c r="AN15" s="575"/>
      <c r="AO15" s="575"/>
      <c r="AP15" s="575"/>
      <c r="AQ15" s="14" t="s">
        <v>4</v>
      </c>
      <c r="AR15" s="14" t="s">
        <v>5</v>
      </c>
      <c r="AS15" s="375" t="s">
        <v>6</v>
      </c>
      <c r="AT15" s="573"/>
      <c r="AU15" s="575"/>
      <c r="AV15" s="575"/>
      <c r="AW15" s="575"/>
      <c r="AX15" s="14" t="s">
        <v>4</v>
      </c>
      <c r="AY15" s="14" t="s">
        <v>5</v>
      </c>
      <c r="AZ15" s="424" t="s">
        <v>6</v>
      </c>
    </row>
    <row r="16" spans="1:57" ht="77.25" customHeight="1" thickTop="1">
      <c r="A16" s="589" t="s">
        <v>372</v>
      </c>
      <c r="B16" s="592"/>
      <c r="C16" s="595" t="s">
        <v>374</v>
      </c>
      <c r="D16" s="587" t="s">
        <v>375</v>
      </c>
      <c r="E16" s="587" t="s">
        <v>376</v>
      </c>
      <c r="F16" s="265" t="s">
        <v>7</v>
      </c>
      <c r="G16" s="248" t="s">
        <v>415</v>
      </c>
      <c r="H16" s="587" t="s">
        <v>457</v>
      </c>
      <c r="I16" s="595" t="s">
        <v>458</v>
      </c>
      <c r="J16" s="587" t="s">
        <v>38</v>
      </c>
      <c r="K16" s="595" t="s">
        <v>497</v>
      </c>
      <c r="L16" s="587" t="s">
        <v>282</v>
      </c>
      <c r="M16" s="607">
        <f>VLOOKUP(L16,'Datos Validacion'!$C$6:$D$10,2,0)</f>
        <v>0.4</v>
      </c>
      <c r="N16" s="608" t="s">
        <v>288</v>
      </c>
      <c r="O16" s="611">
        <f>VLOOKUP(N16,'Datos Validacion'!$E$6:$F$15,2,0)</f>
        <v>0.8</v>
      </c>
      <c r="P16" s="614" t="s">
        <v>170</v>
      </c>
      <c r="Q16" s="602" t="s">
        <v>250</v>
      </c>
      <c r="R16" s="329" t="s">
        <v>522</v>
      </c>
      <c r="S16" s="266" t="s">
        <v>296</v>
      </c>
      <c r="T16" s="256" t="s">
        <v>376</v>
      </c>
      <c r="U16" s="266" t="s">
        <v>298</v>
      </c>
      <c r="V16" s="266" t="s">
        <v>300</v>
      </c>
      <c r="W16" s="267">
        <f>VLOOKUP(V16,'Datos Validacion'!$K$6:$L$8,2,0)</f>
        <v>0.25</v>
      </c>
      <c r="X16" s="232" t="s">
        <v>304</v>
      </c>
      <c r="Y16" s="267">
        <f>VLOOKUP(X16,'Datos Validacion'!$M$6:$N$7,2,0)</f>
        <v>0.15</v>
      </c>
      <c r="Z16" s="266" t="s">
        <v>305</v>
      </c>
      <c r="AA16" s="215" t="s">
        <v>593</v>
      </c>
      <c r="AB16" s="266" t="s">
        <v>309</v>
      </c>
      <c r="AC16" s="256" t="s">
        <v>628</v>
      </c>
      <c r="AD16" s="268">
        <f t="shared" ref="AD16:AD49" si="0">+W16+Y16</f>
        <v>0.4</v>
      </c>
      <c r="AE16" s="269" t="str">
        <f t="shared" ref="AE16:AE49" si="1">IF(AF16&lt;=20%,"MUY BAJA",IF(AF16&lt;=40%,"BAJA",IF(AF16&lt;=60%,"MEDIA",IF(AF16&lt;=80%,"ALTA","MUY ALTA"))))</f>
        <v>BAJA</v>
      </c>
      <c r="AF16" s="269">
        <f t="shared" ref="AF16:AF49" si="2">IF(OR(V16="prevenir",V16="detectar"),(M16-(M16*AD16)), M16)</f>
        <v>0.24</v>
      </c>
      <c r="AG16" s="690" t="str">
        <f t="shared" ref="AG16:AG49" si="3">IF(AH16&lt;=20%,"LEVE",IF(AH16&lt;=40%,"MENOR",IF(AH16&lt;=60%,"MODERADO",IF(AH16&lt;=80%,"MAYOR","CATASTROFICO"))))</f>
        <v>MAYOR</v>
      </c>
      <c r="AH16" s="690">
        <f t="shared" ref="AH16:AH49" si="4">IF(V16="corregir",(O16-(O16*AD16)), O16)</f>
        <v>0.8</v>
      </c>
      <c r="AI16" s="602" t="s">
        <v>291</v>
      </c>
      <c r="AJ16" s="587" t="s">
        <v>201</v>
      </c>
      <c r="AK16" s="645">
        <v>505</v>
      </c>
      <c r="AL16" s="648"/>
      <c r="AM16" s="493">
        <v>44316</v>
      </c>
      <c r="AN16" s="637" t="s">
        <v>674</v>
      </c>
      <c r="AO16" s="465" t="s">
        <v>675</v>
      </c>
      <c r="AP16" s="640" t="s">
        <v>676</v>
      </c>
      <c r="AQ16" s="465"/>
      <c r="AR16" s="465" t="s">
        <v>372</v>
      </c>
      <c r="AS16" s="674" t="s">
        <v>677</v>
      </c>
      <c r="AT16" s="473">
        <v>44439</v>
      </c>
      <c r="AU16" s="476" t="s">
        <v>803</v>
      </c>
      <c r="AV16" s="432" t="s">
        <v>675</v>
      </c>
      <c r="AW16" s="651" t="s">
        <v>750</v>
      </c>
      <c r="AX16" s="432"/>
      <c r="AY16" s="435" t="s">
        <v>372</v>
      </c>
      <c r="AZ16" s="503" t="s">
        <v>751</v>
      </c>
    </row>
    <row r="17" spans="1:52" ht="40.5" customHeight="1">
      <c r="A17" s="590"/>
      <c r="B17" s="593"/>
      <c r="C17" s="596"/>
      <c r="D17" s="598"/>
      <c r="E17" s="598"/>
      <c r="F17" s="45" t="s">
        <v>11</v>
      </c>
      <c r="G17" s="43" t="s">
        <v>416</v>
      </c>
      <c r="H17" s="598"/>
      <c r="I17" s="596"/>
      <c r="J17" s="598"/>
      <c r="K17" s="596"/>
      <c r="L17" s="598"/>
      <c r="M17" s="605"/>
      <c r="N17" s="609"/>
      <c r="O17" s="612"/>
      <c r="P17" s="615"/>
      <c r="Q17" s="603"/>
      <c r="R17" s="697" t="s">
        <v>523</v>
      </c>
      <c r="S17" s="593" t="s">
        <v>296</v>
      </c>
      <c r="T17" s="596" t="s">
        <v>376</v>
      </c>
      <c r="U17" s="593" t="s">
        <v>298</v>
      </c>
      <c r="V17" s="593" t="s">
        <v>300</v>
      </c>
      <c r="W17" s="605">
        <f>VLOOKUP(V17,'Datos Validacion'!$K$6:$L$8,2,0)</f>
        <v>0.25</v>
      </c>
      <c r="X17" s="600" t="s">
        <v>304</v>
      </c>
      <c r="Y17" s="605">
        <f>VLOOKUP(X17,'Datos Validacion'!$M$6:$N$7,2,0)</f>
        <v>0.15</v>
      </c>
      <c r="Z17" s="593" t="s">
        <v>305</v>
      </c>
      <c r="AA17" s="695" t="s">
        <v>594</v>
      </c>
      <c r="AB17" s="593" t="s">
        <v>309</v>
      </c>
      <c r="AC17" s="596" t="s">
        <v>629</v>
      </c>
      <c r="AD17" s="693">
        <f t="shared" si="0"/>
        <v>0.4</v>
      </c>
      <c r="AE17" s="691" t="str">
        <f t="shared" si="1"/>
        <v>MUY BAJA</v>
      </c>
      <c r="AF17" s="688">
        <f>+AF16-(AF16*AD17)</f>
        <v>0.14399999999999999</v>
      </c>
      <c r="AG17" s="691"/>
      <c r="AH17" s="691"/>
      <c r="AI17" s="603"/>
      <c r="AJ17" s="598"/>
      <c r="AK17" s="646"/>
      <c r="AL17" s="649"/>
      <c r="AM17" s="678"/>
      <c r="AN17" s="638"/>
      <c r="AO17" s="466"/>
      <c r="AP17" s="641"/>
      <c r="AQ17" s="466"/>
      <c r="AR17" s="466"/>
      <c r="AS17" s="675"/>
      <c r="AT17" s="474"/>
      <c r="AU17" s="477"/>
      <c r="AV17" s="456"/>
      <c r="AW17" s="652"/>
      <c r="AX17" s="456"/>
      <c r="AY17" s="436"/>
      <c r="AZ17" s="504"/>
    </row>
    <row r="18" spans="1:52" ht="40.5" customHeight="1" thickBot="1">
      <c r="A18" s="591"/>
      <c r="B18" s="594"/>
      <c r="C18" s="597"/>
      <c r="D18" s="588"/>
      <c r="E18" s="588"/>
      <c r="F18" s="270" t="s">
        <v>7</v>
      </c>
      <c r="G18" s="252" t="s">
        <v>417</v>
      </c>
      <c r="H18" s="588"/>
      <c r="I18" s="597"/>
      <c r="J18" s="588"/>
      <c r="K18" s="597"/>
      <c r="L18" s="588"/>
      <c r="M18" s="606"/>
      <c r="N18" s="610"/>
      <c r="O18" s="613"/>
      <c r="P18" s="616"/>
      <c r="Q18" s="604"/>
      <c r="R18" s="698"/>
      <c r="S18" s="594"/>
      <c r="T18" s="597"/>
      <c r="U18" s="594"/>
      <c r="V18" s="594"/>
      <c r="W18" s="606"/>
      <c r="X18" s="601"/>
      <c r="Y18" s="606"/>
      <c r="Z18" s="594"/>
      <c r="AA18" s="696"/>
      <c r="AB18" s="594"/>
      <c r="AC18" s="597"/>
      <c r="AD18" s="694"/>
      <c r="AE18" s="692"/>
      <c r="AF18" s="689"/>
      <c r="AG18" s="692"/>
      <c r="AH18" s="692"/>
      <c r="AI18" s="604"/>
      <c r="AJ18" s="588"/>
      <c r="AK18" s="647"/>
      <c r="AL18" s="650"/>
      <c r="AM18" s="679"/>
      <c r="AN18" s="680"/>
      <c r="AO18" s="673"/>
      <c r="AP18" s="662"/>
      <c r="AQ18" s="673"/>
      <c r="AR18" s="673"/>
      <c r="AS18" s="676"/>
      <c r="AT18" s="663"/>
      <c r="AU18" s="677"/>
      <c r="AV18" s="506"/>
      <c r="AW18" s="653"/>
      <c r="AX18" s="506"/>
      <c r="AY18" s="515"/>
      <c r="AZ18" s="505"/>
    </row>
    <row r="19" spans="1:52" ht="47.25" customHeight="1" thickTop="1">
      <c r="A19" s="589" t="s">
        <v>372</v>
      </c>
      <c r="B19" s="592"/>
      <c r="C19" s="599" t="s">
        <v>377</v>
      </c>
      <c r="D19" s="599" t="s">
        <v>378</v>
      </c>
      <c r="E19" s="599" t="s">
        <v>379</v>
      </c>
      <c r="F19" s="293" t="s">
        <v>7</v>
      </c>
      <c r="G19" s="315" t="s">
        <v>418</v>
      </c>
      <c r="H19" s="587" t="s">
        <v>459</v>
      </c>
      <c r="I19" s="628" t="s">
        <v>460</v>
      </c>
      <c r="J19" s="587" t="s">
        <v>38</v>
      </c>
      <c r="K19" s="587" t="s">
        <v>498</v>
      </c>
      <c r="L19" s="587" t="s">
        <v>283</v>
      </c>
      <c r="M19" s="607">
        <f>VLOOKUP(L19,'Datos Validacion'!$C$6:$D$10,2,0)</f>
        <v>0.6</v>
      </c>
      <c r="N19" s="608" t="s">
        <v>288</v>
      </c>
      <c r="O19" s="611">
        <f>VLOOKUP(N19,'Datos Validacion'!$E$6:$F$15,2,0)</f>
        <v>0.8</v>
      </c>
      <c r="P19" s="614" t="s">
        <v>170</v>
      </c>
      <c r="Q19" s="602" t="s">
        <v>250</v>
      </c>
      <c r="R19" s="225" t="s">
        <v>771</v>
      </c>
      <c r="S19" s="299" t="s">
        <v>296</v>
      </c>
      <c r="T19" s="303" t="s">
        <v>566</v>
      </c>
      <c r="U19" s="299" t="s">
        <v>298</v>
      </c>
      <c r="V19" s="299" t="s">
        <v>300</v>
      </c>
      <c r="W19" s="305">
        <f>VLOOKUP(V19,'Datos Validacion'!$K$6:$L$8,2,0)</f>
        <v>0.25</v>
      </c>
      <c r="X19" s="303" t="s">
        <v>304</v>
      </c>
      <c r="Y19" s="305">
        <f>VLOOKUP(X19,'Datos Validacion'!$M$6:$N$7,2,0)</f>
        <v>0.15</v>
      </c>
      <c r="Z19" s="299" t="s">
        <v>305</v>
      </c>
      <c r="AA19" s="706" t="s">
        <v>774</v>
      </c>
      <c r="AB19" s="299" t="s">
        <v>309</v>
      </c>
      <c r="AC19" s="238" t="s">
        <v>630</v>
      </c>
      <c r="AD19" s="301">
        <f t="shared" si="0"/>
        <v>0.4</v>
      </c>
      <c r="AE19" s="296" t="str">
        <f t="shared" si="1"/>
        <v>BAJA</v>
      </c>
      <c r="AF19" s="296">
        <f t="shared" si="2"/>
        <v>0.36</v>
      </c>
      <c r="AG19" s="690" t="str">
        <f t="shared" si="3"/>
        <v>MAYOR</v>
      </c>
      <c r="AH19" s="690">
        <f t="shared" si="4"/>
        <v>0.8</v>
      </c>
      <c r="AI19" s="602" t="s">
        <v>291</v>
      </c>
      <c r="AJ19" s="587" t="s">
        <v>239</v>
      </c>
      <c r="AK19" s="658">
        <v>506</v>
      </c>
      <c r="AL19" s="648"/>
      <c r="AM19" s="493">
        <v>44316</v>
      </c>
      <c r="AN19" s="637" t="s">
        <v>779</v>
      </c>
      <c r="AO19" s="465" t="s">
        <v>678</v>
      </c>
      <c r="AP19" s="465" t="s">
        <v>679</v>
      </c>
      <c r="AQ19" s="465"/>
      <c r="AR19" s="465" t="s">
        <v>372</v>
      </c>
      <c r="AS19" s="468" t="s">
        <v>61</v>
      </c>
      <c r="AT19" s="473">
        <v>44439</v>
      </c>
      <c r="AU19" s="476" t="s">
        <v>780</v>
      </c>
      <c r="AV19" s="432" t="s">
        <v>826</v>
      </c>
      <c r="AW19" s="432" t="s">
        <v>762</v>
      </c>
      <c r="AX19" s="432"/>
      <c r="AY19" s="435" t="s">
        <v>372</v>
      </c>
      <c r="AZ19" s="438"/>
    </row>
    <row r="20" spans="1:52" ht="47.25" customHeight="1">
      <c r="A20" s="590"/>
      <c r="B20" s="593"/>
      <c r="C20" s="600"/>
      <c r="D20" s="600"/>
      <c r="E20" s="600"/>
      <c r="F20" s="294" t="s">
        <v>7</v>
      </c>
      <c r="G20" s="316" t="s">
        <v>419</v>
      </c>
      <c r="H20" s="598"/>
      <c r="I20" s="629"/>
      <c r="J20" s="598"/>
      <c r="K20" s="598"/>
      <c r="L20" s="598"/>
      <c r="M20" s="605"/>
      <c r="N20" s="609"/>
      <c r="O20" s="612"/>
      <c r="P20" s="615"/>
      <c r="Q20" s="603"/>
      <c r="R20" s="312" t="s">
        <v>772</v>
      </c>
      <c r="S20" s="300" t="s">
        <v>296</v>
      </c>
      <c r="T20" s="304" t="s">
        <v>567</v>
      </c>
      <c r="U20" s="300" t="s">
        <v>298</v>
      </c>
      <c r="V20" s="300" t="s">
        <v>300</v>
      </c>
      <c r="W20" s="306">
        <f>VLOOKUP(V20,'Datos Validacion'!$K$6:$L$8,2,0)</f>
        <v>0.25</v>
      </c>
      <c r="X20" s="304" t="s">
        <v>304</v>
      </c>
      <c r="Y20" s="306">
        <f>VLOOKUP(X20,'Datos Validacion'!$M$6:$N$7,2,0)</f>
        <v>0.15</v>
      </c>
      <c r="Z20" s="300" t="s">
        <v>305</v>
      </c>
      <c r="AA20" s="702"/>
      <c r="AB20" s="300" t="s">
        <v>309</v>
      </c>
      <c r="AC20" s="326" t="s">
        <v>630</v>
      </c>
      <c r="AD20" s="302">
        <f t="shared" si="0"/>
        <v>0.4</v>
      </c>
      <c r="AE20" s="298" t="str">
        <f t="shared" si="1"/>
        <v>BAJA</v>
      </c>
      <c r="AF20" s="298">
        <f>+AF19-(AF19*AD20)</f>
        <v>0.216</v>
      </c>
      <c r="AG20" s="691"/>
      <c r="AH20" s="691"/>
      <c r="AI20" s="603"/>
      <c r="AJ20" s="598"/>
      <c r="AK20" s="659"/>
      <c r="AL20" s="649"/>
      <c r="AM20" s="678"/>
      <c r="AN20" s="638"/>
      <c r="AO20" s="466"/>
      <c r="AP20" s="466"/>
      <c r="AQ20" s="466"/>
      <c r="AR20" s="466"/>
      <c r="AS20" s="469"/>
      <c r="AT20" s="745"/>
      <c r="AU20" s="477"/>
      <c r="AV20" s="456"/>
      <c r="AW20" s="456"/>
      <c r="AX20" s="456"/>
      <c r="AY20" s="436"/>
      <c r="AZ20" s="439"/>
    </row>
    <row r="21" spans="1:52" s="292" customFormat="1" ht="64.5" thickBot="1">
      <c r="A21" s="591"/>
      <c r="B21" s="594"/>
      <c r="C21" s="601"/>
      <c r="D21" s="601"/>
      <c r="E21" s="601"/>
      <c r="F21" s="295" t="s">
        <v>7</v>
      </c>
      <c r="G21" s="202" t="s">
        <v>760</v>
      </c>
      <c r="H21" s="588"/>
      <c r="I21" s="630"/>
      <c r="J21" s="588"/>
      <c r="K21" s="588"/>
      <c r="L21" s="588"/>
      <c r="M21" s="606"/>
      <c r="N21" s="610"/>
      <c r="O21" s="613"/>
      <c r="P21" s="616"/>
      <c r="Q21" s="604"/>
      <c r="R21" s="313" t="s">
        <v>773</v>
      </c>
      <c r="S21" s="310" t="s">
        <v>296</v>
      </c>
      <c r="T21" s="309" t="s">
        <v>567</v>
      </c>
      <c r="U21" s="310" t="s">
        <v>298</v>
      </c>
      <c r="V21" s="310" t="s">
        <v>300</v>
      </c>
      <c r="W21" s="307">
        <f>VLOOKUP(V21,'Datos Validacion'!$K$6:$L$8,2,0)</f>
        <v>0.25</v>
      </c>
      <c r="X21" s="309" t="s">
        <v>304</v>
      </c>
      <c r="Y21" s="307">
        <f>VLOOKUP(X21,'Datos Validacion'!$M$6:$N$7,2,0)</f>
        <v>0.15</v>
      </c>
      <c r="Z21" s="310" t="s">
        <v>305</v>
      </c>
      <c r="AA21" s="311" t="s">
        <v>775</v>
      </c>
      <c r="AB21" s="310" t="s">
        <v>309</v>
      </c>
      <c r="AC21" s="273" t="s">
        <v>761</v>
      </c>
      <c r="AD21" s="314">
        <f t="shared" si="0"/>
        <v>0.4</v>
      </c>
      <c r="AE21" s="297" t="str">
        <f t="shared" si="1"/>
        <v>MUY BAJA</v>
      </c>
      <c r="AF21" s="308">
        <f>+AF20-(AF20*AD21)</f>
        <v>0.12959999999999999</v>
      </c>
      <c r="AG21" s="692"/>
      <c r="AH21" s="692"/>
      <c r="AI21" s="604"/>
      <c r="AJ21" s="588"/>
      <c r="AK21" s="660"/>
      <c r="AL21" s="650"/>
      <c r="AM21" s="494"/>
      <c r="AN21" s="639"/>
      <c r="AO21" s="627"/>
      <c r="AP21" s="627"/>
      <c r="AQ21" s="627"/>
      <c r="AR21" s="627"/>
      <c r="AS21" s="681"/>
      <c r="AT21" s="746"/>
      <c r="AU21" s="677"/>
      <c r="AV21" s="506"/>
      <c r="AW21" s="506"/>
      <c r="AX21" s="506"/>
      <c r="AY21" s="515"/>
      <c r="AZ21" s="670"/>
    </row>
    <row r="22" spans="1:52" ht="39.75" customHeight="1" thickTop="1">
      <c r="A22" s="589" t="s">
        <v>372</v>
      </c>
      <c r="B22" s="592"/>
      <c r="C22" s="599" t="s">
        <v>377</v>
      </c>
      <c r="D22" s="587" t="s">
        <v>380</v>
      </c>
      <c r="E22" s="587" t="s">
        <v>381</v>
      </c>
      <c r="F22" s="265" t="s">
        <v>7</v>
      </c>
      <c r="G22" s="200" t="s">
        <v>420</v>
      </c>
      <c r="H22" s="587" t="s">
        <v>461</v>
      </c>
      <c r="I22" s="587" t="s">
        <v>462</v>
      </c>
      <c r="J22" s="587" t="s">
        <v>39</v>
      </c>
      <c r="K22" s="587" t="s">
        <v>499</v>
      </c>
      <c r="L22" s="587" t="s">
        <v>284</v>
      </c>
      <c r="M22" s="607">
        <f>VLOOKUP(L22,'Datos Validacion'!$C$6:$D$10,2,0)</f>
        <v>0.8</v>
      </c>
      <c r="N22" s="608" t="s">
        <v>287</v>
      </c>
      <c r="O22" s="611">
        <f>VLOOKUP(N22,'Datos Validacion'!$E$6:$F$15,2,0)</f>
        <v>0.6</v>
      </c>
      <c r="P22" s="614" t="s">
        <v>172</v>
      </c>
      <c r="Q22" s="602" t="s">
        <v>291</v>
      </c>
      <c r="R22" s="215" t="s">
        <v>524</v>
      </c>
      <c r="S22" s="266" t="s">
        <v>296</v>
      </c>
      <c r="T22" s="232" t="s">
        <v>568</v>
      </c>
      <c r="U22" s="266" t="s">
        <v>298</v>
      </c>
      <c r="V22" s="266" t="s">
        <v>300</v>
      </c>
      <c r="W22" s="267">
        <f>VLOOKUP(V22,'Datos Validacion'!$K$6:$L$8,2,0)</f>
        <v>0.25</v>
      </c>
      <c r="X22" s="232" t="s">
        <v>304</v>
      </c>
      <c r="Y22" s="267">
        <f>VLOOKUP(X22,'Datos Validacion'!$M$6:$N$7,2,0)</f>
        <v>0.15</v>
      </c>
      <c r="Z22" s="266" t="s">
        <v>305</v>
      </c>
      <c r="AA22" s="234" t="s">
        <v>595</v>
      </c>
      <c r="AB22" s="266" t="s">
        <v>309</v>
      </c>
      <c r="AC22" s="232" t="s">
        <v>631</v>
      </c>
      <c r="AD22" s="268">
        <f t="shared" si="0"/>
        <v>0.4</v>
      </c>
      <c r="AE22" s="269" t="str">
        <f t="shared" si="1"/>
        <v>MEDIA</v>
      </c>
      <c r="AF22" s="269">
        <f t="shared" si="2"/>
        <v>0.48</v>
      </c>
      <c r="AG22" s="690" t="str">
        <f t="shared" si="3"/>
        <v>MODERADO</v>
      </c>
      <c r="AH22" s="690">
        <f t="shared" si="4"/>
        <v>0.6</v>
      </c>
      <c r="AI22" s="602" t="s">
        <v>293</v>
      </c>
      <c r="AJ22" s="587" t="s">
        <v>239</v>
      </c>
      <c r="AK22" s="656"/>
      <c r="AL22" s="648"/>
      <c r="AM22" s="493">
        <v>44316</v>
      </c>
      <c r="AN22" s="637" t="s">
        <v>680</v>
      </c>
      <c r="AO22" s="465" t="s">
        <v>681</v>
      </c>
      <c r="AP22" s="637" t="s">
        <v>682</v>
      </c>
      <c r="AQ22" s="465"/>
      <c r="AR22" s="465" t="s">
        <v>372</v>
      </c>
      <c r="AS22" s="468"/>
      <c r="AT22" s="473">
        <v>44439</v>
      </c>
      <c r="AU22" s="476" t="s">
        <v>827</v>
      </c>
      <c r="AV22" s="432" t="s">
        <v>681</v>
      </c>
      <c r="AW22" s="432" t="s">
        <v>770</v>
      </c>
      <c r="AX22" s="432"/>
      <c r="AY22" s="435" t="s">
        <v>372</v>
      </c>
      <c r="AZ22" s="438"/>
    </row>
    <row r="23" spans="1:52" ht="39.75" customHeight="1">
      <c r="A23" s="590"/>
      <c r="B23" s="593"/>
      <c r="C23" s="600"/>
      <c r="D23" s="598"/>
      <c r="E23" s="598"/>
      <c r="F23" s="45" t="s">
        <v>7</v>
      </c>
      <c r="G23" s="201" t="s">
        <v>421</v>
      </c>
      <c r="H23" s="598"/>
      <c r="I23" s="598"/>
      <c r="J23" s="598"/>
      <c r="K23" s="598"/>
      <c r="L23" s="598"/>
      <c r="M23" s="605"/>
      <c r="N23" s="609"/>
      <c r="O23" s="612"/>
      <c r="P23" s="615"/>
      <c r="Q23" s="603"/>
      <c r="R23" s="216" t="s">
        <v>525</v>
      </c>
      <c r="S23" s="44" t="s">
        <v>296</v>
      </c>
      <c r="T23" s="46" t="s">
        <v>568</v>
      </c>
      <c r="U23" s="44" t="s">
        <v>298</v>
      </c>
      <c r="V23" s="44" t="s">
        <v>301</v>
      </c>
      <c r="W23" s="98">
        <f>VLOOKUP(V23,'Datos Validacion'!$K$6:$L$8,2,0)</f>
        <v>0.15</v>
      </c>
      <c r="X23" s="46" t="s">
        <v>304</v>
      </c>
      <c r="Y23" s="98">
        <f>VLOOKUP(X23,'Datos Validacion'!$M$6:$N$7,2,0)</f>
        <v>0.15</v>
      </c>
      <c r="Z23" s="44" t="s">
        <v>305</v>
      </c>
      <c r="AA23" s="235" t="s">
        <v>595</v>
      </c>
      <c r="AB23" s="44" t="s">
        <v>309</v>
      </c>
      <c r="AC23" s="46" t="s">
        <v>632</v>
      </c>
      <c r="AD23" s="76">
        <f t="shared" si="0"/>
        <v>0.3</v>
      </c>
      <c r="AE23" s="75" t="str">
        <f t="shared" si="1"/>
        <v>BAJA</v>
      </c>
      <c r="AF23" s="75">
        <f>+AF22-(AF22*AD23)</f>
        <v>0.33599999999999997</v>
      </c>
      <c r="AG23" s="691"/>
      <c r="AH23" s="691"/>
      <c r="AI23" s="603"/>
      <c r="AJ23" s="598"/>
      <c r="AK23" s="661"/>
      <c r="AL23" s="649"/>
      <c r="AM23" s="665"/>
      <c r="AN23" s="638"/>
      <c r="AO23" s="466"/>
      <c r="AP23" s="638"/>
      <c r="AQ23" s="466"/>
      <c r="AR23" s="466"/>
      <c r="AS23" s="469"/>
      <c r="AT23" s="474"/>
      <c r="AU23" s="477"/>
      <c r="AV23" s="456"/>
      <c r="AW23" s="456"/>
      <c r="AX23" s="456"/>
      <c r="AY23" s="436"/>
      <c r="AZ23" s="439"/>
    </row>
    <row r="24" spans="1:52" ht="39.75" customHeight="1" thickBot="1">
      <c r="A24" s="591"/>
      <c r="B24" s="594"/>
      <c r="C24" s="601"/>
      <c r="D24" s="588"/>
      <c r="E24" s="588"/>
      <c r="F24" s="270" t="s">
        <v>10</v>
      </c>
      <c r="G24" s="202" t="s">
        <v>422</v>
      </c>
      <c r="H24" s="588"/>
      <c r="I24" s="588"/>
      <c r="J24" s="588"/>
      <c r="K24" s="588"/>
      <c r="L24" s="588"/>
      <c r="M24" s="606"/>
      <c r="N24" s="610"/>
      <c r="O24" s="613"/>
      <c r="P24" s="616"/>
      <c r="Q24" s="604"/>
      <c r="R24" s="217" t="s">
        <v>526</v>
      </c>
      <c r="S24" s="271" t="s">
        <v>296</v>
      </c>
      <c r="T24" s="233" t="s">
        <v>568</v>
      </c>
      <c r="U24" s="271" t="s">
        <v>298</v>
      </c>
      <c r="V24" s="271" t="s">
        <v>301</v>
      </c>
      <c r="W24" s="272">
        <f>VLOOKUP(V24,'Datos Validacion'!$K$6:$L$8,2,0)</f>
        <v>0.15</v>
      </c>
      <c r="X24" s="233" t="s">
        <v>304</v>
      </c>
      <c r="Y24" s="272">
        <f>VLOOKUP(X24,'Datos Validacion'!$M$6:$N$7,2,0)</f>
        <v>0.15</v>
      </c>
      <c r="Z24" s="271" t="s">
        <v>305</v>
      </c>
      <c r="AA24" s="206" t="s">
        <v>595</v>
      </c>
      <c r="AB24" s="271" t="s">
        <v>309</v>
      </c>
      <c r="AC24" s="233" t="s">
        <v>633</v>
      </c>
      <c r="AD24" s="274">
        <f t="shared" si="0"/>
        <v>0.3</v>
      </c>
      <c r="AE24" s="275" t="str">
        <f t="shared" si="1"/>
        <v>BAJA</v>
      </c>
      <c r="AF24" s="276">
        <f>+AF23-(AF23*AD24)</f>
        <v>0.23519999999999996</v>
      </c>
      <c r="AG24" s="692"/>
      <c r="AH24" s="692"/>
      <c r="AI24" s="604"/>
      <c r="AJ24" s="588"/>
      <c r="AK24" s="657"/>
      <c r="AL24" s="650"/>
      <c r="AM24" s="666"/>
      <c r="AN24" s="639"/>
      <c r="AO24" s="627"/>
      <c r="AP24" s="639"/>
      <c r="AQ24" s="627"/>
      <c r="AR24" s="627"/>
      <c r="AS24" s="681"/>
      <c r="AT24" s="663"/>
      <c r="AU24" s="677"/>
      <c r="AV24" s="506"/>
      <c r="AW24" s="506"/>
      <c r="AX24" s="506"/>
      <c r="AY24" s="515"/>
      <c r="AZ24" s="670"/>
    </row>
    <row r="25" spans="1:52" ht="26.25" thickTop="1">
      <c r="A25" s="589" t="s">
        <v>372</v>
      </c>
      <c r="B25" s="592"/>
      <c r="C25" s="599" t="s">
        <v>382</v>
      </c>
      <c r="D25" s="587" t="s">
        <v>383</v>
      </c>
      <c r="E25" s="587" t="s">
        <v>384</v>
      </c>
      <c r="F25" s="587" t="s">
        <v>7</v>
      </c>
      <c r="G25" s="631" t="s">
        <v>423</v>
      </c>
      <c r="H25" s="587" t="s">
        <v>463</v>
      </c>
      <c r="I25" s="587" t="s">
        <v>464</v>
      </c>
      <c r="J25" s="587" t="s">
        <v>38</v>
      </c>
      <c r="K25" s="587" t="s">
        <v>500</v>
      </c>
      <c r="L25" s="587" t="s">
        <v>282</v>
      </c>
      <c r="M25" s="607">
        <f>VLOOKUP(L25,'Datos Validacion'!$C$6:$D$10,2,0)</f>
        <v>0.4</v>
      </c>
      <c r="N25" s="608" t="s">
        <v>288</v>
      </c>
      <c r="O25" s="611">
        <f>VLOOKUP(N25,'Datos Validacion'!$E$6:$F$15,2,0)</f>
        <v>0.8</v>
      </c>
      <c r="P25" s="614" t="s">
        <v>170</v>
      </c>
      <c r="Q25" s="602" t="s">
        <v>291</v>
      </c>
      <c r="R25" s="218" t="s">
        <v>527</v>
      </c>
      <c r="S25" s="266" t="s">
        <v>296</v>
      </c>
      <c r="T25" s="232" t="s">
        <v>569</v>
      </c>
      <c r="U25" s="266" t="s">
        <v>298</v>
      </c>
      <c r="V25" s="266" t="s">
        <v>300</v>
      </c>
      <c r="W25" s="267">
        <f>VLOOKUP(V25,'Datos Validacion'!$K$6:$L$8,2,0)</f>
        <v>0.25</v>
      </c>
      <c r="X25" s="232" t="s">
        <v>304</v>
      </c>
      <c r="Y25" s="267">
        <f>VLOOKUP(X25,'Datos Validacion'!$M$6:$N$7,2,0)</f>
        <v>0.15</v>
      </c>
      <c r="Z25" s="266" t="s">
        <v>305</v>
      </c>
      <c r="AA25" s="234" t="s">
        <v>596</v>
      </c>
      <c r="AB25" s="266" t="s">
        <v>309</v>
      </c>
      <c r="AC25" s="198" t="s">
        <v>634</v>
      </c>
      <c r="AD25" s="268">
        <f t="shared" si="0"/>
        <v>0.4</v>
      </c>
      <c r="AE25" s="269" t="str">
        <f t="shared" si="1"/>
        <v>BAJA</v>
      </c>
      <c r="AF25" s="269">
        <f t="shared" si="2"/>
        <v>0.24</v>
      </c>
      <c r="AG25" s="690" t="str">
        <f t="shared" si="3"/>
        <v>MAYOR</v>
      </c>
      <c r="AH25" s="690">
        <f t="shared" si="4"/>
        <v>0.8</v>
      </c>
      <c r="AI25" s="602" t="s">
        <v>291</v>
      </c>
      <c r="AJ25" s="587" t="s">
        <v>239</v>
      </c>
      <c r="AK25" s="645">
        <v>503</v>
      </c>
      <c r="AL25" s="648"/>
      <c r="AM25" s="473">
        <v>44316</v>
      </c>
      <c r="AN25" s="476" t="s">
        <v>683</v>
      </c>
      <c r="AO25" s="432" t="s">
        <v>684</v>
      </c>
      <c r="AP25" s="432" t="s">
        <v>685</v>
      </c>
      <c r="AQ25" s="432"/>
      <c r="AR25" s="432" t="s">
        <v>372</v>
      </c>
      <c r="AS25" s="682"/>
      <c r="AT25" s="473">
        <v>44439</v>
      </c>
      <c r="AU25" s="476" t="s">
        <v>804</v>
      </c>
      <c r="AV25" s="432" t="s">
        <v>805</v>
      </c>
      <c r="AW25" s="432" t="s">
        <v>685</v>
      </c>
      <c r="AX25" s="432"/>
      <c r="AY25" s="435" t="s">
        <v>372</v>
      </c>
      <c r="AZ25" s="438"/>
    </row>
    <row r="26" spans="1:52" ht="38.25">
      <c r="A26" s="590"/>
      <c r="B26" s="593"/>
      <c r="C26" s="600"/>
      <c r="D26" s="598"/>
      <c r="E26" s="598"/>
      <c r="F26" s="598"/>
      <c r="G26" s="632"/>
      <c r="H26" s="598"/>
      <c r="I26" s="598"/>
      <c r="J26" s="598"/>
      <c r="K26" s="598"/>
      <c r="L26" s="598"/>
      <c r="M26" s="605"/>
      <c r="N26" s="609"/>
      <c r="O26" s="612"/>
      <c r="P26" s="615"/>
      <c r="Q26" s="603"/>
      <c r="R26" s="219" t="s">
        <v>528</v>
      </c>
      <c r="S26" s="44" t="s">
        <v>296</v>
      </c>
      <c r="T26" s="46" t="s">
        <v>570</v>
      </c>
      <c r="U26" s="44" t="s">
        <v>298</v>
      </c>
      <c r="V26" s="44" t="s">
        <v>300</v>
      </c>
      <c r="W26" s="98">
        <f>VLOOKUP(V26,'Datos Validacion'!$K$6:$L$8,2,0)</f>
        <v>0.25</v>
      </c>
      <c r="X26" s="46" t="s">
        <v>304</v>
      </c>
      <c r="Y26" s="98">
        <f>VLOOKUP(X26,'Datos Validacion'!$M$6:$N$7,2,0)</f>
        <v>0.15</v>
      </c>
      <c r="Z26" s="44" t="s">
        <v>305</v>
      </c>
      <c r="AA26" s="235" t="s">
        <v>596</v>
      </c>
      <c r="AB26" s="44" t="s">
        <v>309</v>
      </c>
      <c r="AC26" s="239" t="s">
        <v>635</v>
      </c>
      <c r="AD26" s="76">
        <f t="shared" si="0"/>
        <v>0.4</v>
      </c>
      <c r="AE26" s="75" t="str">
        <f t="shared" si="1"/>
        <v>MUY BAJA</v>
      </c>
      <c r="AF26" s="75">
        <f>+AF25-(AF25*AD26)</f>
        <v>0.14399999999999999</v>
      </c>
      <c r="AG26" s="691"/>
      <c r="AH26" s="691"/>
      <c r="AI26" s="603"/>
      <c r="AJ26" s="598"/>
      <c r="AK26" s="659"/>
      <c r="AL26" s="649"/>
      <c r="AM26" s="474"/>
      <c r="AN26" s="477"/>
      <c r="AO26" s="456"/>
      <c r="AP26" s="456"/>
      <c r="AQ26" s="456"/>
      <c r="AR26" s="456"/>
      <c r="AS26" s="683"/>
      <c r="AT26" s="474"/>
      <c r="AU26" s="477"/>
      <c r="AV26" s="456"/>
      <c r="AW26" s="456"/>
      <c r="AX26" s="456"/>
      <c r="AY26" s="436"/>
      <c r="AZ26" s="439"/>
    </row>
    <row r="27" spans="1:52" ht="25.5">
      <c r="A27" s="590"/>
      <c r="B27" s="593"/>
      <c r="C27" s="600"/>
      <c r="D27" s="598"/>
      <c r="E27" s="598"/>
      <c r="F27" s="598"/>
      <c r="G27" s="632"/>
      <c r="H27" s="598"/>
      <c r="I27" s="598"/>
      <c r="J27" s="598"/>
      <c r="K27" s="598"/>
      <c r="L27" s="598"/>
      <c r="M27" s="605"/>
      <c r="N27" s="609"/>
      <c r="O27" s="612"/>
      <c r="P27" s="615"/>
      <c r="Q27" s="603"/>
      <c r="R27" s="219" t="s">
        <v>529</v>
      </c>
      <c r="S27" s="44" t="s">
        <v>296</v>
      </c>
      <c r="T27" s="46" t="s">
        <v>571</v>
      </c>
      <c r="U27" s="44" t="s">
        <v>298</v>
      </c>
      <c r="V27" s="44" t="s">
        <v>300</v>
      </c>
      <c r="W27" s="98">
        <f>VLOOKUP(V27,'Datos Validacion'!$K$6:$L$8,2,0)</f>
        <v>0.25</v>
      </c>
      <c r="X27" s="46" t="s">
        <v>304</v>
      </c>
      <c r="Y27" s="98">
        <f>VLOOKUP(X27,'Datos Validacion'!$M$6:$N$7,2,0)</f>
        <v>0.15</v>
      </c>
      <c r="Z27" s="44" t="s">
        <v>305</v>
      </c>
      <c r="AA27" s="235" t="s">
        <v>597</v>
      </c>
      <c r="AB27" s="44" t="s">
        <v>309</v>
      </c>
      <c r="AC27" s="199" t="s">
        <v>636</v>
      </c>
      <c r="AD27" s="76">
        <f t="shared" si="0"/>
        <v>0.4</v>
      </c>
      <c r="AE27" s="75" t="str">
        <f t="shared" si="1"/>
        <v>MUY BAJA</v>
      </c>
      <c r="AF27" s="75">
        <f t="shared" ref="AF27:AF30" si="5">+AF26-(AF26*AD27)</f>
        <v>8.6399999999999991E-2</v>
      </c>
      <c r="AG27" s="691"/>
      <c r="AH27" s="691"/>
      <c r="AI27" s="603"/>
      <c r="AJ27" s="598"/>
      <c r="AK27" s="659"/>
      <c r="AL27" s="649"/>
      <c r="AM27" s="474"/>
      <c r="AN27" s="664"/>
      <c r="AO27" s="456"/>
      <c r="AP27" s="456"/>
      <c r="AQ27" s="456"/>
      <c r="AR27" s="456"/>
      <c r="AS27" s="683"/>
      <c r="AT27" s="474"/>
      <c r="AU27" s="477"/>
      <c r="AV27" s="456"/>
      <c r="AW27" s="456"/>
      <c r="AX27" s="456"/>
      <c r="AY27" s="436"/>
      <c r="AZ27" s="439"/>
    </row>
    <row r="28" spans="1:52" ht="25.5">
      <c r="A28" s="590"/>
      <c r="B28" s="593"/>
      <c r="C28" s="600"/>
      <c r="D28" s="598"/>
      <c r="E28" s="598"/>
      <c r="F28" s="598" t="s">
        <v>7</v>
      </c>
      <c r="G28" s="632" t="s">
        <v>424</v>
      </c>
      <c r="H28" s="598"/>
      <c r="I28" s="598"/>
      <c r="J28" s="598"/>
      <c r="K28" s="598"/>
      <c r="L28" s="598"/>
      <c r="M28" s="605"/>
      <c r="N28" s="609"/>
      <c r="O28" s="612"/>
      <c r="P28" s="615"/>
      <c r="Q28" s="603"/>
      <c r="R28" s="219" t="s">
        <v>530</v>
      </c>
      <c r="S28" s="44" t="s">
        <v>296</v>
      </c>
      <c r="T28" s="46" t="s">
        <v>572</v>
      </c>
      <c r="U28" s="44" t="s">
        <v>298</v>
      </c>
      <c r="V28" s="44" t="s">
        <v>300</v>
      </c>
      <c r="W28" s="98">
        <f>VLOOKUP(V28,'Datos Validacion'!$K$6:$L$8,2,0)</f>
        <v>0.25</v>
      </c>
      <c r="X28" s="46" t="s">
        <v>304</v>
      </c>
      <c r="Y28" s="98">
        <f>VLOOKUP(X28,'Datos Validacion'!$M$6:$N$7,2,0)</f>
        <v>0.15</v>
      </c>
      <c r="Z28" s="44" t="s">
        <v>305</v>
      </c>
      <c r="AA28" s="235" t="s">
        <v>596</v>
      </c>
      <c r="AB28" s="44" t="s">
        <v>309</v>
      </c>
      <c r="AC28" s="239" t="s">
        <v>637</v>
      </c>
      <c r="AD28" s="76">
        <f t="shared" si="0"/>
        <v>0.4</v>
      </c>
      <c r="AE28" s="75" t="str">
        <f t="shared" si="1"/>
        <v>MUY BAJA</v>
      </c>
      <c r="AF28" s="75">
        <f t="shared" si="5"/>
        <v>5.183999999999999E-2</v>
      </c>
      <c r="AG28" s="691"/>
      <c r="AH28" s="691"/>
      <c r="AI28" s="603"/>
      <c r="AJ28" s="598"/>
      <c r="AK28" s="659"/>
      <c r="AL28" s="649"/>
      <c r="AM28" s="474"/>
      <c r="AN28" s="744" t="s">
        <v>686</v>
      </c>
      <c r="AO28" s="456"/>
      <c r="AP28" s="456"/>
      <c r="AQ28" s="456"/>
      <c r="AR28" s="456"/>
      <c r="AS28" s="683"/>
      <c r="AT28" s="474"/>
      <c r="AU28" s="477"/>
      <c r="AV28" s="456"/>
      <c r="AW28" s="456"/>
      <c r="AX28" s="456"/>
      <c r="AY28" s="436"/>
      <c r="AZ28" s="439"/>
    </row>
    <row r="29" spans="1:52" ht="25.5">
      <c r="A29" s="590"/>
      <c r="B29" s="593"/>
      <c r="C29" s="600"/>
      <c r="D29" s="598"/>
      <c r="E29" s="598"/>
      <c r="F29" s="598"/>
      <c r="G29" s="632"/>
      <c r="H29" s="598"/>
      <c r="I29" s="598"/>
      <c r="J29" s="598"/>
      <c r="K29" s="598"/>
      <c r="L29" s="598"/>
      <c r="M29" s="605"/>
      <c r="N29" s="609"/>
      <c r="O29" s="612"/>
      <c r="P29" s="615"/>
      <c r="Q29" s="603"/>
      <c r="R29" s="219" t="s">
        <v>531</v>
      </c>
      <c r="S29" s="44" t="s">
        <v>296</v>
      </c>
      <c r="T29" s="46" t="s">
        <v>571</v>
      </c>
      <c r="U29" s="44" t="s">
        <v>298</v>
      </c>
      <c r="V29" s="44" t="s">
        <v>300</v>
      </c>
      <c r="W29" s="98">
        <f>VLOOKUP(V29,'Datos Validacion'!$K$6:$L$8,2,0)</f>
        <v>0.25</v>
      </c>
      <c r="X29" s="46" t="s">
        <v>304</v>
      </c>
      <c r="Y29" s="98">
        <f>VLOOKUP(X29,'Datos Validacion'!$M$6:$N$7,2,0)</f>
        <v>0.15</v>
      </c>
      <c r="Z29" s="44" t="s">
        <v>305</v>
      </c>
      <c r="AA29" s="235" t="s">
        <v>596</v>
      </c>
      <c r="AB29" s="44" t="s">
        <v>309</v>
      </c>
      <c r="AC29" s="239" t="s">
        <v>638</v>
      </c>
      <c r="AD29" s="76">
        <f t="shared" si="0"/>
        <v>0.4</v>
      </c>
      <c r="AE29" s="75" t="str">
        <f t="shared" si="1"/>
        <v>MUY BAJA</v>
      </c>
      <c r="AF29" s="75">
        <f t="shared" si="5"/>
        <v>3.1103999999999993E-2</v>
      </c>
      <c r="AG29" s="691"/>
      <c r="AH29" s="691"/>
      <c r="AI29" s="603"/>
      <c r="AJ29" s="598"/>
      <c r="AK29" s="659"/>
      <c r="AL29" s="649"/>
      <c r="AM29" s="474"/>
      <c r="AN29" s="477"/>
      <c r="AO29" s="456"/>
      <c r="AP29" s="456"/>
      <c r="AQ29" s="456"/>
      <c r="AR29" s="456"/>
      <c r="AS29" s="683"/>
      <c r="AT29" s="474"/>
      <c r="AU29" s="477"/>
      <c r="AV29" s="456"/>
      <c r="AW29" s="456"/>
      <c r="AX29" s="456"/>
      <c r="AY29" s="436"/>
      <c r="AZ29" s="439"/>
    </row>
    <row r="30" spans="1:52" ht="26.25" thickBot="1">
      <c r="A30" s="591"/>
      <c r="B30" s="594"/>
      <c r="C30" s="601"/>
      <c r="D30" s="588"/>
      <c r="E30" s="588"/>
      <c r="F30" s="588"/>
      <c r="G30" s="633"/>
      <c r="H30" s="588"/>
      <c r="I30" s="588"/>
      <c r="J30" s="588"/>
      <c r="K30" s="588"/>
      <c r="L30" s="588"/>
      <c r="M30" s="606"/>
      <c r="N30" s="610"/>
      <c r="O30" s="613"/>
      <c r="P30" s="616"/>
      <c r="Q30" s="604"/>
      <c r="R30" s="220" t="s">
        <v>532</v>
      </c>
      <c r="S30" s="271" t="s">
        <v>296</v>
      </c>
      <c r="T30" s="233" t="s">
        <v>571</v>
      </c>
      <c r="U30" s="271" t="s">
        <v>298</v>
      </c>
      <c r="V30" s="271" t="s">
        <v>300</v>
      </c>
      <c r="W30" s="272">
        <f>VLOOKUP(V30,'Datos Validacion'!$K$6:$L$8,2,0)</f>
        <v>0.25</v>
      </c>
      <c r="X30" s="233" t="s">
        <v>304</v>
      </c>
      <c r="Y30" s="272">
        <f>VLOOKUP(X30,'Datos Validacion'!$M$6:$N$7,2,0)</f>
        <v>0.15</v>
      </c>
      <c r="Z30" s="271" t="s">
        <v>305</v>
      </c>
      <c r="AA30" s="206" t="s">
        <v>596</v>
      </c>
      <c r="AB30" s="271" t="s">
        <v>309</v>
      </c>
      <c r="AC30" s="227" t="s">
        <v>638</v>
      </c>
      <c r="AD30" s="274">
        <f t="shared" si="0"/>
        <v>0.4</v>
      </c>
      <c r="AE30" s="275" t="str">
        <f t="shared" si="1"/>
        <v>MUY BAJA</v>
      </c>
      <c r="AF30" s="276">
        <f t="shared" si="5"/>
        <v>1.8662399999999996E-2</v>
      </c>
      <c r="AG30" s="692"/>
      <c r="AH30" s="692"/>
      <c r="AI30" s="604"/>
      <c r="AJ30" s="588"/>
      <c r="AK30" s="660"/>
      <c r="AL30" s="650"/>
      <c r="AM30" s="663"/>
      <c r="AN30" s="677"/>
      <c r="AO30" s="506"/>
      <c r="AP30" s="506"/>
      <c r="AQ30" s="506"/>
      <c r="AR30" s="506"/>
      <c r="AS30" s="684"/>
      <c r="AT30" s="663"/>
      <c r="AU30" s="677"/>
      <c r="AV30" s="506"/>
      <c r="AW30" s="506"/>
      <c r="AX30" s="506"/>
      <c r="AY30" s="515"/>
      <c r="AZ30" s="670"/>
    </row>
    <row r="31" spans="1:52" ht="51.75" thickTop="1">
      <c r="A31" s="589" t="s">
        <v>372</v>
      </c>
      <c r="B31" s="592"/>
      <c r="C31" s="599" t="s">
        <v>382</v>
      </c>
      <c r="D31" s="587" t="s">
        <v>383</v>
      </c>
      <c r="E31" s="587" t="s">
        <v>384</v>
      </c>
      <c r="F31" s="587" t="s">
        <v>7</v>
      </c>
      <c r="G31" s="599" t="s">
        <v>425</v>
      </c>
      <c r="H31" s="587" t="s">
        <v>465</v>
      </c>
      <c r="I31" s="587" t="s">
        <v>466</v>
      </c>
      <c r="J31" s="587" t="s">
        <v>38</v>
      </c>
      <c r="K31" s="587" t="s">
        <v>501</v>
      </c>
      <c r="L31" s="587" t="s">
        <v>281</v>
      </c>
      <c r="M31" s="607">
        <f>VLOOKUP(L31,'Datos Validacion'!$C$6:$D$10,2,0)</f>
        <v>0.2</v>
      </c>
      <c r="N31" s="608" t="s">
        <v>288</v>
      </c>
      <c r="O31" s="611">
        <f>VLOOKUP(N31,'Datos Validacion'!$E$6:$F$15,2,0)</f>
        <v>0.8</v>
      </c>
      <c r="P31" s="614" t="s">
        <v>170</v>
      </c>
      <c r="Q31" s="602" t="s">
        <v>291</v>
      </c>
      <c r="R31" s="218" t="s">
        <v>533</v>
      </c>
      <c r="S31" s="266" t="s">
        <v>296</v>
      </c>
      <c r="T31" s="266" t="s">
        <v>573</v>
      </c>
      <c r="U31" s="266" t="s">
        <v>298</v>
      </c>
      <c r="V31" s="266" t="s">
        <v>300</v>
      </c>
      <c r="W31" s="267">
        <f>VLOOKUP(V31,'Datos Validacion'!$K$6:$L$8,2,0)</f>
        <v>0.25</v>
      </c>
      <c r="X31" s="232" t="s">
        <v>304</v>
      </c>
      <c r="Y31" s="267">
        <f>VLOOKUP(X31,'Datos Validacion'!$M$6:$N$7,2,0)</f>
        <v>0.15</v>
      </c>
      <c r="Z31" s="266" t="s">
        <v>305</v>
      </c>
      <c r="AA31" s="234" t="s">
        <v>598</v>
      </c>
      <c r="AB31" s="266" t="s">
        <v>309</v>
      </c>
      <c r="AC31" s="198" t="s">
        <v>639</v>
      </c>
      <c r="AD31" s="268">
        <f t="shared" si="0"/>
        <v>0.4</v>
      </c>
      <c r="AE31" s="269" t="str">
        <f t="shared" si="1"/>
        <v>MUY BAJA</v>
      </c>
      <c r="AF31" s="269">
        <f t="shared" si="2"/>
        <v>0.12</v>
      </c>
      <c r="AG31" s="690" t="str">
        <f t="shared" si="3"/>
        <v>MAYOR</v>
      </c>
      <c r="AH31" s="690">
        <f t="shared" si="4"/>
        <v>0.8</v>
      </c>
      <c r="AI31" s="602" t="s">
        <v>291</v>
      </c>
      <c r="AJ31" s="587" t="s">
        <v>239</v>
      </c>
      <c r="AK31" s="667">
        <v>136</v>
      </c>
      <c r="AL31" s="648"/>
      <c r="AM31" s="473">
        <v>44316</v>
      </c>
      <c r="AN31" s="317" t="s">
        <v>683</v>
      </c>
      <c r="AO31" s="516" t="s">
        <v>687</v>
      </c>
      <c r="AP31" s="432" t="s">
        <v>685</v>
      </c>
      <c r="AQ31" s="432"/>
      <c r="AR31" s="432" t="s">
        <v>372</v>
      </c>
      <c r="AS31" s="682"/>
      <c r="AT31" s="473">
        <v>44439</v>
      </c>
      <c r="AU31" s="476" t="s">
        <v>806</v>
      </c>
      <c r="AV31" s="516" t="s">
        <v>763</v>
      </c>
      <c r="AW31" s="432" t="s">
        <v>764</v>
      </c>
      <c r="AX31" s="432"/>
      <c r="AY31" s="435" t="s">
        <v>372</v>
      </c>
      <c r="AZ31" s="438"/>
    </row>
    <row r="32" spans="1:52" ht="37.5" customHeight="1">
      <c r="A32" s="590"/>
      <c r="B32" s="593"/>
      <c r="C32" s="600"/>
      <c r="D32" s="598"/>
      <c r="E32" s="598"/>
      <c r="F32" s="598"/>
      <c r="G32" s="600"/>
      <c r="H32" s="598"/>
      <c r="I32" s="598"/>
      <c r="J32" s="598"/>
      <c r="K32" s="598"/>
      <c r="L32" s="598"/>
      <c r="M32" s="605"/>
      <c r="N32" s="609"/>
      <c r="O32" s="612"/>
      <c r="P32" s="615"/>
      <c r="Q32" s="603"/>
      <c r="R32" s="704" t="s">
        <v>534</v>
      </c>
      <c r="S32" s="593" t="s">
        <v>296</v>
      </c>
      <c r="T32" s="593" t="s">
        <v>573</v>
      </c>
      <c r="U32" s="593" t="s">
        <v>298</v>
      </c>
      <c r="V32" s="593" t="s">
        <v>300</v>
      </c>
      <c r="W32" s="605">
        <f>VLOOKUP(V32,'Datos Validacion'!$K$6:$L$8,2,0)</f>
        <v>0.25</v>
      </c>
      <c r="X32" s="600" t="s">
        <v>304</v>
      </c>
      <c r="Y32" s="605">
        <f>VLOOKUP(X32,'Datos Validacion'!$M$6:$N$7,2,0)</f>
        <v>0.15</v>
      </c>
      <c r="Z32" s="593" t="s">
        <v>305</v>
      </c>
      <c r="AA32" s="702" t="s">
        <v>599</v>
      </c>
      <c r="AB32" s="593" t="s">
        <v>309</v>
      </c>
      <c r="AC32" s="600" t="s">
        <v>639</v>
      </c>
      <c r="AD32" s="76">
        <f t="shared" si="0"/>
        <v>0.4</v>
      </c>
      <c r="AE32" s="75" t="str">
        <f t="shared" si="1"/>
        <v>MUY BAJA</v>
      </c>
      <c r="AF32" s="700">
        <f t="shared" ref="AF32" si="6">+AF31-(AF31*AD32)</f>
        <v>7.1999999999999995E-2</v>
      </c>
      <c r="AG32" s="691"/>
      <c r="AH32" s="691"/>
      <c r="AI32" s="603"/>
      <c r="AJ32" s="598"/>
      <c r="AK32" s="668"/>
      <c r="AL32" s="649"/>
      <c r="AM32" s="474"/>
      <c r="AN32" s="325" t="s">
        <v>688</v>
      </c>
      <c r="AO32" s="517"/>
      <c r="AP32" s="456"/>
      <c r="AQ32" s="456"/>
      <c r="AR32" s="456"/>
      <c r="AS32" s="683"/>
      <c r="AT32" s="474"/>
      <c r="AU32" s="477"/>
      <c r="AV32" s="517"/>
      <c r="AW32" s="456"/>
      <c r="AX32" s="456"/>
      <c r="AY32" s="436"/>
      <c r="AZ32" s="439"/>
    </row>
    <row r="33" spans="1:52" ht="39" thickBot="1">
      <c r="A33" s="591"/>
      <c r="B33" s="594"/>
      <c r="C33" s="601"/>
      <c r="D33" s="588"/>
      <c r="E33" s="588"/>
      <c r="F33" s="588"/>
      <c r="G33" s="601"/>
      <c r="H33" s="588"/>
      <c r="I33" s="588"/>
      <c r="J33" s="588"/>
      <c r="K33" s="588"/>
      <c r="L33" s="588"/>
      <c r="M33" s="606"/>
      <c r="N33" s="610"/>
      <c r="O33" s="613"/>
      <c r="P33" s="616"/>
      <c r="Q33" s="604"/>
      <c r="R33" s="705"/>
      <c r="S33" s="594"/>
      <c r="T33" s="594"/>
      <c r="U33" s="594"/>
      <c r="V33" s="594"/>
      <c r="W33" s="606"/>
      <c r="X33" s="601"/>
      <c r="Y33" s="606"/>
      <c r="Z33" s="594"/>
      <c r="AA33" s="703"/>
      <c r="AB33" s="594"/>
      <c r="AC33" s="601"/>
      <c r="AD33" s="274">
        <f t="shared" ref="AD33:AD42" si="7">+W33+Y33</f>
        <v>0</v>
      </c>
      <c r="AE33" s="275" t="str">
        <f t="shared" ref="AE33:AE42" si="8">IF(AF33&lt;=20%,"MUY BAJA",IF(AF33&lt;=40%,"BAJA",IF(AF33&lt;=60%,"MEDIA",IF(AF33&lt;=80%,"ALTA","MUY ALTA"))))</f>
        <v>MUY BAJA</v>
      </c>
      <c r="AF33" s="701"/>
      <c r="AG33" s="692"/>
      <c r="AH33" s="692"/>
      <c r="AI33" s="604"/>
      <c r="AJ33" s="588"/>
      <c r="AK33" s="669"/>
      <c r="AL33" s="650"/>
      <c r="AM33" s="685"/>
      <c r="AN33" s="318" t="s">
        <v>689</v>
      </c>
      <c r="AO33" s="518"/>
      <c r="AP33" s="506"/>
      <c r="AQ33" s="506"/>
      <c r="AR33" s="506"/>
      <c r="AS33" s="684"/>
      <c r="AT33" s="685"/>
      <c r="AU33" s="677"/>
      <c r="AV33" s="518"/>
      <c r="AW33" s="506"/>
      <c r="AX33" s="506"/>
      <c r="AY33" s="515"/>
      <c r="AZ33" s="670"/>
    </row>
    <row r="34" spans="1:52" ht="153.75" customHeight="1" thickTop="1">
      <c r="A34" s="589" t="s">
        <v>372</v>
      </c>
      <c r="B34" s="592"/>
      <c r="C34" s="599" t="s">
        <v>382</v>
      </c>
      <c r="D34" s="587" t="s">
        <v>385</v>
      </c>
      <c r="E34" s="587" t="s">
        <v>386</v>
      </c>
      <c r="F34" s="265" t="s">
        <v>7</v>
      </c>
      <c r="G34" s="198" t="s">
        <v>426</v>
      </c>
      <c r="H34" s="587" t="s">
        <v>467</v>
      </c>
      <c r="I34" s="587" t="s">
        <v>468</v>
      </c>
      <c r="J34" s="587" t="s">
        <v>38</v>
      </c>
      <c r="K34" s="587" t="s">
        <v>502</v>
      </c>
      <c r="L34" s="587" t="s">
        <v>282</v>
      </c>
      <c r="M34" s="607">
        <f>VLOOKUP(L34,'Datos Validacion'!$C$6:$D$10,2,0)</f>
        <v>0.4</v>
      </c>
      <c r="N34" s="608" t="s">
        <v>288</v>
      </c>
      <c r="O34" s="611">
        <f>VLOOKUP(N34,'Datos Validacion'!$E$6:$F$15,2,0)</f>
        <v>0.8</v>
      </c>
      <c r="P34" s="614" t="s">
        <v>517</v>
      </c>
      <c r="Q34" s="602" t="s">
        <v>291</v>
      </c>
      <c r="R34" s="277" t="s">
        <v>535</v>
      </c>
      <c r="S34" s="266" t="s">
        <v>296</v>
      </c>
      <c r="T34" s="232" t="s">
        <v>574</v>
      </c>
      <c r="U34" s="266" t="s">
        <v>298</v>
      </c>
      <c r="V34" s="266" t="s">
        <v>300</v>
      </c>
      <c r="W34" s="267">
        <f>VLOOKUP(V34,'Datos Validacion'!$K$6:$L$8,2,0)</f>
        <v>0.25</v>
      </c>
      <c r="X34" s="232" t="s">
        <v>304</v>
      </c>
      <c r="Y34" s="267">
        <f>VLOOKUP(X34,'Datos Validacion'!$M$6:$N$7,2,0)</f>
        <v>0.15</v>
      </c>
      <c r="Z34" s="266" t="s">
        <v>305</v>
      </c>
      <c r="AA34" s="234" t="s">
        <v>600</v>
      </c>
      <c r="AB34" s="266" t="s">
        <v>309</v>
      </c>
      <c r="AC34" s="232" t="s">
        <v>640</v>
      </c>
      <c r="AD34" s="268">
        <f t="shared" si="7"/>
        <v>0.4</v>
      </c>
      <c r="AE34" s="269" t="str">
        <f t="shared" si="8"/>
        <v>BAJA</v>
      </c>
      <c r="AF34" s="269">
        <f t="shared" ref="AF34:AF42" si="9">IF(OR(V34="prevenir",V34="detectar"),(M34-(M34*AD34)), M34)</f>
        <v>0.24</v>
      </c>
      <c r="AG34" s="690" t="str">
        <f t="shared" ref="AG34:AG42" si="10">IF(AH34&lt;=20%,"LEVE",IF(AH34&lt;=40%,"MENOR",IF(AH34&lt;=60%,"MODERADO",IF(AH34&lt;=80%,"MAYOR","CATASTROFICO"))))</f>
        <v>MAYOR</v>
      </c>
      <c r="AH34" s="690">
        <f t="shared" ref="AH34:AH42" si="11">IF(V34="corregir",(O34-(O34*AD34)), O34)</f>
        <v>0.8</v>
      </c>
      <c r="AI34" s="602" t="s">
        <v>291</v>
      </c>
      <c r="AJ34" s="587" t="s">
        <v>239</v>
      </c>
      <c r="AK34" s="645" t="s">
        <v>671</v>
      </c>
      <c r="AL34" s="648"/>
      <c r="AM34" s="493">
        <v>44316</v>
      </c>
      <c r="AN34" s="637" t="s">
        <v>690</v>
      </c>
      <c r="AO34" s="465" t="s">
        <v>691</v>
      </c>
      <c r="AP34" s="465" t="s">
        <v>61</v>
      </c>
      <c r="AQ34" s="465"/>
      <c r="AR34" s="465" t="s">
        <v>372</v>
      </c>
      <c r="AS34" s="674" t="s">
        <v>692</v>
      </c>
      <c r="AT34" s="473">
        <v>44439</v>
      </c>
      <c r="AU34" s="432" t="s">
        <v>743</v>
      </c>
      <c r="AV34" s="432" t="s">
        <v>691</v>
      </c>
      <c r="AW34" s="432" t="s">
        <v>744</v>
      </c>
      <c r="AX34" s="432"/>
      <c r="AY34" s="435" t="s">
        <v>372</v>
      </c>
      <c r="AZ34" s="438" t="s">
        <v>745</v>
      </c>
    </row>
    <row r="35" spans="1:52" ht="145.5" customHeight="1">
      <c r="A35" s="590"/>
      <c r="B35" s="593"/>
      <c r="C35" s="600"/>
      <c r="D35" s="598"/>
      <c r="E35" s="598"/>
      <c r="F35" s="45" t="s">
        <v>7</v>
      </c>
      <c r="G35" s="199" t="s">
        <v>427</v>
      </c>
      <c r="H35" s="598"/>
      <c r="I35" s="598"/>
      <c r="J35" s="598"/>
      <c r="K35" s="598"/>
      <c r="L35" s="598"/>
      <c r="M35" s="605"/>
      <c r="N35" s="609"/>
      <c r="O35" s="612"/>
      <c r="P35" s="615"/>
      <c r="Q35" s="603"/>
      <c r="R35" s="221" t="s">
        <v>536</v>
      </c>
      <c r="S35" s="44" t="s">
        <v>296</v>
      </c>
      <c r="T35" s="46" t="s">
        <v>575</v>
      </c>
      <c r="U35" s="44" t="s">
        <v>298</v>
      </c>
      <c r="V35" s="44" t="s">
        <v>300</v>
      </c>
      <c r="W35" s="98">
        <f>VLOOKUP(V35,'Datos Validacion'!$K$6:$L$8,2,0)</f>
        <v>0.25</v>
      </c>
      <c r="X35" s="46" t="s">
        <v>304</v>
      </c>
      <c r="Y35" s="98">
        <f>VLOOKUP(X35,'Datos Validacion'!$M$6:$N$7,2,0)</f>
        <v>0.15</v>
      </c>
      <c r="Z35" s="44" t="s">
        <v>305</v>
      </c>
      <c r="AA35" s="235" t="s">
        <v>601</v>
      </c>
      <c r="AB35" s="44" t="s">
        <v>309</v>
      </c>
      <c r="AC35" s="46" t="s">
        <v>641</v>
      </c>
      <c r="AD35" s="76">
        <f t="shared" si="7"/>
        <v>0.4</v>
      </c>
      <c r="AE35" s="75" t="str">
        <f t="shared" si="8"/>
        <v>MUY BAJA</v>
      </c>
      <c r="AF35" s="75">
        <f>+AF34-(AF34*AD35)</f>
        <v>0.14399999999999999</v>
      </c>
      <c r="AG35" s="691"/>
      <c r="AH35" s="691"/>
      <c r="AI35" s="603"/>
      <c r="AJ35" s="598"/>
      <c r="AK35" s="659"/>
      <c r="AL35" s="649"/>
      <c r="AM35" s="678"/>
      <c r="AN35" s="638"/>
      <c r="AO35" s="466"/>
      <c r="AP35" s="466"/>
      <c r="AQ35" s="466"/>
      <c r="AR35" s="466"/>
      <c r="AS35" s="675"/>
      <c r="AT35" s="474"/>
      <c r="AU35" s="456"/>
      <c r="AV35" s="456"/>
      <c r="AW35" s="456"/>
      <c r="AX35" s="456"/>
      <c r="AY35" s="436"/>
      <c r="AZ35" s="439"/>
    </row>
    <row r="36" spans="1:52" ht="142.5" customHeight="1">
      <c r="A36" s="590"/>
      <c r="B36" s="593"/>
      <c r="C36" s="600"/>
      <c r="D36" s="598"/>
      <c r="E36" s="598"/>
      <c r="F36" s="598" t="s">
        <v>7</v>
      </c>
      <c r="G36" s="632" t="s">
        <v>428</v>
      </c>
      <c r="H36" s="598"/>
      <c r="I36" s="598"/>
      <c r="J36" s="598"/>
      <c r="K36" s="598"/>
      <c r="L36" s="598"/>
      <c r="M36" s="605"/>
      <c r="N36" s="609"/>
      <c r="O36" s="612"/>
      <c r="P36" s="615"/>
      <c r="Q36" s="603"/>
      <c r="R36" s="221" t="s">
        <v>537</v>
      </c>
      <c r="S36" s="44" t="s">
        <v>296</v>
      </c>
      <c r="T36" s="46" t="s">
        <v>575</v>
      </c>
      <c r="U36" s="44" t="s">
        <v>298</v>
      </c>
      <c r="V36" s="44" t="s">
        <v>300</v>
      </c>
      <c r="W36" s="98">
        <f>VLOOKUP(V36,'Datos Validacion'!$K$6:$L$8,2,0)</f>
        <v>0.25</v>
      </c>
      <c r="X36" s="46" t="s">
        <v>304</v>
      </c>
      <c r="Y36" s="98">
        <f>VLOOKUP(X36,'Datos Validacion'!$M$6:$N$7,2,0)</f>
        <v>0.15</v>
      </c>
      <c r="Z36" s="44" t="s">
        <v>305</v>
      </c>
      <c r="AA36" s="235" t="s">
        <v>602</v>
      </c>
      <c r="AB36" s="44" t="s">
        <v>309</v>
      </c>
      <c r="AC36" s="46" t="s">
        <v>642</v>
      </c>
      <c r="AD36" s="76">
        <f t="shared" si="7"/>
        <v>0.4</v>
      </c>
      <c r="AE36" s="75" t="str">
        <f t="shared" si="8"/>
        <v>MUY BAJA</v>
      </c>
      <c r="AF36" s="75">
        <f t="shared" ref="AF36:AF38" si="12">+AF35-(AF35*AD36)</f>
        <v>8.6399999999999991E-2</v>
      </c>
      <c r="AG36" s="691"/>
      <c r="AH36" s="691"/>
      <c r="AI36" s="603"/>
      <c r="AJ36" s="598"/>
      <c r="AK36" s="659"/>
      <c r="AL36" s="649"/>
      <c r="AM36" s="678"/>
      <c r="AN36" s="638"/>
      <c r="AO36" s="466"/>
      <c r="AP36" s="466"/>
      <c r="AQ36" s="466"/>
      <c r="AR36" s="466"/>
      <c r="AS36" s="675"/>
      <c r="AT36" s="474"/>
      <c r="AU36" s="456"/>
      <c r="AV36" s="456"/>
      <c r="AW36" s="456"/>
      <c r="AX36" s="456"/>
      <c r="AY36" s="436"/>
      <c r="AZ36" s="439"/>
    </row>
    <row r="37" spans="1:52" ht="73.5" customHeight="1">
      <c r="A37" s="590"/>
      <c r="B37" s="593"/>
      <c r="C37" s="600"/>
      <c r="D37" s="598"/>
      <c r="E37" s="598"/>
      <c r="F37" s="598"/>
      <c r="G37" s="632"/>
      <c r="H37" s="598"/>
      <c r="I37" s="598"/>
      <c r="J37" s="598"/>
      <c r="K37" s="598"/>
      <c r="L37" s="598"/>
      <c r="M37" s="605"/>
      <c r="N37" s="609"/>
      <c r="O37" s="612"/>
      <c r="P37" s="615"/>
      <c r="Q37" s="603"/>
      <c r="R37" s="221" t="s">
        <v>538</v>
      </c>
      <c r="S37" s="44" t="s">
        <v>296</v>
      </c>
      <c r="T37" s="46" t="s">
        <v>576</v>
      </c>
      <c r="U37" s="44" t="s">
        <v>298</v>
      </c>
      <c r="V37" s="44" t="s">
        <v>300</v>
      </c>
      <c r="W37" s="98">
        <f>VLOOKUP(V37,'Datos Validacion'!$K$6:$L$8,2,0)</f>
        <v>0.25</v>
      </c>
      <c r="X37" s="46" t="s">
        <v>304</v>
      </c>
      <c r="Y37" s="98">
        <f>VLOOKUP(X37,'Datos Validacion'!$M$6:$N$7,2,0)</f>
        <v>0.15</v>
      </c>
      <c r="Z37" s="44" t="s">
        <v>305</v>
      </c>
      <c r="AA37" s="235" t="s">
        <v>603</v>
      </c>
      <c r="AB37" s="44" t="s">
        <v>309</v>
      </c>
      <c r="AC37" s="46" t="s">
        <v>643</v>
      </c>
      <c r="AD37" s="76">
        <f t="shared" si="7"/>
        <v>0.4</v>
      </c>
      <c r="AE37" s="75" t="str">
        <f t="shared" si="8"/>
        <v>MUY BAJA</v>
      </c>
      <c r="AF37" s="75">
        <f t="shared" si="12"/>
        <v>5.183999999999999E-2</v>
      </c>
      <c r="AG37" s="691"/>
      <c r="AH37" s="691"/>
      <c r="AI37" s="603"/>
      <c r="AJ37" s="598"/>
      <c r="AK37" s="659"/>
      <c r="AL37" s="649"/>
      <c r="AM37" s="678"/>
      <c r="AN37" s="638"/>
      <c r="AO37" s="466"/>
      <c r="AP37" s="466"/>
      <c r="AQ37" s="466"/>
      <c r="AR37" s="466"/>
      <c r="AS37" s="675"/>
      <c r="AT37" s="474"/>
      <c r="AU37" s="456"/>
      <c r="AV37" s="456"/>
      <c r="AW37" s="456"/>
      <c r="AX37" s="456"/>
      <c r="AY37" s="436"/>
      <c r="AZ37" s="439"/>
    </row>
    <row r="38" spans="1:52" ht="73.5" customHeight="1" thickBot="1">
      <c r="A38" s="591"/>
      <c r="B38" s="594"/>
      <c r="C38" s="601"/>
      <c r="D38" s="588"/>
      <c r="E38" s="588"/>
      <c r="F38" s="588"/>
      <c r="G38" s="633"/>
      <c r="H38" s="588"/>
      <c r="I38" s="588"/>
      <c r="J38" s="588"/>
      <c r="K38" s="588"/>
      <c r="L38" s="588"/>
      <c r="M38" s="606"/>
      <c r="N38" s="610"/>
      <c r="O38" s="613"/>
      <c r="P38" s="616"/>
      <c r="Q38" s="604"/>
      <c r="R38" s="278" t="s">
        <v>539</v>
      </c>
      <c r="S38" s="271" t="s">
        <v>296</v>
      </c>
      <c r="T38" s="233" t="s">
        <v>577</v>
      </c>
      <c r="U38" s="271" t="s">
        <v>298</v>
      </c>
      <c r="V38" s="271" t="s">
        <v>300</v>
      </c>
      <c r="W38" s="272">
        <f>VLOOKUP(V38,'Datos Validacion'!$K$6:$L$8,2,0)</f>
        <v>0.25</v>
      </c>
      <c r="X38" s="233" t="s">
        <v>304</v>
      </c>
      <c r="Y38" s="272">
        <f>VLOOKUP(X38,'Datos Validacion'!$M$6:$N$7,2,0)</f>
        <v>0.15</v>
      </c>
      <c r="Z38" s="271" t="s">
        <v>305</v>
      </c>
      <c r="AA38" s="206" t="s">
        <v>604</v>
      </c>
      <c r="AB38" s="271" t="s">
        <v>309</v>
      </c>
      <c r="AC38" s="233" t="s">
        <v>644</v>
      </c>
      <c r="AD38" s="274">
        <f t="shared" si="7"/>
        <v>0.4</v>
      </c>
      <c r="AE38" s="275" t="str">
        <f t="shared" si="8"/>
        <v>MUY BAJA</v>
      </c>
      <c r="AF38" s="276">
        <f t="shared" si="12"/>
        <v>3.1103999999999993E-2</v>
      </c>
      <c r="AG38" s="692"/>
      <c r="AH38" s="692"/>
      <c r="AI38" s="604"/>
      <c r="AJ38" s="588"/>
      <c r="AK38" s="660"/>
      <c r="AL38" s="650"/>
      <c r="AM38" s="494"/>
      <c r="AN38" s="639"/>
      <c r="AO38" s="627"/>
      <c r="AP38" s="627"/>
      <c r="AQ38" s="627"/>
      <c r="AR38" s="627"/>
      <c r="AS38" s="743"/>
      <c r="AT38" s="663"/>
      <c r="AU38" s="506"/>
      <c r="AV38" s="506"/>
      <c r="AW38" s="506"/>
      <c r="AX38" s="506"/>
      <c r="AY38" s="515"/>
      <c r="AZ38" s="670"/>
    </row>
    <row r="39" spans="1:52" ht="26.25" thickTop="1">
      <c r="A39" s="589" t="s">
        <v>372</v>
      </c>
      <c r="B39" s="592"/>
      <c r="C39" s="599" t="s">
        <v>382</v>
      </c>
      <c r="D39" s="587" t="s">
        <v>387</v>
      </c>
      <c r="E39" s="587" t="s">
        <v>388</v>
      </c>
      <c r="F39" s="265" t="s">
        <v>7</v>
      </c>
      <c r="G39" s="198" t="s">
        <v>429</v>
      </c>
      <c r="H39" s="587" t="s">
        <v>469</v>
      </c>
      <c r="I39" s="587" t="s">
        <v>470</v>
      </c>
      <c r="J39" s="587" t="s">
        <v>38</v>
      </c>
      <c r="K39" s="587" t="s">
        <v>503</v>
      </c>
      <c r="L39" s="587" t="s">
        <v>281</v>
      </c>
      <c r="M39" s="607">
        <f>VLOOKUP(L39,'Datos Validacion'!$C$6:$D$10,2,0)</f>
        <v>0.2</v>
      </c>
      <c r="N39" s="608" t="s">
        <v>287</v>
      </c>
      <c r="O39" s="611">
        <f>VLOOKUP(N39,'Datos Validacion'!$E$6:$F$15,2,0)</f>
        <v>0.6</v>
      </c>
      <c r="P39" s="614" t="s">
        <v>172</v>
      </c>
      <c r="Q39" s="602" t="s">
        <v>190</v>
      </c>
      <c r="R39" s="707" t="s">
        <v>540</v>
      </c>
      <c r="S39" s="592" t="s">
        <v>296</v>
      </c>
      <c r="T39" s="599" t="s">
        <v>578</v>
      </c>
      <c r="U39" s="592" t="s">
        <v>298</v>
      </c>
      <c r="V39" s="592" t="s">
        <v>300</v>
      </c>
      <c r="W39" s="607">
        <f>VLOOKUP(V39,'Datos Validacion'!$K$6:$L$8,2,0)</f>
        <v>0.25</v>
      </c>
      <c r="X39" s="599" t="s">
        <v>304</v>
      </c>
      <c r="Y39" s="607">
        <f>VLOOKUP(X39,'Datos Validacion'!$M$6:$N$7,2,0)</f>
        <v>0.15</v>
      </c>
      <c r="Z39" s="592" t="s">
        <v>305</v>
      </c>
      <c r="AA39" s="706" t="s">
        <v>605</v>
      </c>
      <c r="AB39" s="592" t="s">
        <v>309</v>
      </c>
      <c r="AC39" s="599" t="s">
        <v>645</v>
      </c>
      <c r="AD39" s="709">
        <f t="shared" si="7"/>
        <v>0.4</v>
      </c>
      <c r="AE39" s="690" t="str">
        <f t="shared" si="8"/>
        <v>MUY BAJA</v>
      </c>
      <c r="AF39" s="690">
        <f t="shared" si="9"/>
        <v>0.12</v>
      </c>
      <c r="AG39" s="690" t="str">
        <f t="shared" si="10"/>
        <v>MODERADO</v>
      </c>
      <c r="AH39" s="690">
        <f t="shared" si="11"/>
        <v>0.6</v>
      </c>
      <c r="AI39" s="602" t="s">
        <v>293</v>
      </c>
      <c r="AJ39" s="587" t="s">
        <v>239</v>
      </c>
      <c r="AK39" s="656"/>
      <c r="AL39" s="648"/>
      <c r="AM39" s="493">
        <v>44316</v>
      </c>
      <c r="AN39" s="637" t="s">
        <v>693</v>
      </c>
      <c r="AO39" s="465" t="s">
        <v>694</v>
      </c>
      <c r="AP39" s="640" t="s">
        <v>695</v>
      </c>
      <c r="AQ39" s="465"/>
      <c r="AR39" s="465" t="s">
        <v>372</v>
      </c>
      <c r="AS39" s="468" t="s">
        <v>696</v>
      </c>
      <c r="AT39" s="473">
        <v>44439</v>
      </c>
      <c r="AU39" s="476" t="s">
        <v>755</v>
      </c>
      <c r="AV39" s="432" t="s">
        <v>694</v>
      </c>
      <c r="AW39" s="651" t="s">
        <v>756</v>
      </c>
      <c r="AX39" s="432"/>
      <c r="AY39" s="435" t="s">
        <v>372</v>
      </c>
      <c r="AZ39" s="503" t="s">
        <v>696</v>
      </c>
    </row>
    <row r="40" spans="1:52" ht="25.5" customHeight="1">
      <c r="A40" s="590"/>
      <c r="B40" s="593"/>
      <c r="C40" s="600"/>
      <c r="D40" s="598"/>
      <c r="E40" s="598"/>
      <c r="F40" s="45" t="s">
        <v>7</v>
      </c>
      <c r="G40" s="199" t="s">
        <v>430</v>
      </c>
      <c r="H40" s="598"/>
      <c r="I40" s="598"/>
      <c r="J40" s="598"/>
      <c r="K40" s="598"/>
      <c r="L40" s="598"/>
      <c r="M40" s="605"/>
      <c r="N40" s="609"/>
      <c r="O40" s="612"/>
      <c r="P40" s="615"/>
      <c r="Q40" s="603"/>
      <c r="R40" s="708"/>
      <c r="S40" s="593"/>
      <c r="T40" s="600"/>
      <c r="U40" s="593"/>
      <c r="V40" s="593"/>
      <c r="W40" s="605"/>
      <c r="X40" s="600"/>
      <c r="Y40" s="605"/>
      <c r="Z40" s="593"/>
      <c r="AA40" s="702"/>
      <c r="AB40" s="593"/>
      <c r="AC40" s="600"/>
      <c r="AD40" s="693"/>
      <c r="AE40" s="691"/>
      <c r="AF40" s="691"/>
      <c r="AG40" s="691"/>
      <c r="AH40" s="691"/>
      <c r="AI40" s="603"/>
      <c r="AJ40" s="598"/>
      <c r="AK40" s="661"/>
      <c r="AL40" s="649"/>
      <c r="AM40" s="678"/>
      <c r="AN40" s="638"/>
      <c r="AO40" s="466"/>
      <c r="AP40" s="641"/>
      <c r="AQ40" s="466"/>
      <c r="AR40" s="466"/>
      <c r="AS40" s="469"/>
      <c r="AT40" s="474"/>
      <c r="AU40" s="477"/>
      <c r="AV40" s="456"/>
      <c r="AW40" s="652"/>
      <c r="AX40" s="456"/>
      <c r="AY40" s="436"/>
      <c r="AZ40" s="504"/>
    </row>
    <row r="41" spans="1:52" ht="39" thickBot="1">
      <c r="A41" s="591"/>
      <c r="B41" s="594"/>
      <c r="C41" s="601"/>
      <c r="D41" s="588"/>
      <c r="E41" s="588"/>
      <c r="F41" s="270" t="s">
        <v>7</v>
      </c>
      <c r="G41" s="203" t="s">
        <v>431</v>
      </c>
      <c r="H41" s="588"/>
      <c r="I41" s="588"/>
      <c r="J41" s="588"/>
      <c r="K41" s="588"/>
      <c r="L41" s="588"/>
      <c r="M41" s="606"/>
      <c r="N41" s="610"/>
      <c r="O41" s="613"/>
      <c r="P41" s="616"/>
      <c r="Q41" s="604"/>
      <c r="R41" s="203" t="s">
        <v>541</v>
      </c>
      <c r="S41" s="271" t="s">
        <v>296</v>
      </c>
      <c r="T41" s="233" t="s">
        <v>579</v>
      </c>
      <c r="U41" s="271" t="s">
        <v>298</v>
      </c>
      <c r="V41" s="271" t="s">
        <v>300</v>
      </c>
      <c r="W41" s="272">
        <f>VLOOKUP(V41,'Datos Validacion'!$K$6:$L$8,2,0)</f>
        <v>0.25</v>
      </c>
      <c r="X41" s="233" t="s">
        <v>304</v>
      </c>
      <c r="Y41" s="272">
        <f>VLOOKUP(X41,'Datos Validacion'!$M$6:$N$7,2,0)</f>
        <v>0.15</v>
      </c>
      <c r="Z41" s="271" t="s">
        <v>305</v>
      </c>
      <c r="AA41" s="206" t="s">
        <v>606</v>
      </c>
      <c r="AB41" s="271" t="s">
        <v>309</v>
      </c>
      <c r="AC41" s="233" t="s">
        <v>646</v>
      </c>
      <c r="AD41" s="274">
        <f t="shared" si="7"/>
        <v>0.4</v>
      </c>
      <c r="AE41" s="275" t="str">
        <f t="shared" si="8"/>
        <v>MUY BAJA</v>
      </c>
      <c r="AF41" s="276">
        <f>+AF39-(AF39*AD41)</f>
        <v>7.1999999999999995E-2</v>
      </c>
      <c r="AG41" s="692"/>
      <c r="AH41" s="692"/>
      <c r="AI41" s="604"/>
      <c r="AJ41" s="588"/>
      <c r="AK41" s="657"/>
      <c r="AL41" s="650"/>
      <c r="AM41" s="494"/>
      <c r="AN41" s="639"/>
      <c r="AO41" s="627"/>
      <c r="AP41" s="642"/>
      <c r="AQ41" s="627"/>
      <c r="AR41" s="627"/>
      <c r="AS41" s="681"/>
      <c r="AT41" s="663"/>
      <c r="AU41" s="677"/>
      <c r="AV41" s="506"/>
      <c r="AW41" s="653"/>
      <c r="AX41" s="506"/>
      <c r="AY41" s="515"/>
      <c r="AZ41" s="505"/>
    </row>
    <row r="42" spans="1:52" ht="51.75" thickTop="1">
      <c r="A42" s="589" t="s">
        <v>372</v>
      </c>
      <c r="B42" s="592"/>
      <c r="C42" s="599" t="s">
        <v>389</v>
      </c>
      <c r="D42" s="587" t="s">
        <v>390</v>
      </c>
      <c r="E42" s="587" t="s">
        <v>391</v>
      </c>
      <c r="F42" s="587" t="s">
        <v>7</v>
      </c>
      <c r="G42" s="599" t="s">
        <v>432</v>
      </c>
      <c r="H42" s="587" t="s">
        <v>471</v>
      </c>
      <c r="I42" s="634" t="s">
        <v>472</v>
      </c>
      <c r="J42" s="587" t="s">
        <v>38</v>
      </c>
      <c r="K42" s="587" t="s">
        <v>504</v>
      </c>
      <c r="L42" s="587" t="s">
        <v>285</v>
      </c>
      <c r="M42" s="607">
        <f>VLOOKUP(L42,'Datos Validacion'!$C$6:$D$10,2,0)</f>
        <v>1</v>
      </c>
      <c r="N42" s="608" t="s">
        <v>287</v>
      </c>
      <c r="O42" s="611">
        <f>VLOOKUP(N42,'Datos Validacion'!$E$6:$F$15,2,0)</f>
        <v>0.6</v>
      </c>
      <c r="P42" s="614" t="s">
        <v>172</v>
      </c>
      <c r="Q42" s="602" t="s">
        <v>250</v>
      </c>
      <c r="R42" s="222" t="s">
        <v>542</v>
      </c>
      <c r="S42" s="266" t="s">
        <v>296</v>
      </c>
      <c r="T42" s="232" t="s">
        <v>391</v>
      </c>
      <c r="U42" s="266" t="s">
        <v>298</v>
      </c>
      <c r="V42" s="266" t="s">
        <v>300</v>
      </c>
      <c r="W42" s="267">
        <f>VLOOKUP(V42,'Datos Validacion'!$K$6:$L$8,2,0)</f>
        <v>0.25</v>
      </c>
      <c r="X42" s="232" t="s">
        <v>304</v>
      </c>
      <c r="Y42" s="267">
        <f>VLOOKUP(X42,'Datos Validacion'!$M$6:$N$7,2,0)</f>
        <v>0.15</v>
      </c>
      <c r="Z42" s="266" t="s">
        <v>305</v>
      </c>
      <c r="AA42" s="234" t="s">
        <v>607</v>
      </c>
      <c r="AB42" s="266" t="s">
        <v>309</v>
      </c>
      <c r="AC42" s="198" t="s">
        <v>647</v>
      </c>
      <c r="AD42" s="268">
        <f t="shared" si="7"/>
        <v>0.4</v>
      </c>
      <c r="AE42" s="269" t="str">
        <f t="shared" si="8"/>
        <v>MEDIA</v>
      </c>
      <c r="AF42" s="269">
        <f t="shared" si="9"/>
        <v>0.6</v>
      </c>
      <c r="AG42" s="690" t="str">
        <f t="shared" si="10"/>
        <v>MODERADO</v>
      </c>
      <c r="AH42" s="690">
        <f t="shared" si="11"/>
        <v>0.6</v>
      </c>
      <c r="AI42" s="602" t="s">
        <v>293</v>
      </c>
      <c r="AJ42" s="587" t="s">
        <v>239</v>
      </c>
      <c r="AK42" s="656"/>
      <c r="AL42" s="648"/>
      <c r="AM42" s="729">
        <v>44316</v>
      </c>
      <c r="AN42" s="699" t="s">
        <v>697</v>
      </c>
      <c r="AO42" s="595" t="s">
        <v>698</v>
      </c>
      <c r="AP42" s="625" t="s">
        <v>699</v>
      </c>
      <c r="AQ42" s="595"/>
      <c r="AR42" s="595" t="s">
        <v>372</v>
      </c>
      <c r="AS42" s="735"/>
      <c r="AT42" s="738">
        <v>44439</v>
      </c>
      <c r="AU42" s="625" t="s">
        <v>752</v>
      </c>
      <c r="AV42" s="516" t="s">
        <v>753</v>
      </c>
      <c r="AW42" s="516" t="s">
        <v>699</v>
      </c>
      <c r="AX42" s="516"/>
      <c r="AY42" s="507" t="s">
        <v>372</v>
      </c>
      <c r="AZ42" s="510" t="s">
        <v>754</v>
      </c>
    </row>
    <row r="43" spans="1:52" ht="51">
      <c r="A43" s="590"/>
      <c r="B43" s="593"/>
      <c r="C43" s="600"/>
      <c r="D43" s="598"/>
      <c r="E43" s="598"/>
      <c r="F43" s="598"/>
      <c r="G43" s="600"/>
      <c r="H43" s="598"/>
      <c r="I43" s="635"/>
      <c r="J43" s="598"/>
      <c r="K43" s="598"/>
      <c r="L43" s="598"/>
      <c r="M43" s="605"/>
      <c r="N43" s="609"/>
      <c r="O43" s="612"/>
      <c r="P43" s="615"/>
      <c r="Q43" s="603"/>
      <c r="R43" s="223" t="s">
        <v>543</v>
      </c>
      <c r="S43" s="44" t="s">
        <v>296</v>
      </c>
      <c r="T43" s="46" t="s">
        <v>391</v>
      </c>
      <c r="U43" s="44" t="s">
        <v>298</v>
      </c>
      <c r="V43" s="44" t="s">
        <v>300</v>
      </c>
      <c r="W43" s="98">
        <f>VLOOKUP(V43,'Datos Validacion'!$K$6:$L$8,2,0)</f>
        <v>0.25</v>
      </c>
      <c r="X43" s="46" t="s">
        <v>304</v>
      </c>
      <c r="Y43" s="98">
        <f>VLOOKUP(X43,'Datos Validacion'!$M$6:$N$7,2,0)</f>
        <v>0.15</v>
      </c>
      <c r="Z43" s="44" t="s">
        <v>305</v>
      </c>
      <c r="AA43" s="235" t="s">
        <v>608</v>
      </c>
      <c r="AB43" s="44" t="s">
        <v>309</v>
      </c>
      <c r="AC43" s="199" t="s">
        <v>648</v>
      </c>
      <c r="AD43" s="76">
        <f t="shared" si="0"/>
        <v>0.4</v>
      </c>
      <c r="AE43" s="75" t="str">
        <f t="shared" si="1"/>
        <v>BAJA</v>
      </c>
      <c r="AF43" s="75">
        <f>+AF42-(AF42*AD43)</f>
        <v>0.36</v>
      </c>
      <c r="AG43" s="691"/>
      <c r="AH43" s="691"/>
      <c r="AI43" s="603"/>
      <c r="AJ43" s="598"/>
      <c r="AK43" s="661"/>
      <c r="AL43" s="649"/>
      <c r="AM43" s="730"/>
      <c r="AN43" s="695"/>
      <c r="AO43" s="596"/>
      <c r="AP43" s="732"/>
      <c r="AQ43" s="596"/>
      <c r="AR43" s="596"/>
      <c r="AS43" s="736"/>
      <c r="AT43" s="739"/>
      <c r="AU43" s="741"/>
      <c r="AV43" s="517"/>
      <c r="AW43" s="517"/>
      <c r="AX43" s="517"/>
      <c r="AY43" s="508"/>
      <c r="AZ43" s="511"/>
    </row>
    <row r="44" spans="1:52" ht="38.25">
      <c r="A44" s="590"/>
      <c r="B44" s="593"/>
      <c r="C44" s="600"/>
      <c r="D44" s="598"/>
      <c r="E44" s="598"/>
      <c r="F44" s="598" t="s">
        <v>7</v>
      </c>
      <c r="G44" s="600" t="s">
        <v>433</v>
      </c>
      <c r="H44" s="598"/>
      <c r="I44" s="635"/>
      <c r="J44" s="598"/>
      <c r="K44" s="598"/>
      <c r="L44" s="598"/>
      <c r="M44" s="605"/>
      <c r="N44" s="609"/>
      <c r="O44" s="612"/>
      <c r="P44" s="615"/>
      <c r="Q44" s="603"/>
      <c r="R44" s="223" t="s">
        <v>544</v>
      </c>
      <c r="S44" s="44" t="s">
        <v>296</v>
      </c>
      <c r="T44" s="46" t="s">
        <v>391</v>
      </c>
      <c r="U44" s="44" t="s">
        <v>298</v>
      </c>
      <c r="V44" s="44" t="s">
        <v>300</v>
      </c>
      <c r="W44" s="98">
        <f>VLOOKUP(V44,'Datos Validacion'!$K$6:$L$8,2,0)</f>
        <v>0.25</v>
      </c>
      <c r="X44" s="46" t="s">
        <v>304</v>
      </c>
      <c r="Y44" s="98">
        <f>VLOOKUP(X44,'Datos Validacion'!$M$6:$N$7,2,0)</f>
        <v>0.15</v>
      </c>
      <c r="Z44" s="44" t="s">
        <v>305</v>
      </c>
      <c r="AA44" s="235" t="s">
        <v>609</v>
      </c>
      <c r="AB44" s="44" t="s">
        <v>309</v>
      </c>
      <c r="AC44" s="199" t="s">
        <v>649</v>
      </c>
      <c r="AD44" s="76">
        <f t="shared" si="0"/>
        <v>0.4</v>
      </c>
      <c r="AE44" s="75" t="str">
        <f t="shared" si="1"/>
        <v>BAJA</v>
      </c>
      <c r="AF44" s="75">
        <f t="shared" ref="AF44:AF45" si="13">+AF43-(AF43*AD44)</f>
        <v>0.216</v>
      </c>
      <c r="AG44" s="691"/>
      <c r="AH44" s="691"/>
      <c r="AI44" s="603"/>
      <c r="AJ44" s="598"/>
      <c r="AK44" s="661"/>
      <c r="AL44" s="649"/>
      <c r="AM44" s="730"/>
      <c r="AN44" s="695"/>
      <c r="AO44" s="596"/>
      <c r="AP44" s="732"/>
      <c r="AQ44" s="596"/>
      <c r="AR44" s="596"/>
      <c r="AS44" s="736"/>
      <c r="AT44" s="739"/>
      <c r="AU44" s="741"/>
      <c r="AV44" s="517"/>
      <c r="AW44" s="517"/>
      <c r="AX44" s="517"/>
      <c r="AY44" s="508"/>
      <c r="AZ44" s="511"/>
    </row>
    <row r="45" spans="1:52" ht="51.75" thickBot="1">
      <c r="A45" s="591"/>
      <c r="B45" s="594"/>
      <c r="C45" s="601"/>
      <c r="D45" s="588"/>
      <c r="E45" s="588"/>
      <c r="F45" s="588"/>
      <c r="G45" s="601"/>
      <c r="H45" s="588"/>
      <c r="I45" s="636"/>
      <c r="J45" s="588"/>
      <c r="K45" s="588"/>
      <c r="L45" s="588"/>
      <c r="M45" s="606"/>
      <c r="N45" s="610"/>
      <c r="O45" s="613"/>
      <c r="P45" s="616"/>
      <c r="Q45" s="604"/>
      <c r="R45" s="224" t="s">
        <v>545</v>
      </c>
      <c r="S45" s="271" t="s">
        <v>296</v>
      </c>
      <c r="T45" s="233" t="s">
        <v>391</v>
      </c>
      <c r="U45" s="271" t="s">
        <v>298</v>
      </c>
      <c r="V45" s="271" t="s">
        <v>300</v>
      </c>
      <c r="W45" s="272">
        <f>VLOOKUP(V45,'Datos Validacion'!$K$6:$L$8,2,0)</f>
        <v>0.25</v>
      </c>
      <c r="X45" s="233" t="s">
        <v>304</v>
      </c>
      <c r="Y45" s="272">
        <f>VLOOKUP(X45,'Datos Validacion'!$M$6:$N$7,2,0)</f>
        <v>0.15</v>
      </c>
      <c r="Z45" s="271" t="s">
        <v>305</v>
      </c>
      <c r="AA45" s="206" t="s">
        <v>610</v>
      </c>
      <c r="AB45" s="271" t="s">
        <v>309</v>
      </c>
      <c r="AC45" s="203" t="s">
        <v>650</v>
      </c>
      <c r="AD45" s="274">
        <f t="shared" si="0"/>
        <v>0.4</v>
      </c>
      <c r="AE45" s="275" t="str">
        <f t="shared" si="1"/>
        <v>MUY BAJA</v>
      </c>
      <c r="AF45" s="276">
        <f t="shared" si="13"/>
        <v>0.12959999999999999</v>
      </c>
      <c r="AG45" s="692"/>
      <c r="AH45" s="692"/>
      <c r="AI45" s="604"/>
      <c r="AJ45" s="588"/>
      <c r="AK45" s="657"/>
      <c r="AL45" s="650"/>
      <c r="AM45" s="731"/>
      <c r="AN45" s="696"/>
      <c r="AO45" s="597"/>
      <c r="AP45" s="626"/>
      <c r="AQ45" s="597"/>
      <c r="AR45" s="597"/>
      <c r="AS45" s="737"/>
      <c r="AT45" s="740"/>
      <c r="AU45" s="742"/>
      <c r="AV45" s="518"/>
      <c r="AW45" s="518"/>
      <c r="AX45" s="518"/>
      <c r="AY45" s="509"/>
      <c r="AZ45" s="512"/>
    </row>
    <row r="46" spans="1:52" ht="147.75" customHeight="1" thickTop="1" thickBot="1">
      <c r="A46" s="327" t="s">
        <v>372</v>
      </c>
      <c r="B46" s="189"/>
      <c r="C46" s="190" t="s">
        <v>392</v>
      </c>
      <c r="D46" s="191" t="s">
        <v>393</v>
      </c>
      <c r="E46" s="191" t="s">
        <v>394</v>
      </c>
      <c r="F46" s="191" t="s">
        <v>7</v>
      </c>
      <c r="G46" s="204" t="s">
        <v>434</v>
      </c>
      <c r="H46" s="191" t="s">
        <v>473</v>
      </c>
      <c r="I46" s="204" t="s">
        <v>474</v>
      </c>
      <c r="J46" s="191" t="s">
        <v>38</v>
      </c>
      <c r="K46" s="211" t="s">
        <v>505</v>
      </c>
      <c r="L46" s="191" t="s">
        <v>282</v>
      </c>
      <c r="M46" s="281">
        <f>VLOOKUP(L46,'Datos Validacion'!$C$6:$D$10,2,0)</f>
        <v>0.4</v>
      </c>
      <c r="N46" s="282" t="s">
        <v>287</v>
      </c>
      <c r="O46" s="283">
        <f>VLOOKUP(N46,'Datos Validacion'!$E$6:$F$15,2,0)</f>
        <v>0.6</v>
      </c>
      <c r="P46" s="213" t="s">
        <v>172</v>
      </c>
      <c r="Q46" s="284" t="s">
        <v>293</v>
      </c>
      <c r="R46" s="204" t="s">
        <v>546</v>
      </c>
      <c r="S46" s="193" t="s">
        <v>296</v>
      </c>
      <c r="T46" s="207" t="s">
        <v>580</v>
      </c>
      <c r="U46" s="193" t="s">
        <v>298</v>
      </c>
      <c r="V46" s="193" t="s">
        <v>300</v>
      </c>
      <c r="W46" s="281">
        <f>VLOOKUP(V46,'Datos Validacion'!$K$6:$L$8,2,0)</f>
        <v>0.25</v>
      </c>
      <c r="X46" s="207" t="s">
        <v>304</v>
      </c>
      <c r="Y46" s="281">
        <f>VLOOKUP(X46,'Datos Validacion'!$M$6:$N$7,2,0)</f>
        <v>0.15</v>
      </c>
      <c r="Z46" s="193" t="s">
        <v>305</v>
      </c>
      <c r="AA46" s="236" t="s">
        <v>611</v>
      </c>
      <c r="AB46" s="193" t="s">
        <v>309</v>
      </c>
      <c r="AC46" s="236" t="s">
        <v>651</v>
      </c>
      <c r="AD46" s="285">
        <f t="shared" si="0"/>
        <v>0.4</v>
      </c>
      <c r="AE46" s="286" t="str">
        <f t="shared" si="1"/>
        <v>BAJA</v>
      </c>
      <c r="AF46" s="286">
        <f t="shared" si="2"/>
        <v>0.24</v>
      </c>
      <c r="AG46" s="286" t="str">
        <f t="shared" si="3"/>
        <v>MODERADO</v>
      </c>
      <c r="AH46" s="286">
        <f t="shared" si="4"/>
        <v>0.6</v>
      </c>
      <c r="AI46" s="284" t="s">
        <v>293</v>
      </c>
      <c r="AJ46" s="191" t="s">
        <v>239</v>
      </c>
      <c r="AK46" s="241"/>
      <c r="AL46" s="242"/>
      <c r="AM46" s="244">
        <v>44316</v>
      </c>
      <c r="AN46" s="279" t="s">
        <v>700</v>
      </c>
      <c r="AO46" s="197" t="s">
        <v>701</v>
      </c>
      <c r="AP46" s="245" t="s">
        <v>685</v>
      </c>
      <c r="AQ46" s="197"/>
      <c r="AR46" s="197" t="s">
        <v>372</v>
      </c>
      <c r="AS46" s="380" t="s">
        <v>702</v>
      </c>
      <c r="AT46" s="388">
        <v>44439</v>
      </c>
      <c r="AU46" s="279" t="s">
        <v>807</v>
      </c>
      <c r="AV46" s="353" t="s">
        <v>701</v>
      </c>
      <c r="AW46" s="354" t="s">
        <v>685</v>
      </c>
      <c r="AX46" s="353"/>
      <c r="AY46" s="389" t="s">
        <v>372</v>
      </c>
      <c r="AZ46" s="280" t="s">
        <v>702</v>
      </c>
    </row>
    <row r="47" spans="1:52" ht="47.25" customHeight="1" thickTop="1">
      <c r="A47" s="589" t="s">
        <v>372</v>
      </c>
      <c r="B47" s="592"/>
      <c r="C47" s="595" t="s">
        <v>392</v>
      </c>
      <c r="D47" s="587" t="s">
        <v>395</v>
      </c>
      <c r="E47" s="587" t="s">
        <v>396</v>
      </c>
      <c r="F47" s="265" t="s">
        <v>11</v>
      </c>
      <c r="G47" s="205" t="s">
        <v>435</v>
      </c>
      <c r="H47" s="587" t="s">
        <v>475</v>
      </c>
      <c r="I47" s="625" t="s">
        <v>476</v>
      </c>
      <c r="J47" s="587" t="s">
        <v>38</v>
      </c>
      <c r="K47" s="516" t="s">
        <v>506</v>
      </c>
      <c r="L47" s="587" t="s">
        <v>283</v>
      </c>
      <c r="M47" s="607">
        <f>VLOOKUP(L47,'Datos Validacion'!$C$6:$D$10,2,0)</f>
        <v>0.6</v>
      </c>
      <c r="N47" s="608" t="s">
        <v>287</v>
      </c>
      <c r="O47" s="611">
        <f>VLOOKUP(N47,'Datos Validacion'!$E$6:$F$15,2,0)</f>
        <v>0.6</v>
      </c>
      <c r="P47" s="614" t="s">
        <v>518</v>
      </c>
      <c r="Q47" s="602" t="s">
        <v>293</v>
      </c>
      <c r="R47" s="225" t="s">
        <v>547</v>
      </c>
      <c r="S47" s="266" t="s">
        <v>296</v>
      </c>
      <c r="T47" s="232" t="s">
        <v>581</v>
      </c>
      <c r="U47" s="266" t="s">
        <v>298</v>
      </c>
      <c r="V47" s="266" t="s">
        <v>300</v>
      </c>
      <c r="W47" s="267">
        <f>VLOOKUP(V47,'Datos Validacion'!$K$6:$L$8,2,0)</f>
        <v>0.25</v>
      </c>
      <c r="X47" s="232" t="s">
        <v>303</v>
      </c>
      <c r="Y47" s="267">
        <f>VLOOKUP(X47,'Datos Validacion'!$M$6:$N$7,2,0)</f>
        <v>0.25</v>
      </c>
      <c r="Z47" s="266" t="s">
        <v>305</v>
      </c>
      <c r="AA47" s="234" t="s">
        <v>612</v>
      </c>
      <c r="AB47" s="266" t="s">
        <v>309</v>
      </c>
      <c r="AC47" s="234" t="s">
        <v>652</v>
      </c>
      <c r="AD47" s="268">
        <f t="shared" si="0"/>
        <v>0.5</v>
      </c>
      <c r="AE47" s="269" t="str">
        <f t="shared" si="1"/>
        <v>BAJA</v>
      </c>
      <c r="AF47" s="269">
        <f t="shared" si="2"/>
        <v>0.3</v>
      </c>
      <c r="AG47" s="690" t="str">
        <f t="shared" si="3"/>
        <v>MODERADO</v>
      </c>
      <c r="AH47" s="690">
        <f t="shared" si="4"/>
        <v>0.6</v>
      </c>
      <c r="AI47" s="602" t="s">
        <v>293</v>
      </c>
      <c r="AJ47" s="587" t="s">
        <v>239</v>
      </c>
      <c r="AK47" s="656"/>
      <c r="AL47" s="648"/>
      <c r="AM47" s="493">
        <v>44316</v>
      </c>
      <c r="AN47" s="637" t="s">
        <v>703</v>
      </c>
      <c r="AO47" s="465" t="s">
        <v>704</v>
      </c>
      <c r="AP47" s="465" t="s">
        <v>705</v>
      </c>
      <c r="AQ47" s="465"/>
      <c r="AR47" s="465" t="s">
        <v>372</v>
      </c>
      <c r="AS47" s="468" t="s">
        <v>706</v>
      </c>
      <c r="AT47" s="733">
        <v>44439</v>
      </c>
      <c r="AU47" s="476" t="s">
        <v>808</v>
      </c>
      <c r="AV47" s="432" t="s">
        <v>757</v>
      </c>
      <c r="AW47" s="432" t="s">
        <v>758</v>
      </c>
      <c r="AX47" s="432"/>
      <c r="AY47" s="435" t="s">
        <v>372</v>
      </c>
      <c r="AZ47" s="503" t="s">
        <v>759</v>
      </c>
    </row>
    <row r="48" spans="1:52" ht="47.25" customHeight="1" thickBot="1">
      <c r="A48" s="591"/>
      <c r="B48" s="594"/>
      <c r="C48" s="597"/>
      <c r="D48" s="588"/>
      <c r="E48" s="588"/>
      <c r="F48" s="270" t="s">
        <v>11</v>
      </c>
      <c r="G48" s="206" t="s">
        <v>436</v>
      </c>
      <c r="H48" s="588"/>
      <c r="I48" s="626"/>
      <c r="J48" s="588"/>
      <c r="K48" s="518"/>
      <c r="L48" s="588"/>
      <c r="M48" s="606"/>
      <c r="N48" s="610"/>
      <c r="O48" s="613"/>
      <c r="P48" s="616"/>
      <c r="Q48" s="604"/>
      <c r="R48" s="224" t="s">
        <v>548</v>
      </c>
      <c r="S48" s="271" t="s">
        <v>296</v>
      </c>
      <c r="T48" s="233" t="s">
        <v>582</v>
      </c>
      <c r="U48" s="271" t="s">
        <v>298</v>
      </c>
      <c r="V48" s="271" t="s">
        <v>300</v>
      </c>
      <c r="W48" s="272">
        <f>VLOOKUP(V48,'Datos Validacion'!$K$6:$L$8,2,0)</f>
        <v>0.25</v>
      </c>
      <c r="X48" s="233" t="s">
        <v>304</v>
      </c>
      <c r="Y48" s="272">
        <f>VLOOKUP(X48,'Datos Validacion'!$M$6:$N$7,2,0)</f>
        <v>0.15</v>
      </c>
      <c r="Z48" s="271" t="s">
        <v>305</v>
      </c>
      <c r="AA48" s="206" t="s">
        <v>612</v>
      </c>
      <c r="AB48" s="271" t="s">
        <v>309</v>
      </c>
      <c r="AC48" s="206" t="s">
        <v>653</v>
      </c>
      <c r="AD48" s="274">
        <f t="shared" si="0"/>
        <v>0.4</v>
      </c>
      <c r="AE48" s="275" t="str">
        <f t="shared" si="1"/>
        <v>MUY BAJA</v>
      </c>
      <c r="AF48" s="287">
        <f>+AF47-(AF47*AD48)</f>
        <v>0.18</v>
      </c>
      <c r="AG48" s="692"/>
      <c r="AH48" s="692"/>
      <c r="AI48" s="604"/>
      <c r="AJ48" s="588"/>
      <c r="AK48" s="657"/>
      <c r="AL48" s="650"/>
      <c r="AM48" s="494"/>
      <c r="AN48" s="639"/>
      <c r="AO48" s="627"/>
      <c r="AP48" s="627"/>
      <c r="AQ48" s="627"/>
      <c r="AR48" s="627"/>
      <c r="AS48" s="681"/>
      <c r="AT48" s="734"/>
      <c r="AU48" s="677"/>
      <c r="AV48" s="506"/>
      <c r="AW48" s="506"/>
      <c r="AX48" s="506"/>
      <c r="AY48" s="515"/>
      <c r="AZ48" s="505"/>
    </row>
    <row r="49" spans="1:52" ht="52.5" customHeight="1" thickTop="1">
      <c r="A49" s="589" t="s">
        <v>372</v>
      </c>
      <c r="B49" s="592"/>
      <c r="C49" s="599" t="s">
        <v>397</v>
      </c>
      <c r="D49" s="587" t="s">
        <v>398</v>
      </c>
      <c r="E49" s="587" t="s">
        <v>399</v>
      </c>
      <c r="F49" s="265" t="s">
        <v>7</v>
      </c>
      <c r="G49" s="198" t="s">
        <v>437</v>
      </c>
      <c r="H49" s="587" t="s">
        <v>477</v>
      </c>
      <c r="I49" s="634" t="s">
        <v>478</v>
      </c>
      <c r="J49" s="587" t="s">
        <v>38</v>
      </c>
      <c r="K49" s="595" t="s">
        <v>507</v>
      </c>
      <c r="L49" s="587" t="s">
        <v>285</v>
      </c>
      <c r="M49" s="607">
        <f>VLOOKUP(L49,'Datos Validacion'!$C$6:$D$10,2,0)</f>
        <v>1</v>
      </c>
      <c r="N49" s="608" t="s">
        <v>288</v>
      </c>
      <c r="O49" s="611">
        <f>VLOOKUP(N49,'Datos Validacion'!$E$6:$F$15,2,0)</f>
        <v>0.8</v>
      </c>
      <c r="P49" s="614" t="s">
        <v>170</v>
      </c>
      <c r="Q49" s="602" t="s">
        <v>291</v>
      </c>
      <c r="R49" s="707" t="s">
        <v>549</v>
      </c>
      <c r="S49" s="592" t="s">
        <v>296</v>
      </c>
      <c r="T49" s="599" t="s">
        <v>577</v>
      </c>
      <c r="U49" s="592" t="s">
        <v>298</v>
      </c>
      <c r="V49" s="592" t="s">
        <v>301</v>
      </c>
      <c r="W49" s="607">
        <f>VLOOKUP(V49,'Datos Validacion'!$K$6:$L$8,2,0)</f>
        <v>0.15</v>
      </c>
      <c r="X49" s="599" t="s">
        <v>303</v>
      </c>
      <c r="Y49" s="607">
        <f>VLOOKUP(X49,'Datos Validacion'!$M$6:$N$7,2,0)</f>
        <v>0.25</v>
      </c>
      <c r="Z49" s="592" t="s">
        <v>305</v>
      </c>
      <c r="AA49" s="706" t="s">
        <v>613</v>
      </c>
      <c r="AB49" s="592" t="s">
        <v>309</v>
      </c>
      <c r="AC49" s="592" t="s">
        <v>654</v>
      </c>
      <c r="AD49" s="709">
        <f t="shared" si="0"/>
        <v>0.4</v>
      </c>
      <c r="AE49" s="690" t="str">
        <f t="shared" si="1"/>
        <v>MEDIA</v>
      </c>
      <c r="AF49" s="690">
        <f t="shared" si="2"/>
        <v>0.6</v>
      </c>
      <c r="AG49" s="690" t="str">
        <f t="shared" si="3"/>
        <v>MAYOR</v>
      </c>
      <c r="AH49" s="690">
        <f t="shared" si="4"/>
        <v>0.8</v>
      </c>
      <c r="AI49" s="602" t="s">
        <v>291</v>
      </c>
      <c r="AJ49" s="587" t="s">
        <v>239</v>
      </c>
      <c r="AK49" s="658">
        <v>501</v>
      </c>
      <c r="AL49" s="648"/>
      <c r="AM49" s="493">
        <v>44316</v>
      </c>
      <c r="AN49" s="699" t="s">
        <v>707</v>
      </c>
      <c r="AO49" s="465" t="s">
        <v>708</v>
      </c>
      <c r="AP49" s="595" t="s">
        <v>709</v>
      </c>
      <c r="AQ49" s="707"/>
      <c r="AR49" s="595" t="s">
        <v>372</v>
      </c>
      <c r="AS49" s="747" t="s">
        <v>710</v>
      </c>
      <c r="AT49" s="738">
        <v>44439</v>
      </c>
      <c r="AU49" s="625" t="s">
        <v>766</v>
      </c>
      <c r="AV49" s="516" t="s">
        <v>765</v>
      </c>
      <c r="AW49" s="513" t="s">
        <v>767</v>
      </c>
      <c r="AX49" s="513"/>
      <c r="AY49" s="507" t="s">
        <v>372</v>
      </c>
      <c r="AZ49" s="510" t="s">
        <v>768</v>
      </c>
    </row>
    <row r="50" spans="1:52" ht="52.5" customHeight="1">
      <c r="A50" s="590"/>
      <c r="B50" s="593"/>
      <c r="C50" s="600"/>
      <c r="D50" s="598"/>
      <c r="E50" s="598"/>
      <c r="F50" s="45" t="s">
        <v>7</v>
      </c>
      <c r="G50" s="199" t="s">
        <v>438</v>
      </c>
      <c r="H50" s="598"/>
      <c r="I50" s="635"/>
      <c r="J50" s="598"/>
      <c r="K50" s="596"/>
      <c r="L50" s="598"/>
      <c r="M50" s="605"/>
      <c r="N50" s="609"/>
      <c r="O50" s="612"/>
      <c r="P50" s="615"/>
      <c r="Q50" s="603"/>
      <c r="R50" s="708"/>
      <c r="S50" s="593"/>
      <c r="T50" s="600"/>
      <c r="U50" s="593"/>
      <c r="V50" s="593"/>
      <c r="W50" s="605"/>
      <c r="X50" s="600"/>
      <c r="Y50" s="605"/>
      <c r="Z50" s="593"/>
      <c r="AA50" s="702"/>
      <c r="AB50" s="593"/>
      <c r="AC50" s="593"/>
      <c r="AD50" s="693"/>
      <c r="AE50" s="691"/>
      <c r="AF50" s="691"/>
      <c r="AG50" s="691"/>
      <c r="AH50" s="691"/>
      <c r="AI50" s="603"/>
      <c r="AJ50" s="598"/>
      <c r="AK50" s="659"/>
      <c r="AL50" s="649"/>
      <c r="AM50" s="678"/>
      <c r="AN50" s="695"/>
      <c r="AO50" s="466"/>
      <c r="AP50" s="596"/>
      <c r="AQ50" s="708"/>
      <c r="AR50" s="596"/>
      <c r="AS50" s="748"/>
      <c r="AT50" s="739"/>
      <c r="AU50" s="732"/>
      <c r="AV50" s="517"/>
      <c r="AW50" s="514"/>
      <c r="AX50" s="514"/>
      <c r="AY50" s="508"/>
      <c r="AZ50" s="511"/>
    </row>
    <row r="51" spans="1:52" ht="52.5" customHeight="1">
      <c r="A51" s="590"/>
      <c r="B51" s="593"/>
      <c r="C51" s="600"/>
      <c r="D51" s="598"/>
      <c r="E51" s="598"/>
      <c r="F51" s="45" t="s">
        <v>7</v>
      </c>
      <c r="G51" s="199" t="s">
        <v>439</v>
      </c>
      <c r="H51" s="598"/>
      <c r="I51" s="635"/>
      <c r="J51" s="598"/>
      <c r="K51" s="596"/>
      <c r="L51" s="598"/>
      <c r="M51" s="605"/>
      <c r="N51" s="609"/>
      <c r="O51" s="612"/>
      <c r="P51" s="615"/>
      <c r="Q51" s="603"/>
      <c r="R51" s="708" t="s">
        <v>550</v>
      </c>
      <c r="S51" s="593" t="s">
        <v>296</v>
      </c>
      <c r="T51" s="600" t="s">
        <v>577</v>
      </c>
      <c r="U51" s="593" t="s">
        <v>298</v>
      </c>
      <c r="V51" s="593" t="s">
        <v>300</v>
      </c>
      <c r="W51" s="605">
        <f>VLOOKUP(V51,'Datos Validacion'!$K$6:$L$8,2,0)</f>
        <v>0.25</v>
      </c>
      <c r="X51" s="600" t="s">
        <v>303</v>
      </c>
      <c r="Y51" s="605">
        <f>VLOOKUP(X51,'Datos Validacion'!$M$6:$N$7,2,0)</f>
        <v>0.25</v>
      </c>
      <c r="Z51" s="593" t="s">
        <v>305</v>
      </c>
      <c r="AA51" s="702" t="s">
        <v>614</v>
      </c>
      <c r="AB51" s="593" t="s">
        <v>309</v>
      </c>
      <c r="AC51" s="600" t="s">
        <v>655</v>
      </c>
      <c r="AD51" s="693">
        <f t="shared" ref="AD51:AD72" si="14">+W51+Y51</f>
        <v>0.5</v>
      </c>
      <c r="AE51" s="691" t="str">
        <f t="shared" ref="AE51:AE72" si="15">IF(AF51&lt;=20%,"MUY BAJA",IF(AF51&lt;=40%,"BAJA",IF(AF51&lt;=60%,"MEDIA",IF(AF51&lt;=80%,"ALTA","MUY ALTA"))))</f>
        <v>BAJA</v>
      </c>
      <c r="AF51" s="691">
        <f>AF49-(AF49*AD51)</f>
        <v>0.3</v>
      </c>
      <c r="AG51" s="691"/>
      <c r="AH51" s="691"/>
      <c r="AI51" s="603"/>
      <c r="AJ51" s="598"/>
      <c r="AK51" s="659"/>
      <c r="AL51" s="649"/>
      <c r="AM51" s="678"/>
      <c r="AN51" s="695"/>
      <c r="AO51" s="720"/>
      <c r="AP51" s="596"/>
      <c r="AQ51" s="708"/>
      <c r="AR51" s="596"/>
      <c r="AS51" s="748"/>
      <c r="AT51" s="739"/>
      <c r="AU51" s="732"/>
      <c r="AV51" s="517"/>
      <c r="AW51" s="514"/>
      <c r="AX51" s="514"/>
      <c r="AY51" s="508"/>
      <c r="AZ51" s="511"/>
    </row>
    <row r="52" spans="1:52" ht="45" customHeight="1">
      <c r="A52" s="590"/>
      <c r="B52" s="593"/>
      <c r="C52" s="600"/>
      <c r="D52" s="598"/>
      <c r="E52" s="598"/>
      <c r="F52" s="45" t="s">
        <v>7</v>
      </c>
      <c r="G52" s="199" t="s">
        <v>440</v>
      </c>
      <c r="H52" s="598"/>
      <c r="I52" s="635"/>
      <c r="J52" s="598"/>
      <c r="K52" s="596"/>
      <c r="L52" s="598"/>
      <c r="M52" s="605"/>
      <c r="N52" s="609"/>
      <c r="O52" s="612"/>
      <c r="P52" s="615"/>
      <c r="Q52" s="603"/>
      <c r="R52" s="708"/>
      <c r="S52" s="593"/>
      <c r="T52" s="600"/>
      <c r="U52" s="593"/>
      <c r="V52" s="593"/>
      <c r="W52" s="605"/>
      <c r="X52" s="600"/>
      <c r="Y52" s="605"/>
      <c r="Z52" s="593"/>
      <c r="AA52" s="702"/>
      <c r="AB52" s="593"/>
      <c r="AC52" s="600"/>
      <c r="AD52" s="693"/>
      <c r="AE52" s="691"/>
      <c r="AF52" s="691"/>
      <c r="AG52" s="691"/>
      <c r="AH52" s="691"/>
      <c r="AI52" s="603"/>
      <c r="AJ52" s="598"/>
      <c r="AK52" s="659"/>
      <c r="AL52" s="649"/>
      <c r="AM52" s="678"/>
      <c r="AN52" s="695"/>
      <c r="AO52" s="720"/>
      <c r="AP52" s="596"/>
      <c r="AQ52" s="708"/>
      <c r="AR52" s="596"/>
      <c r="AS52" s="748"/>
      <c r="AT52" s="739"/>
      <c r="AU52" s="732"/>
      <c r="AV52" s="517"/>
      <c r="AW52" s="514"/>
      <c r="AX52" s="514"/>
      <c r="AY52" s="508"/>
      <c r="AZ52" s="511"/>
    </row>
    <row r="53" spans="1:52" ht="89.25">
      <c r="A53" s="590"/>
      <c r="B53" s="593"/>
      <c r="C53" s="600"/>
      <c r="D53" s="598"/>
      <c r="E53" s="598"/>
      <c r="F53" s="45" t="s">
        <v>7</v>
      </c>
      <c r="G53" s="199" t="s">
        <v>441</v>
      </c>
      <c r="H53" s="598"/>
      <c r="I53" s="635"/>
      <c r="J53" s="598"/>
      <c r="K53" s="596"/>
      <c r="L53" s="598"/>
      <c r="M53" s="605"/>
      <c r="N53" s="609"/>
      <c r="O53" s="612"/>
      <c r="P53" s="615"/>
      <c r="Q53" s="603"/>
      <c r="R53" s="708"/>
      <c r="S53" s="593"/>
      <c r="T53" s="600"/>
      <c r="U53" s="593"/>
      <c r="V53" s="593"/>
      <c r="W53" s="605"/>
      <c r="X53" s="600"/>
      <c r="Y53" s="605"/>
      <c r="Z53" s="593"/>
      <c r="AA53" s="702"/>
      <c r="AB53" s="593"/>
      <c r="AC53" s="600"/>
      <c r="AD53" s="693"/>
      <c r="AE53" s="691"/>
      <c r="AF53" s="691"/>
      <c r="AG53" s="691"/>
      <c r="AH53" s="691"/>
      <c r="AI53" s="603"/>
      <c r="AJ53" s="598"/>
      <c r="AK53" s="659"/>
      <c r="AL53" s="649"/>
      <c r="AM53" s="678"/>
      <c r="AN53" s="323" t="s">
        <v>711</v>
      </c>
      <c r="AO53" s="720"/>
      <c r="AP53" s="231" t="s">
        <v>712</v>
      </c>
      <c r="AQ53" s="201"/>
      <c r="AR53" s="231" t="s">
        <v>372</v>
      </c>
      <c r="AS53" s="381" t="s">
        <v>713</v>
      </c>
      <c r="AT53" s="739"/>
      <c r="AU53" s="325" t="s">
        <v>769</v>
      </c>
      <c r="AV53" s="371" t="s">
        <v>765</v>
      </c>
      <c r="AW53" s="351" t="s">
        <v>712</v>
      </c>
      <c r="AX53" s="351"/>
      <c r="AY53" s="390" t="s">
        <v>372</v>
      </c>
      <c r="AZ53" s="391" t="s">
        <v>713</v>
      </c>
    </row>
    <row r="54" spans="1:52" ht="192" thickBot="1">
      <c r="A54" s="591"/>
      <c r="B54" s="594"/>
      <c r="C54" s="601"/>
      <c r="D54" s="588"/>
      <c r="E54" s="588"/>
      <c r="F54" s="270" t="s">
        <v>7</v>
      </c>
      <c r="G54" s="203" t="s">
        <v>442</v>
      </c>
      <c r="H54" s="588"/>
      <c r="I54" s="636"/>
      <c r="J54" s="588"/>
      <c r="K54" s="597"/>
      <c r="L54" s="588"/>
      <c r="M54" s="606"/>
      <c r="N54" s="610"/>
      <c r="O54" s="613"/>
      <c r="P54" s="616"/>
      <c r="Q54" s="604"/>
      <c r="R54" s="202" t="s">
        <v>551</v>
      </c>
      <c r="S54" s="271" t="s">
        <v>296</v>
      </c>
      <c r="T54" s="233" t="s">
        <v>577</v>
      </c>
      <c r="U54" s="271" t="s">
        <v>298</v>
      </c>
      <c r="V54" s="271" t="s">
        <v>300</v>
      </c>
      <c r="W54" s="272">
        <f>VLOOKUP(V54,'Datos Validacion'!$K$6:$L$8,2,0)</f>
        <v>0.25</v>
      </c>
      <c r="X54" s="233" t="s">
        <v>303</v>
      </c>
      <c r="Y54" s="272">
        <f>VLOOKUP(X54,'Datos Validacion'!$M$6:$N$7,2,0)</f>
        <v>0.25</v>
      </c>
      <c r="Z54" s="271" t="s">
        <v>305</v>
      </c>
      <c r="AA54" s="206" t="s">
        <v>615</v>
      </c>
      <c r="AB54" s="271" t="s">
        <v>309</v>
      </c>
      <c r="AC54" s="271" t="s">
        <v>656</v>
      </c>
      <c r="AD54" s="274">
        <f t="shared" si="14"/>
        <v>0.5</v>
      </c>
      <c r="AE54" s="275" t="str">
        <f t="shared" si="15"/>
        <v>MUY BAJA</v>
      </c>
      <c r="AF54" s="287">
        <f>AF51-(AF51*AD54)</f>
        <v>0.15</v>
      </c>
      <c r="AG54" s="692"/>
      <c r="AH54" s="692"/>
      <c r="AI54" s="604"/>
      <c r="AJ54" s="588"/>
      <c r="AK54" s="660"/>
      <c r="AL54" s="650"/>
      <c r="AM54" s="678"/>
      <c r="AN54" s="330" t="s">
        <v>714</v>
      </c>
      <c r="AO54" s="720"/>
      <c r="AP54" s="246" t="s">
        <v>715</v>
      </c>
      <c r="AQ54" s="226"/>
      <c r="AR54" s="246" t="s">
        <v>372</v>
      </c>
      <c r="AS54" s="382" t="s">
        <v>716</v>
      </c>
      <c r="AT54" s="740"/>
      <c r="AU54" s="373" t="s">
        <v>781</v>
      </c>
      <c r="AV54" s="372" t="s">
        <v>765</v>
      </c>
      <c r="AW54" s="352" t="s">
        <v>715</v>
      </c>
      <c r="AX54" s="352"/>
      <c r="AY54" s="392" t="s">
        <v>372</v>
      </c>
      <c r="AZ54" s="393" t="s">
        <v>716</v>
      </c>
    </row>
    <row r="55" spans="1:52" ht="39" thickTop="1">
      <c r="A55" s="617" t="s">
        <v>372</v>
      </c>
      <c r="B55" s="619"/>
      <c r="C55" s="623" t="s">
        <v>400</v>
      </c>
      <c r="D55" s="481" t="s">
        <v>401</v>
      </c>
      <c r="E55" s="481" t="s">
        <v>402</v>
      </c>
      <c r="F55" s="471" t="s">
        <v>7</v>
      </c>
      <c r="G55" s="479" t="s">
        <v>443</v>
      </c>
      <c r="H55" s="481" t="s">
        <v>479</v>
      </c>
      <c r="I55" s="471" t="s">
        <v>480</v>
      </c>
      <c r="J55" s="471" t="s">
        <v>38</v>
      </c>
      <c r="K55" s="481" t="s">
        <v>508</v>
      </c>
      <c r="L55" s="471" t="s">
        <v>283</v>
      </c>
      <c r="M55" s="483">
        <f>VLOOKUP(L55,'Datos Validacion'!$C$6:$D$10,2,0)</f>
        <v>0.6</v>
      </c>
      <c r="N55" s="485" t="s">
        <v>289</v>
      </c>
      <c r="O55" s="487">
        <f>VLOOKUP(N55,'Datos Validacion'!$E$6:$F$15,2,0)</f>
        <v>1</v>
      </c>
      <c r="P55" s="643" t="s">
        <v>519</v>
      </c>
      <c r="Q55" s="461" t="s">
        <v>292</v>
      </c>
      <c r="R55" s="471" t="s">
        <v>552</v>
      </c>
      <c r="S55" s="471" t="s">
        <v>296</v>
      </c>
      <c r="T55" s="471" t="s">
        <v>583</v>
      </c>
      <c r="U55" s="471" t="s">
        <v>298</v>
      </c>
      <c r="V55" s="471" t="s">
        <v>300</v>
      </c>
      <c r="W55" s="471">
        <f>VLOOKUP(V55,'Datos Validacion'!$K$6:$L$8,2,0)</f>
        <v>0.25</v>
      </c>
      <c r="X55" s="471" t="s">
        <v>304</v>
      </c>
      <c r="Y55" s="471">
        <f>VLOOKUP(X55,'Datos Validacion'!$M$6:$N$7,2,0)</f>
        <v>0.15</v>
      </c>
      <c r="Z55" s="471" t="s">
        <v>305</v>
      </c>
      <c r="AA55" s="471" t="s">
        <v>616</v>
      </c>
      <c r="AB55" s="471" t="s">
        <v>309</v>
      </c>
      <c r="AC55" s="471" t="s">
        <v>657</v>
      </c>
      <c r="AD55" s="501">
        <f t="shared" ref="AD55:AD59" si="16">+W55+Y55</f>
        <v>0.4</v>
      </c>
      <c r="AE55" s="463" t="str">
        <f t="shared" ref="AE55:AE59" si="17">IF(AF55&lt;=20%,"MUY BAJA",IF(AF55&lt;=40%,"BAJA",IF(AF55&lt;=60%,"MEDIA",IF(AF55&lt;=80%,"ALTA","MUY ALTA"))))</f>
        <v>BAJA</v>
      </c>
      <c r="AF55" s="463">
        <f t="shared" ref="AF55:AF59" si="18">IF(OR(V55="prevenir",V55="detectar"),(M55-(M55*AD55)), M55)</f>
        <v>0.36</v>
      </c>
      <c r="AG55" s="463" t="str">
        <f t="shared" ref="AG55:AG59" si="19">IF(AH55&lt;=20%,"LEVE",IF(AH55&lt;=40%,"MENOR",IF(AH55&lt;=60%,"MODERADO",IF(AH55&lt;=80%,"MAYOR","CATASTROFICO"))))</f>
        <v>CATASTROFICO</v>
      </c>
      <c r="AH55" s="463">
        <f t="shared" ref="AH55:AH59" si="20">IF(V55="corregir",(O55-(O55*AD55)), O55)</f>
        <v>1</v>
      </c>
      <c r="AI55" s="461" t="s">
        <v>292</v>
      </c>
      <c r="AJ55" s="471" t="s">
        <v>201</v>
      </c>
      <c r="AK55" s="497">
        <v>490</v>
      </c>
      <c r="AL55" s="499"/>
      <c r="AM55" s="493">
        <v>44316</v>
      </c>
      <c r="AN55" s="471" t="s">
        <v>717</v>
      </c>
      <c r="AO55" s="471" t="s">
        <v>718</v>
      </c>
      <c r="AP55" s="471" t="s">
        <v>719</v>
      </c>
      <c r="AQ55" s="471"/>
      <c r="AR55" s="471" t="s">
        <v>372</v>
      </c>
      <c r="AS55" s="491" t="s">
        <v>720</v>
      </c>
      <c r="AT55" s="394">
        <v>44439</v>
      </c>
      <c r="AU55" s="329" t="s">
        <v>717</v>
      </c>
      <c r="AV55" s="374" t="s">
        <v>718</v>
      </c>
      <c r="AW55" s="329" t="s">
        <v>782</v>
      </c>
      <c r="AX55" s="395"/>
      <c r="AY55" s="319" t="s">
        <v>372</v>
      </c>
      <c r="AZ55" s="396" t="s">
        <v>720</v>
      </c>
    </row>
    <row r="56" spans="1:52" s="291" customFormat="1" ht="51.75" thickBot="1">
      <c r="A56" s="618"/>
      <c r="B56" s="620"/>
      <c r="C56" s="624"/>
      <c r="D56" s="482"/>
      <c r="E56" s="482"/>
      <c r="F56" s="472"/>
      <c r="G56" s="480"/>
      <c r="H56" s="482"/>
      <c r="I56" s="472"/>
      <c r="J56" s="472"/>
      <c r="K56" s="482"/>
      <c r="L56" s="472"/>
      <c r="M56" s="484"/>
      <c r="N56" s="486"/>
      <c r="O56" s="488"/>
      <c r="P56" s="644"/>
      <c r="Q56" s="462"/>
      <c r="R56" s="472"/>
      <c r="S56" s="472"/>
      <c r="T56" s="472"/>
      <c r="U56" s="472"/>
      <c r="V56" s="472"/>
      <c r="W56" s="472"/>
      <c r="X56" s="472"/>
      <c r="Y56" s="472"/>
      <c r="Z56" s="472"/>
      <c r="AA56" s="472"/>
      <c r="AB56" s="472"/>
      <c r="AC56" s="472"/>
      <c r="AD56" s="502"/>
      <c r="AE56" s="464"/>
      <c r="AF56" s="464"/>
      <c r="AG56" s="464"/>
      <c r="AH56" s="464"/>
      <c r="AI56" s="462"/>
      <c r="AJ56" s="472"/>
      <c r="AK56" s="498"/>
      <c r="AL56" s="500"/>
      <c r="AM56" s="494"/>
      <c r="AN56" s="472"/>
      <c r="AO56" s="472"/>
      <c r="AP56" s="472"/>
      <c r="AQ56" s="472"/>
      <c r="AR56" s="472"/>
      <c r="AS56" s="492"/>
      <c r="AT56" s="397">
        <v>44439</v>
      </c>
      <c r="AU56" s="398" t="s">
        <v>783</v>
      </c>
      <c r="AV56" s="399" t="s">
        <v>402</v>
      </c>
      <c r="AW56" s="398" t="s">
        <v>784</v>
      </c>
      <c r="AX56" s="400"/>
      <c r="AY56" s="320" t="s">
        <v>372</v>
      </c>
      <c r="AZ56" s="401" t="s">
        <v>723</v>
      </c>
    </row>
    <row r="57" spans="1:52" ht="51.75" thickTop="1">
      <c r="A57" s="617" t="s">
        <v>372</v>
      </c>
      <c r="B57" s="619"/>
      <c r="C57" s="623" t="s">
        <v>400</v>
      </c>
      <c r="D57" s="481" t="s">
        <v>401</v>
      </c>
      <c r="E57" s="481" t="s">
        <v>402</v>
      </c>
      <c r="F57" s="471" t="s">
        <v>11</v>
      </c>
      <c r="G57" s="479" t="s">
        <v>444</v>
      </c>
      <c r="H57" s="481" t="s">
        <v>481</v>
      </c>
      <c r="I57" s="471" t="s">
        <v>482</v>
      </c>
      <c r="J57" s="471" t="s">
        <v>38</v>
      </c>
      <c r="K57" s="481" t="s">
        <v>509</v>
      </c>
      <c r="L57" s="471" t="s">
        <v>283</v>
      </c>
      <c r="M57" s="483">
        <f>VLOOKUP(L57,'Datos Validacion'!$C$6:$D$10,2,0)</f>
        <v>0.6</v>
      </c>
      <c r="N57" s="485" t="s">
        <v>289</v>
      </c>
      <c r="O57" s="487">
        <f>VLOOKUP(N57,'Datos Validacion'!$E$6:$F$15,2,0)</f>
        <v>1</v>
      </c>
      <c r="P57" s="489" t="s">
        <v>520</v>
      </c>
      <c r="Q57" s="461" t="s">
        <v>292</v>
      </c>
      <c r="R57" s="471" t="s">
        <v>553</v>
      </c>
      <c r="S57" s="471" t="s">
        <v>296</v>
      </c>
      <c r="T57" s="471" t="s">
        <v>584</v>
      </c>
      <c r="U57" s="471" t="s">
        <v>298</v>
      </c>
      <c r="V57" s="471" t="s">
        <v>300</v>
      </c>
      <c r="W57" s="471">
        <f>VLOOKUP(V57,'Datos Validacion'!$K$6:$L$8,2,0)</f>
        <v>0.25</v>
      </c>
      <c r="X57" s="471" t="s">
        <v>304</v>
      </c>
      <c r="Y57" s="471">
        <f>VLOOKUP(X57,'Datos Validacion'!$M$6:$N$7,2,0)</f>
        <v>0.15</v>
      </c>
      <c r="Z57" s="471" t="s">
        <v>305</v>
      </c>
      <c r="AA57" s="471" t="s">
        <v>617</v>
      </c>
      <c r="AB57" s="471" t="s">
        <v>309</v>
      </c>
      <c r="AC57" s="471" t="s">
        <v>658</v>
      </c>
      <c r="AD57" s="471">
        <f t="shared" si="16"/>
        <v>0.4</v>
      </c>
      <c r="AE57" s="463" t="str">
        <f t="shared" si="17"/>
        <v>BAJA</v>
      </c>
      <c r="AF57" s="463">
        <f t="shared" si="18"/>
        <v>0.36</v>
      </c>
      <c r="AG57" s="463" t="str">
        <f t="shared" si="19"/>
        <v>CATASTROFICO</v>
      </c>
      <c r="AH57" s="463">
        <f t="shared" si="20"/>
        <v>1</v>
      </c>
      <c r="AI57" s="461" t="s">
        <v>292</v>
      </c>
      <c r="AJ57" s="459" t="s">
        <v>201</v>
      </c>
      <c r="AK57" s="459">
        <v>490</v>
      </c>
      <c r="AL57" s="459"/>
      <c r="AM57" s="493">
        <v>44316</v>
      </c>
      <c r="AN57" s="459" t="s">
        <v>721</v>
      </c>
      <c r="AO57" s="459" t="s">
        <v>402</v>
      </c>
      <c r="AP57" s="459" t="s">
        <v>722</v>
      </c>
      <c r="AQ57" s="459"/>
      <c r="AR57" s="459" t="s">
        <v>372</v>
      </c>
      <c r="AS57" s="495" t="s">
        <v>723</v>
      </c>
      <c r="AT57" s="397">
        <v>44439</v>
      </c>
      <c r="AU57" s="398" t="s">
        <v>785</v>
      </c>
      <c r="AV57" s="369" t="s">
        <v>725</v>
      </c>
      <c r="AW57" s="398" t="s">
        <v>786</v>
      </c>
      <c r="AX57" s="400"/>
      <c r="AY57" s="320" t="s">
        <v>372</v>
      </c>
      <c r="AZ57" s="401" t="s">
        <v>727</v>
      </c>
    </row>
    <row r="58" spans="1:52" s="291" customFormat="1" ht="51.75" thickBot="1">
      <c r="A58" s="618"/>
      <c r="B58" s="620"/>
      <c r="C58" s="624"/>
      <c r="D58" s="482"/>
      <c r="E58" s="482"/>
      <c r="F58" s="472"/>
      <c r="G58" s="480"/>
      <c r="H58" s="482"/>
      <c r="I58" s="472"/>
      <c r="J58" s="472"/>
      <c r="K58" s="482"/>
      <c r="L58" s="472"/>
      <c r="M58" s="484"/>
      <c r="N58" s="486"/>
      <c r="O58" s="488"/>
      <c r="P58" s="490"/>
      <c r="Q58" s="462"/>
      <c r="R58" s="472"/>
      <c r="S58" s="472"/>
      <c r="T58" s="472"/>
      <c r="U58" s="472"/>
      <c r="V58" s="472"/>
      <c r="W58" s="472"/>
      <c r="X58" s="472"/>
      <c r="Y58" s="472"/>
      <c r="Z58" s="472"/>
      <c r="AA58" s="472"/>
      <c r="AB58" s="472"/>
      <c r="AC58" s="472"/>
      <c r="AD58" s="472"/>
      <c r="AE58" s="464"/>
      <c r="AF58" s="464"/>
      <c r="AG58" s="464"/>
      <c r="AH58" s="464"/>
      <c r="AI58" s="462"/>
      <c r="AJ58" s="460"/>
      <c r="AK58" s="460"/>
      <c r="AL58" s="460"/>
      <c r="AM58" s="494"/>
      <c r="AN58" s="460"/>
      <c r="AO58" s="460"/>
      <c r="AP58" s="460"/>
      <c r="AQ58" s="460"/>
      <c r="AR58" s="460"/>
      <c r="AS58" s="496"/>
      <c r="AT58" s="397">
        <v>44439</v>
      </c>
      <c r="AU58" s="398" t="s">
        <v>783</v>
      </c>
      <c r="AV58" s="399" t="s">
        <v>402</v>
      </c>
      <c r="AW58" s="398" t="s">
        <v>784</v>
      </c>
      <c r="AX58" s="400"/>
      <c r="AY58" s="320" t="s">
        <v>372</v>
      </c>
      <c r="AZ58" s="401" t="s">
        <v>723</v>
      </c>
    </row>
    <row r="59" spans="1:52" ht="77.25" thickTop="1">
      <c r="A59" s="617" t="s">
        <v>372</v>
      </c>
      <c r="B59" s="619"/>
      <c r="C59" s="621" t="s">
        <v>400</v>
      </c>
      <c r="D59" s="471" t="s">
        <v>401</v>
      </c>
      <c r="E59" s="471" t="s">
        <v>402</v>
      </c>
      <c r="F59" s="471" t="s">
        <v>11</v>
      </c>
      <c r="G59" s="465" t="s">
        <v>445</v>
      </c>
      <c r="H59" s="471" t="s">
        <v>483</v>
      </c>
      <c r="I59" s="471" t="s">
        <v>484</v>
      </c>
      <c r="J59" s="471" t="s">
        <v>38</v>
      </c>
      <c r="K59" s="471" t="s">
        <v>510</v>
      </c>
      <c r="L59" s="471" t="s">
        <v>282</v>
      </c>
      <c r="M59" s="483">
        <f>VLOOKUP(L59,'Datos Validacion'!$C$6:$D$10,2,0)</f>
        <v>0.4</v>
      </c>
      <c r="N59" s="485" t="s">
        <v>289</v>
      </c>
      <c r="O59" s="487">
        <f>VLOOKUP(N59,'Datos Validacion'!$E$6:$F$15,2,0)</f>
        <v>1</v>
      </c>
      <c r="P59" s="489" t="s">
        <v>519</v>
      </c>
      <c r="Q59" s="461" t="s">
        <v>292</v>
      </c>
      <c r="R59" s="471" t="s">
        <v>554</v>
      </c>
      <c r="S59" s="623" t="s">
        <v>296</v>
      </c>
      <c r="T59" s="479" t="s">
        <v>585</v>
      </c>
      <c r="U59" s="623" t="s">
        <v>298</v>
      </c>
      <c r="V59" s="623" t="s">
        <v>300</v>
      </c>
      <c r="W59" s="483">
        <f>VLOOKUP(V59,'Datos Validacion'!$K$6:$L$8,2,0)</f>
        <v>0.25</v>
      </c>
      <c r="X59" s="479" t="s">
        <v>304</v>
      </c>
      <c r="Y59" s="483">
        <f>VLOOKUP(X59,'Datos Validacion'!$M$6:$N$7,2,0)</f>
        <v>0.15</v>
      </c>
      <c r="Z59" s="623" t="s">
        <v>305</v>
      </c>
      <c r="AA59" s="710" t="s">
        <v>618</v>
      </c>
      <c r="AB59" s="623" t="s">
        <v>309</v>
      </c>
      <c r="AC59" s="479" t="s">
        <v>659</v>
      </c>
      <c r="AD59" s="501">
        <f t="shared" si="16"/>
        <v>0.4</v>
      </c>
      <c r="AE59" s="463" t="str">
        <f t="shared" si="17"/>
        <v>BAJA</v>
      </c>
      <c r="AF59" s="463">
        <f t="shared" si="18"/>
        <v>0.24</v>
      </c>
      <c r="AG59" s="463" t="str">
        <f t="shared" si="19"/>
        <v>CATASTROFICO</v>
      </c>
      <c r="AH59" s="463">
        <f t="shared" si="20"/>
        <v>1</v>
      </c>
      <c r="AI59" s="461" t="s">
        <v>292</v>
      </c>
      <c r="AJ59" s="471" t="s">
        <v>201</v>
      </c>
      <c r="AK59" s="497">
        <v>490</v>
      </c>
      <c r="AL59" s="499"/>
      <c r="AM59" s="247">
        <v>44316</v>
      </c>
      <c r="AN59" s="222" t="s">
        <v>724</v>
      </c>
      <c r="AO59" s="420" t="s">
        <v>725</v>
      </c>
      <c r="AP59" s="248" t="s">
        <v>726</v>
      </c>
      <c r="AQ59" s="249"/>
      <c r="AR59" s="250" t="s">
        <v>372</v>
      </c>
      <c r="AS59" s="383" t="s">
        <v>727</v>
      </c>
      <c r="AT59" s="397">
        <v>44439</v>
      </c>
      <c r="AU59" s="398" t="s">
        <v>787</v>
      </c>
      <c r="AV59" s="369" t="s">
        <v>402</v>
      </c>
      <c r="AW59" s="398" t="s">
        <v>788</v>
      </c>
      <c r="AX59" s="400"/>
      <c r="AY59" s="320" t="s">
        <v>372</v>
      </c>
      <c r="AZ59" s="401" t="s">
        <v>789</v>
      </c>
    </row>
    <row r="60" spans="1:52" ht="77.25" thickBot="1">
      <c r="A60" s="618"/>
      <c r="B60" s="620"/>
      <c r="C60" s="622"/>
      <c r="D60" s="472"/>
      <c r="E60" s="472"/>
      <c r="F60" s="472"/>
      <c r="G60" s="627"/>
      <c r="H60" s="472"/>
      <c r="I60" s="472"/>
      <c r="J60" s="472"/>
      <c r="K60" s="472"/>
      <c r="L60" s="472"/>
      <c r="M60" s="484"/>
      <c r="N60" s="486"/>
      <c r="O60" s="488"/>
      <c r="P60" s="490"/>
      <c r="Q60" s="462"/>
      <c r="R60" s="472"/>
      <c r="S60" s="624"/>
      <c r="T60" s="480"/>
      <c r="U60" s="624"/>
      <c r="V60" s="624"/>
      <c r="W60" s="484"/>
      <c r="X60" s="480"/>
      <c r="Y60" s="484"/>
      <c r="Z60" s="624"/>
      <c r="AA60" s="711"/>
      <c r="AB60" s="624"/>
      <c r="AC60" s="480"/>
      <c r="AD60" s="502"/>
      <c r="AE60" s="464"/>
      <c r="AF60" s="464"/>
      <c r="AG60" s="464"/>
      <c r="AH60" s="464"/>
      <c r="AI60" s="462"/>
      <c r="AJ60" s="472"/>
      <c r="AK60" s="498"/>
      <c r="AL60" s="500"/>
      <c r="AM60" s="251">
        <v>44316</v>
      </c>
      <c r="AN60" s="331" t="s">
        <v>721</v>
      </c>
      <c r="AO60" s="421" t="s">
        <v>402</v>
      </c>
      <c r="AP60" s="252" t="s">
        <v>722</v>
      </c>
      <c r="AQ60" s="254"/>
      <c r="AR60" s="253" t="s">
        <v>372</v>
      </c>
      <c r="AS60" s="384" t="s">
        <v>723</v>
      </c>
      <c r="AT60" s="402">
        <v>44439</v>
      </c>
      <c r="AU60" s="403" t="s">
        <v>783</v>
      </c>
      <c r="AV60" s="404" t="s">
        <v>402</v>
      </c>
      <c r="AW60" s="403" t="s">
        <v>784</v>
      </c>
      <c r="AX60" s="405"/>
      <c r="AY60" s="321" t="s">
        <v>372</v>
      </c>
      <c r="AZ60" s="406" t="s">
        <v>809</v>
      </c>
    </row>
    <row r="61" spans="1:52" ht="93" customHeight="1" thickTop="1">
      <c r="A61" s="589" t="s">
        <v>372</v>
      </c>
      <c r="B61" s="592"/>
      <c r="C61" s="599" t="s">
        <v>403</v>
      </c>
      <c r="D61" s="587" t="s">
        <v>404</v>
      </c>
      <c r="E61" s="587" t="s">
        <v>405</v>
      </c>
      <c r="F61" s="265" t="s">
        <v>10</v>
      </c>
      <c r="G61" s="198" t="s">
        <v>446</v>
      </c>
      <c r="H61" s="587" t="s">
        <v>485</v>
      </c>
      <c r="I61" s="587" t="s">
        <v>486</v>
      </c>
      <c r="J61" s="587" t="s">
        <v>39</v>
      </c>
      <c r="K61" s="587" t="s">
        <v>511</v>
      </c>
      <c r="L61" s="587" t="s">
        <v>283</v>
      </c>
      <c r="M61" s="607">
        <f>VLOOKUP(L61,'Datos Validacion'!$C$6:$D$10,2,0)</f>
        <v>0.6</v>
      </c>
      <c r="N61" s="608" t="s">
        <v>287</v>
      </c>
      <c r="O61" s="611">
        <f>VLOOKUP(N61,'Datos Validacion'!$E$6:$F$15,2,0)</f>
        <v>0.6</v>
      </c>
      <c r="P61" s="614" t="s">
        <v>172</v>
      </c>
      <c r="Q61" s="602" t="s">
        <v>293</v>
      </c>
      <c r="R61" s="218" t="s">
        <v>555</v>
      </c>
      <c r="S61" s="266" t="s">
        <v>296</v>
      </c>
      <c r="T61" s="232" t="s">
        <v>586</v>
      </c>
      <c r="U61" s="266" t="s">
        <v>298</v>
      </c>
      <c r="V61" s="266" t="s">
        <v>301</v>
      </c>
      <c r="W61" s="267">
        <f>VLOOKUP(V61,'Datos Validacion'!$K$6:$L$8,2,0)</f>
        <v>0.15</v>
      </c>
      <c r="X61" s="232" t="s">
        <v>304</v>
      </c>
      <c r="Y61" s="267">
        <f>VLOOKUP(X61,'Datos Validacion'!$M$6:$N$7,2,0)</f>
        <v>0.15</v>
      </c>
      <c r="Z61" s="266" t="s">
        <v>305</v>
      </c>
      <c r="AA61" s="234" t="s">
        <v>619</v>
      </c>
      <c r="AB61" s="266" t="s">
        <v>309</v>
      </c>
      <c r="AC61" s="198" t="s">
        <v>660</v>
      </c>
      <c r="AD61" s="268">
        <f t="shared" si="14"/>
        <v>0.3</v>
      </c>
      <c r="AE61" s="269" t="str">
        <f t="shared" si="15"/>
        <v>MEDIA</v>
      </c>
      <c r="AF61" s="269">
        <f t="shared" ref="AF61:AF72" si="21">IF(OR(V61="prevenir",V61="detectar"),(M61-(M61*AD61)), M61)</f>
        <v>0.42</v>
      </c>
      <c r="AG61" s="690" t="str">
        <f t="shared" ref="AG61:AG72" si="22">IF(AH61&lt;=20%,"LEVE",IF(AH61&lt;=40%,"MENOR",IF(AH61&lt;=60%,"MODERADO",IF(AH61&lt;=80%,"MAYOR","CATASTROFICO"))))</f>
        <v>MODERADO</v>
      </c>
      <c r="AH61" s="690">
        <f t="shared" ref="AH61:AH72" si="23">IF(V61="corregir",(O61-(O61*AD61)), O61)</f>
        <v>0.6</v>
      </c>
      <c r="AI61" s="602" t="s">
        <v>293</v>
      </c>
      <c r="AJ61" s="587" t="s">
        <v>239</v>
      </c>
      <c r="AK61" s="656"/>
      <c r="AL61" s="648"/>
      <c r="AM61" s="721">
        <v>44316</v>
      </c>
      <c r="AN61" s="637" t="s">
        <v>728</v>
      </c>
      <c r="AO61" s="465" t="s">
        <v>729</v>
      </c>
      <c r="AP61" s="479" t="s">
        <v>730</v>
      </c>
      <c r="AQ61" s="465"/>
      <c r="AR61" s="465" t="s">
        <v>731</v>
      </c>
      <c r="AS61" s="468" t="s">
        <v>732</v>
      </c>
      <c r="AT61" s="473">
        <v>44439</v>
      </c>
      <c r="AU61" s="476" t="s">
        <v>790</v>
      </c>
      <c r="AV61" s="432" t="s">
        <v>791</v>
      </c>
      <c r="AW61" s="458" t="s">
        <v>730</v>
      </c>
      <c r="AX61" s="432"/>
      <c r="AY61" s="435" t="s">
        <v>372</v>
      </c>
      <c r="AZ61" s="438" t="s">
        <v>792</v>
      </c>
    </row>
    <row r="62" spans="1:52" ht="93" customHeight="1">
      <c r="A62" s="590"/>
      <c r="B62" s="593"/>
      <c r="C62" s="600"/>
      <c r="D62" s="598"/>
      <c r="E62" s="598"/>
      <c r="F62" s="45" t="s">
        <v>7</v>
      </c>
      <c r="G62" s="199" t="s">
        <v>447</v>
      </c>
      <c r="H62" s="598"/>
      <c r="I62" s="598"/>
      <c r="J62" s="598"/>
      <c r="K62" s="598"/>
      <c r="L62" s="598"/>
      <c r="M62" s="605"/>
      <c r="N62" s="609"/>
      <c r="O62" s="612"/>
      <c r="P62" s="615"/>
      <c r="Q62" s="603"/>
      <c r="R62" s="219" t="s">
        <v>556</v>
      </c>
      <c r="S62" s="44" t="s">
        <v>296</v>
      </c>
      <c r="T62" s="46" t="s">
        <v>586</v>
      </c>
      <c r="U62" s="44" t="s">
        <v>298</v>
      </c>
      <c r="V62" s="44" t="s">
        <v>300</v>
      </c>
      <c r="W62" s="98">
        <f>VLOOKUP(V62,'Datos Validacion'!$K$6:$L$8,2,0)</f>
        <v>0.25</v>
      </c>
      <c r="X62" s="46" t="s">
        <v>304</v>
      </c>
      <c r="Y62" s="98">
        <f>VLOOKUP(X62,'Datos Validacion'!$M$6:$N$7,2,0)</f>
        <v>0.15</v>
      </c>
      <c r="Z62" s="44" t="s">
        <v>305</v>
      </c>
      <c r="AA62" s="235" t="s">
        <v>620</v>
      </c>
      <c r="AB62" s="44" t="s">
        <v>309</v>
      </c>
      <c r="AC62" s="199" t="s">
        <v>661</v>
      </c>
      <c r="AD62" s="76">
        <f t="shared" si="14"/>
        <v>0.4</v>
      </c>
      <c r="AE62" s="75" t="str">
        <f t="shared" si="15"/>
        <v>BAJA</v>
      </c>
      <c r="AF62" s="75">
        <f>+AF61-(AF61*AD62)</f>
        <v>0.252</v>
      </c>
      <c r="AG62" s="691"/>
      <c r="AH62" s="691"/>
      <c r="AI62" s="603"/>
      <c r="AJ62" s="598"/>
      <c r="AK62" s="661"/>
      <c r="AL62" s="649"/>
      <c r="AM62" s="722"/>
      <c r="AN62" s="638"/>
      <c r="AO62" s="466"/>
      <c r="AP62" s="725"/>
      <c r="AQ62" s="727"/>
      <c r="AR62" s="466"/>
      <c r="AS62" s="469"/>
      <c r="AT62" s="474"/>
      <c r="AU62" s="477"/>
      <c r="AV62" s="456"/>
      <c r="AW62" s="433"/>
      <c r="AX62" s="433"/>
      <c r="AY62" s="436"/>
      <c r="AZ62" s="439"/>
    </row>
    <row r="63" spans="1:52" ht="93" customHeight="1" thickBot="1">
      <c r="A63" s="591"/>
      <c r="B63" s="594"/>
      <c r="C63" s="601"/>
      <c r="D63" s="588"/>
      <c r="E63" s="588"/>
      <c r="F63" s="270" t="s">
        <v>7</v>
      </c>
      <c r="G63" s="203" t="s">
        <v>448</v>
      </c>
      <c r="H63" s="588"/>
      <c r="I63" s="588"/>
      <c r="J63" s="588"/>
      <c r="K63" s="588"/>
      <c r="L63" s="588"/>
      <c r="M63" s="606"/>
      <c r="N63" s="610"/>
      <c r="O63" s="613"/>
      <c r="P63" s="616"/>
      <c r="Q63" s="604"/>
      <c r="R63" s="227" t="s">
        <v>557</v>
      </c>
      <c r="S63" s="271" t="s">
        <v>296</v>
      </c>
      <c r="T63" s="233" t="s">
        <v>586</v>
      </c>
      <c r="U63" s="271" t="s">
        <v>298</v>
      </c>
      <c r="V63" s="271" t="s">
        <v>300</v>
      </c>
      <c r="W63" s="272">
        <f>VLOOKUP(V63,'Datos Validacion'!$K$6:$L$8,2,0)</f>
        <v>0.25</v>
      </c>
      <c r="X63" s="233" t="s">
        <v>304</v>
      </c>
      <c r="Y63" s="272">
        <f>VLOOKUP(X63,'Datos Validacion'!$M$6:$N$7,2,0)</f>
        <v>0.15</v>
      </c>
      <c r="Z63" s="271" t="s">
        <v>305</v>
      </c>
      <c r="AA63" s="206" t="s">
        <v>621</v>
      </c>
      <c r="AB63" s="271" t="s">
        <v>309</v>
      </c>
      <c r="AC63" s="203" t="s">
        <v>662</v>
      </c>
      <c r="AD63" s="274">
        <f t="shared" si="14"/>
        <v>0.4</v>
      </c>
      <c r="AE63" s="275" t="str">
        <f t="shared" si="15"/>
        <v>MUY BAJA</v>
      </c>
      <c r="AF63" s="276">
        <f>+AF62-(AF62*AD63)</f>
        <v>0.1512</v>
      </c>
      <c r="AG63" s="692"/>
      <c r="AH63" s="692"/>
      <c r="AI63" s="604"/>
      <c r="AJ63" s="588"/>
      <c r="AK63" s="657"/>
      <c r="AL63" s="650"/>
      <c r="AM63" s="723"/>
      <c r="AN63" s="724"/>
      <c r="AO63" s="467"/>
      <c r="AP63" s="726"/>
      <c r="AQ63" s="728"/>
      <c r="AR63" s="467"/>
      <c r="AS63" s="470"/>
      <c r="AT63" s="475"/>
      <c r="AU63" s="478"/>
      <c r="AV63" s="457"/>
      <c r="AW63" s="434"/>
      <c r="AX63" s="434"/>
      <c r="AY63" s="437"/>
      <c r="AZ63" s="440"/>
    </row>
    <row r="64" spans="1:52" ht="65.25" customHeight="1" thickTop="1">
      <c r="A64" s="589" t="s">
        <v>372</v>
      </c>
      <c r="B64" s="592"/>
      <c r="C64" s="599" t="s">
        <v>406</v>
      </c>
      <c r="D64" s="587" t="s">
        <v>407</v>
      </c>
      <c r="E64" s="587" t="s">
        <v>408</v>
      </c>
      <c r="F64" s="265" t="s">
        <v>10</v>
      </c>
      <c r="G64" s="198" t="s">
        <v>449</v>
      </c>
      <c r="H64" s="587" t="s">
        <v>487</v>
      </c>
      <c r="I64" s="634" t="s">
        <v>488</v>
      </c>
      <c r="J64" s="587" t="s">
        <v>38</v>
      </c>
      <c r="K64" s="587" t="s">
        <v>512</v>
      </c>
      <c r="L64" s="587" t="s">
        <v>283</v>
      </c>
      <c r="M64" s="607">
        <f>VLOOKUP(L64,'Datos Validacion'!$C$6:$D$10,2,0)</f>
        <v>0.6</v>
      </c>
      <c r="N64" s="608" t="s">
        <v>287</v>
      </c>
      <c r="O64" s="611">
        <f>VLOOKUP(N64,'Datos Validacion'!$E$6:$F$15,2,0)</f>
        <v>0.6</v>
      </c>
      <c r="P64" s="614" t="s">
        <v>172</v>
      </c>
      <c r="Q64" s="602" t="s">
        <v>293</v>
      </c>
      <c r="R64" s="200" t="s">
        <v>558</v>
      </c>
      <c r="S64" s="266" t="s">
        <v>296</v>
      </c>
      <c r="T64" s="232" t="s">
        <v>587</v>
      </c>
      <c r="U64" s="266" t="s">
        <v>298</v>
      </c>
      <c r="V64" s="266" t="s">
        <v>300</v>
      </c>
      <c r="W64" s="267">
        <f>VLOOKUP(V64,'Datos Validacion'!$K$6:$L$8,2,0)</f>
        <v>0.25</v>
      </c>
      <c r="X64" s="232" t="s">
        <v>304</v>
      </c>
      <c r="Y64" s="267">
        <f>VLOOKUP(X64,'Datos Validacion'!$M$6:$N$7,2,0)</f>
        <v>0.15</v>
      </c>
      <c r="Z64" s="266" t="s">
        <v>305</v>
      </c>
      <c r="AA64" s="234" t="s">
        <v>622</v>
      </c>
      <c r="AB64" s="266" t="s">
        <v>309</v>
      </c>
      <c r="AC64" s="198" t="s">
        <v>663</v>
      </c>
      <c r="AD64" s="268">
        <f t="shared" si="14"/>
        <v>0.4</v>
      </c>
      <c r="AE64" s="269" t="str">
        <f t="shared" si="15"/>
        <v>BAJA</v>
      </c>
      <c r="AF64" s="269">
        <f t="shared" si="21"/>
        <v>0.36</v>
      </c>
      <c r="AG64" s="690" t="str">
        <f t="shared" si="22"/>
        <v>MODERADO</v>
      </c>
      <c r="AH64" s="690">
        <f t="shared" si="23"/>
        <v>0.6</v>
      </c>
      <c r="AI64" s="602" t="s">
        <v>293</v>
      </c>
      <c r="AJ64" s="587" t="s">
        <v>239</v>
      </c>
      <c r="AK64" s="656"/>
      <c r="AL64" s="648"/>
      <c r="AM64" s="255">
        <v>44316</v>
      </c>
      <c r="AN64" s="322" t="s">
        <v>733</v>
      </c>
      <c r="AO64" s="422" t="s">
        <v>407</v>
      </c>
      <c r="AP64" s="257" t="s">
        <v>734</v>
      </c>
      <c r="AQ64" s="258"/>
      <c r="AR64" s="258" t="s">
        <v>735</v>
      </c>
      <c r="AS64" s="385" t="s">
        <v>736</v>
      </c>
      <c r="AT64" s="407">
        <v>44439</v>
      </c>
      <c r="AU64" s="370" t="s">
        <v>793</v>
      </c>
      <c r="AV64" s="370" t="s">
        <v>794</v>
      </c>
      <c r="AW64" s="408" t="s">
        <v>795</v>
      </c>
      <c r="AX64" s="409"/>
      <c r="AY64" s="410" t="s">
        <v>372</v>
      </c>
      <c r="AZ64" s="411" t="s">
        <v>696</v>
      </c>
    </row>
    <row r="65" spans="1:52" ht="51.75" customHeight="1" thickBot="1">
      <c r="A65" s="591"/>
      <c r="B65" s="594"/>
      <c r="C65" s="601"/>
      <c r="D65" s="588"/>
      <c r="E65" s="588"/>
      <c r="F65" s="270" t="s">
        <v>7</v>
      </c>
      <c r="G65" s="203" t="s">
        <v>450</v>
      </c>
      <c r="H65" s="588"/>
      <c r="I65" s="636"/>
      <c r="J65" s="588"/>
      <c r="K65" s="588"/>
      <c r="L65" s="588"/>
      <c r="M65" s="606"/>
      <c r="N65" s="610"/>
      <c r="O65" s="613"/>
      <c r="P65" s="616"/>
      <c r="Q65" s="604"/>
      <c r="R65" s="202" t="s">
        <v>559</v>
      </c>
      <c r="S65" s="271" t="s">
        <v>296</v>
      </c>
      <c r="T65" s="233" t="s">
        <v>587</v>
      </c>
      <c r="U65" s="271" t="s">
        <v>298</v>
      </c>
      <c r="V65" s="271" t="s">
        <v>300</v>
      </c>
      <c r="W65" s="272">
        <f>VLOOKUP(V65,'Datos Validacion'!$K$6:$L$8,2,0)</f>
        <v>0.25</v>
      </c>
      <c r="X65" s="233" t="s">
        <v>304</v>
      </c>
      <c r="Y65" s="272">
        <f>VLOOKUP(X65,'Datos Validacion'!$M$6:$N$7,2,0)</f>
        <v>0.15</v>
      </c>
      <c r="Z65" s="271" t="s">
        <v>305</v>
      </c>
      <c r="AA65" s="206" t="s">
        <v>623</v>
      </c>
      <c r="AB65" s="271" t="s">
        <v>309</v>
      </c>
      <c r="AC65" s="203" t="s">
        <v>664</v>
      </c>
      <c r="AD65" s="274">
        <f t="shared" ref="AD65:AD67" si="24">+W65+Y65</f>
        <v>0.4</v>
      </c>
      <c r="AE65" s="275" t="str">
        <f t="shared" ref="AE65:AE67" si="25">IF(AF65&lt;=20%,"MUY BAJA",IF(AF65&lt;=40%,"BAJA",IF(AF65&lt;=60%,"MEDIA",IF(AF65&lt;=80%,"ALTA","MUY ALTA"))))</f>
        <v>BAJA</v>
      </c>
      <c r="AF65" s="287">
        <f>+AF64-(AF64*AD65)</f>
        <v>0.216</v>
      </c>
      <c r="AG65" s="692"/>
      <c r="AH65" s="692"/>
      <c r="AI65" s="604"/>
      <c r="AJ65" s="588"/>
      <c r="AK65" s="657"/>
      <c r="AL65" s="650"/>
      <c r="AM65" s="259">
        <v>44316</v>
      </c>
      <c r="AN65" s="324" t="s">
        <v>737</v>
      </c>
      <c r="AO65" s="423" t="s">
        <v>407</v>
      </c>
      <c r="AP65" s="261" t="s">
        <v>738</v>
      </c>
      <c r="AQ65" s="260"/>
      <c r="AR65" s="260" t="s">
        <v>735</v>
      </c>
      <c r="AS65" s="386" t="s">
        <v>736</v>
      </c>
      <c r="AT65" s="412">
        <v>44439</v>
      </c>
      <c r="AU65" s="372" t="s">
        <v>796</v>
      </c>
      <c r="AV65" s="413" t="s">
        <v>797</v>
      </c>
      <c r="AW65" s="414" t="s">
        <v>798</v>
      </c>
      <c r="AX65" s="372"/>
      <c r="AY65" s="392" t="s">
        <v>372</v>
      </c>
      <c r="AZ65" s="415" t="s">
        <v>696</v>
      </c>
    </row>
    <row r="66" spans="1:52" ht="231" customHeight="1" thickTop="1" thickBot="1">
      <c r="A66" s="327" t="s">
        <v>372</v>
      </c>
      <c r="B66" s="189"/>
      <c r="C66" s="196" t="s">
        <v>382</v>
      </c>
      <c r="D66" s="195" t="s">
        <v>383</v>
      </c>
      <c r="E66" s="195" t="s">
        <v>409</v>
      </c>
      <c r="F66" s="191" t="s">
        <v>7</v>
      </c>
      <c r="G66" s="288" t="s">
        <v>451</v>
      </c>
      <c r="H66" s="191" t="s">
        <v>489</v>
      </c>
      <c r="I66" s="191" t="s">
        <v>490</v>
      </c>
      <c r="J66" s="191" t="s">
        <v>38</v>
      </c>
      <c r="K66" s="191" t="s">
        <v>513</v>
      </c>
      <c r="L66" s="191" t="s">
        <v>283</v>
      </c>
      <c r="M66" s="281">
        <f>VLOOKUP(L66,'Datos Validacion'!$C$6:$D$10,2,0)</f>
        <v>0.6</v>
      </c>
      <c r="N66" s="282" t="s">
        <v>288</v>
      </c>
      <c r="O66" s="283">
        <f>VLOOKUP(N66,'Datos Validacion'!$E$6:$F$15,2,0)</f>
        <v>0.8</v>
      </c>
      <c r="P66" s="214" t="s">
        <v>170</v>
      </c>
      <c r="Q66" s="284" t="s">
        <v>291</v>
      </c>
      <c r="R66" s="289" t="s">
        <v>560</v>
      </c>
      <c r="S66" s="193" t="s">
        <v>296</v>
      </c>
      <c r="T66" s="290" t="s">
        <v>588</v>
      </c>
      <c r="U66" s="193" t="s">
        <v>298</v>
      </c>
      <c r="V66" s="193" t="s">
        <v>300</v>
      </c>
      <c r="W66" s="281">
        <f>VLOOKUP(V66,'Datos Validacion'!$K$6:$L$8,2,0)</f>
        <v>0.25</v>
      </c>
      <c r="X66" s="207" t="s">
        <v>304</v>
      </c>
      <c r="Y66" s="281">
        <f>VLOOKUP(X66,'Datos Validacion'!$M$6:$N$7,2,0)</f>
        <v>0.15</v>
      </c>
      <c r="Z66" s="193" t="s">
        <v>305</v>
      </c>
      <c r="AA66" s="236" t="s">
        <v>624</v>
      </c>
      <c r="AB66" s="193" t="s">
        <v>309</v>
      </c>
      <c r="AC66" s="189" t="s">
        <v>665</v>
      </c>
      <c r="AD66" s="285">
        <f t="shared" si="24"/>
        <v>0.4</v>
      </c>
      <c r="AE66" s="286" t="str">
        <f t="shared" si="25"/>
        <v>BAJA</v>
      </c>
      <c r="AF66" s="286">
        <f t="shared" ref="AF66:AF67" si="26">IF(OR(V66="prevenir",V66="detectar"),(M66-(M66*AD66)), M66)</f>
        <v>0.36</v>
      </c>
      <c r="AG66" s="286" t="str">
        <f t="shared" ref="AG66:AG67" si="27">IF(AH66&lt;=20%,"LEVE",IF(AH66&lt;=40%,"MENOR",IF(AH66&lt;=60%,"MODERADO",IF(AH66&lt;=80%,"MAYOR","CATASTROFICO"))))</f>
        <v>MAYOR</v>
      </c>
      <c r="AH66" s="286">
        <f t="shared" ref="AH66:AH67" si="28">IF(V66="corregir",(O66-(O66*AD66)), O66)</f>
        <v>0.8</v>
      </c>
      <c r="AI66" s="284" t="s">
        <v>291</v>
      </c>
      <c r="AJ66" s="191" t="s">
        <v>239</v>
      </c>
      <c r="AK66" s="243">
        <v>504</v>
      </c>
      <c r="AL66" s="242"/>
      <c r="AM66" s="244">
        <v>44316</v>
      </c>
      <c r="AN66" s="279" t="s">
        <v>739</v>
      </c>
      <c r="AO66" s="262" t="s">
        <v>740</v>
      </c>
      <c r="AP66" s="279" t="s">
        <v>741</v>
      </c>
      <c r="AQ66" s="197"/>
      <c r="AR66" s="197" t="s">
        <v>372</v>
      </c>
      <c r="AS66" s="387"/>
      <c r="AT66" s="402">
        <v>44439</v>
      </c>
      <c r="AU66" s="279" t="s">
        <v>799</v>
      </c>
      <c r="AV66" s="356" t="s">
        <v>800</v>
      </c>
      <c r="AW66" s="357" t="s">
        <v>801</v>
      </c>
      <c r="AX66" s="353"/>
      <c r="AY66" s="389" t="s">
        <v>372</v>
      </c>
      <c r="AZ66" s="355"/>
    </row>
    <row r="67" spans="1:52" ht="174.75" customHeight="1" thickTop="1">
      <c r="A67" s="589" t="s">
        <v>372</v>
      </c>
      <c r="B67" s="592"/>
      <c r="C67" s="599" t="s">
        <v>406</v>
      </c>
      <c r="D67" s="587" t="s">
        <v>410</v>
      </c>
      <c r="E67" s="587" t="s">
        <v>411</v>
      </c>
      <c r="F67" s="265" t="s">
        <v>7</v>
      </c>
      <c r="G67" s="208" t="s">
        <v>452</v>
      </c>
      <c r="H67" s="587" t="s">
        <v>491</v>
      </c>
      <c r="I67" s="587" t="s">
        <v>492</v>
      </c>
      <c r="J67" s="587" t="s">
        <v>38</v>
      </c>
      <c r="K67" s="599" t="s">
        <v>514</v>
      </c>
      <c r="L67" s="587" t="s">
        <v>282</v>
      </c>
      <c r="M67" s="607">
        <f>VLOOKUP(L67,'Datos Validacion'!$C$6:$D$10,2,0)</f>
        <v>0.4</v>
      </c>
      <c r="N67" s="608" t="s">
        <v>287</v>
      </c>
      <c r="O67" s="611">
        <f>VLOOKUP(N67,'Datos Validacion'!$E$6:$F$15,2,0)</f>
        <v>0.6</v>
      </c>
      <c r="P67" s="614" t="s">
        <v>172</v>
      </c>
      <c r="Q67" s="602" t="s">
        <v>63</v>
      </c>
      <c r="R67" s="712" t="s">
        <v>561</v>
      </c>
      <c r="S67" s="592" t="s">
        <v>296</v>
      </c>
      <c r="T67" s="599" t="s">
        <v>589</v>
      </c>
      <c r="U67" s="592" t="s">
        <v>298</v>
      </c>
      <c r="V67" s="592" t="s">
        <v>301</v>
      </c>
      <c r="W67" s="607">
        <f>VLOOKUP(V67,'Datos Validacion'!$K$6:$L$8,2,0)</f>
        <v>0.15</v>
      </c>
      <c r="X67" s="599" t="s">
        <v>304</v>
      </c>
      <c r="Y67" s="607">
        <f>VLOOKUP(X67,'Datos Validacion'!$M$6:$N$7,2,0)</f>
        <v>0.15</v>
      </c>
      <c r="Z67" s="592" t="s">
        <v>305</v>
      </c>
      <c r="AA67" s="706" t="s">
        <v>625</v>
      </c>
      <c r="AB67" s="592" t="s">
        <v>309</v>
      </c>
      <c r="AC67" s="599" t="s">
        <v>666</v>
      </c>
      <c r="AD67" s="709">
        <f t="shared" si="24"/>
        <v>0.3</v>
      </c>
      <c r="AE67" s="690" t="str">
        <f t="shared" si="25"/>
        <v>BAJA</v>
      </c>
      <c r="AF67" s="690">
        <f t="shared" si="26"/>
        <v>0.28000000000000003</v>
      </c>
      <c r="AG67" s="690" t="str">
        <f t="shared" si="27"/>
        <v>MODERADO</v>
      </c>
      <c r="AH67" s="690">
        <f t="shared" si="28"/>
        <v>0.6</v>
      </c>
      <c r="AI67" s="602" t="s">
        <v>293</v>
      </c>
      <c r="AJ67" s="587" t="s">
        <v>191</v>
      </c>
      <c r="AK67" s="656"/>
      <c r="AL67" s="648"/>
      <c r="AM67" s="714" t="s">
        <v>742</v>
      </c>
      <c r="AN67" s="715"/>
      <c r="AO67" s="715"/>
      <c r="AP67" s="715"/>
      <c r="AQ67" s="715"/>
      <c r="AR67" s="715"/>
      <c r="AS67" s="715"/>
      <c r="AT67" s="441">
        <v>44439</v>
      </c>
      <c r="AU67" s="444" t="s">
        <v>810</v>
      </c>
      <c r="AV67" s="447" t="s">
        <v>802</v>
      </c>
      <c r="AW67" s="447"/>
      <c r="AX67" s="447"/>
      <c r="AY67" s="450" t="s">
        <v>372</v>
      </c>
      <c r="AZ67" s="453"/>
    </row>
    <row r="68" spans="1:52" ht="25.5" customHeight="1">
      <c r="A68" s="590"/>
      <c r="B68" s="593"/>
      <c r="C68" s="600"/>
      <c r="D68" s="598"/>
      <c r="E68" s="598"/>
      <c r="F68" s="45" t="s">
        <v>11</v>
      </c>
      <c r="G68" s="185" t="s">
        <v>453</v>
      </c>
      <c r="H68" s="598"/>
      <c r="I68" s="598"/>
      <c r="J68" s="598"/>
      <c r="K68" s="600"/>
      <c r="L68" s="598"/>
      <c r="M68" s="605"/>
      <c r="N68" s="609"/>
      <c r="O68" s="612"/>
      <c r="P68" s="615"/>
      <c r="Q68" s="603"/>
      <c r="R68" s="713"/>
      <c r="S68" s="593"/>
      <c r="T68" s="600"/>
      <c r="U68" s="593"/>
      <c r="V68" s="593"/>
      <c r="W68" s="605"/>
      <c r="X68" s="600"/>
      <c r="Y68" s="605"/>
      <c r="Z68" s="593"/>
      <c r="AA68" s="702"/>
      <c r="AB68" s="593"/>
      <c r="AC68" s="600"/>
      <c r="AD68" s="693"/>
      <c r="AE68" s="691"/>
      <c r="AF68" s="691"/>
      <c r="AG68" s="691"/>
      <c r="AH68" s="691"/>
      <c r="AI68" s="603"/>
      <c r="AJ68" s="598"/>
      <c r="AK68" s="661"/>
      <c r="AL68" s="649"/>
      <c r="AM68" s="716"/>
      <c r="AN68" s="717"/>
      <c r="AO68" s="717"/>
      <c r="AP68" s="717"/>
      <c r="AQ68" s="717"/>
      <c r="AR68" s="717"/>
      <c r="AS68" s="717"/>
      <c r="AT68" s="442"/>
      <c r="AU68" s="445"/>
      <c r="AV68" s="448"/>
      <c r="AW68" s="448"/>
      <c r="AX68" s="448"/>
      <c r="AY68" s="451"/>
      <c r="AZ68" s="454"/>
    </row>
    <row r="69" spans="1:52" ht="39" customHeight="1" thickBot="1">
      <c r="A69" s="591"/>
      <c r="B69" s="594"/>
      <c r="C69" s="601"/>
      <c r="D69" s="588"/>
      <c r="E69" s="588"/>
      <c r="F69" s="270" t="s">
        <v>7</v>
      </c>
      <c r="G69" s="209" t="s">
        <v>454</v>
      </c>
      <c r="H69" s="588"/>
      <c r="I69" s="588"/>
      <c r="J69" s="588"/>
      <c r="K69" s="601"/>
      <c r="L69" s="588"/>
      <c r="M69" s="606"/>
      <c r="N69" s="610"/>
      <c r="O69" s="613"/>
      <c r="P69" s="616"/>
      <c r="Q69" s="604"/>
      <c r="R69" s="228" t="s">
        <v>562</v>
      </c>
      <c r="S69" s="271" t="s">
        <v>296</v>
      </c>
      <c r="T69" s="233" t="s">
        <v>590</v>
      </c>
      <c r="U69" s="271" t="s">
        <v>298</v>
      </c>
      <c r="V69" s="271" t="s">
        <v>300</v>
      </c>
      <c r="W69" s="272">
        <f>VLOOKUP(V69,'Datos Validacion'!$K$6:$L$8,2,0)</f>
        <v>0.25</v>
      </c>
      <c r="X69" s="233" t="s">
        <v>304</v>
      </c>
      <c r="Y69" s="272">
        <f>VLOOKUP(X69,'Datos Validacion'!$M$6:$N$7,2,0)</f>
        <v>0.15</v>
      </c>
      <c r="Z69" s="271" t="s">
        <v>305</v>
      </c>
      <c r="AA69" s="206" t="s">
        <v>626</v>
      </c>
      <c r="AB69" s="271" t="s">
        <v>309</v>
      </c>
      <c r="AC69" s="240" t="s">
        <v>667</v>
      </c>
      <c r="AD69" s="274">
        <f t="shared" si="14"/>
        <v>0.4</v>
      </c>
      <c r="AE69" s="275" t="str">
        <f t="shared" si="15"/>
        <v>MUY BAJA</v>
      </c>
      <c r="AF69" s="287">
        <f>+AF67-(AF67*AD69)</f>
        <v>0.16800000000000001</v>
      </c>
      <c r="AG69" s="692"/>
      <c r="AH69" s="692"/>
      <c r="AI69" s="604"/>
      <c r="AJ69" s="588"/>
      <c r="AK69" s="657"/>
      <c r="AL69" s="650"/>
      <c r="AM69" s="718"/>
      <c r="AN69" s="719"/>
      <c r="AO69" s="719"/>
      <c r="AP69" s="719"/>
      <c r="AQ69" s="719"/>
      <c r="AR69" s="719"/>
      <c r="AS69" s="719"/>
      <c r="AT69" s="443"/>
      <c r="AU69" s="446"/>
      <c r="AV69" s="449"/>
      <c r="AW69" s="449"/>
      <c r="AX69" s="449"/>
      <c r="AY69" s="452"/>
      <c r="AZ69" s="455"/>
    </row>
    <row r="70" spans="1:52" ht="26.25" customHeight="1" thickTop="1">
      <c r="A70" s="589" t="s">
        <v>372</v>
      </c>
      <c r="B70" s="592"/>
      <c r="C70" s="599" t="s">
        <v>406</v>
      </c>
      <c r="D70" s="587" t="s">
        <v>410</v>
      </c>
      <c r="E70" s="587" t="s">
        <v>411</v>
      </c>
      <c r="F70" s="265" t="s">
        <v>7</v>
      </c>
      <c r="G70" s="208" t="s">
        <v>455</v>
      </c>
      <c r="H70" s="587" t="s">
        <v>493</v>
      </c>
      <c r="I70" s="587" t="s">
        <v>494</v>
      </c>
      <c r="J70" s="587" t="s">
        <v>39</v>
      </c>
      <c r="K70" s="599" t="s">
        <v>515</v>
      </c>
      <c r="L70" s="587" t="s">
        <v>282</v>
      </c>
      <c r="M70" s="607">
        <f>VLOOKUP(L70,'Datos Validacion'!$C$6:$D$10,2,0)</f>
        <v>0.4</v>
      </c>
      <c r="N70" s="608" t="s">
        <v>287</v>
      </c>
      <c r="O70" s="611">
        <f>VLOOKUP(N70,'Datos Validacion'!$E$6:$F$15,2,0)</f>
        <v>0.6</v>
      </c>
      <c r="P70" s="614" t="s">
        <v>172</v>
      </c>
      <c r="Q70" s="602" t="s">
        <v>293</v>
      </c>
      <c r="R70" s="229" t="s">
        <v>563</v>
      </c>
      <c r="S70" s="266" t="s">
        <v>296</v>
      </c>
      <c r="T70" s="232" t="s">
        <v>591</v>
      </c>
      <c r="U70" s="266" t="s">
        <v>298</v>
      </c>
      <c r="V70" s="266" t="s">
        <v>300</v>
      </c>
      <c r="W70" s="267">
        <f>VLOOKUP(V70,'Datos Validacion'!$K$6:$L$8,2,0)</f>
        <v>0.25</v>
      </c>
      <c r="X70" s="232" t="s">
        <v>304</v>
      </c>
      <c r="Y70" s="267">
        <f>VLOOKUP(X70,'Datos Validacion'!$M$6:$N$7,2,0)</f>
        <v>0.15</v>
      </c>
      <c r="Z70" s="266" t="s">
        <v>305</v>
      </c>
      <c r="AA70" s="234" t="s">
        <v>627</v>
      </c>
      <c r="AB70" s="266" t="s">
        <v>309</v>
      </c>
      <c r="AC70" s="232" t="s">
        <v>668</v>
      </c>
      <c r="AD70" s="268">
        <f t="shared" si="14"/>
        <v>0.4</v>
      </c>
      <c r="AE70" s="269" t="str">
        <f t="shared" si="15"/>
        <v>BAJA</v>
      </c>
      <c r="AF70" s="269">
        <f t="shared" si="21"/>
        <v>0.24</v>
      </c>
      <c r="AG70" s="690" t="str">
        <f t="shared" si="22"/>
        <v>MODERADO</v>
      </c>
      <c r="AH70" s="690">
        <f t="shared" si="23"/>
        <v>0.6</v>
      </c>
      <c r="AI70" s="602" t="s">
        <v>293</v>
      </c>
      <c r="AJ70" s="587" t="s">
        <v>191</v>
      </c>
      <c r="AK70" s="656"/>
      <c r="AL70" s="648"/>
      <c r="AM70" s="714" t="s">
        <v>742</v>
      </c>
      <c r="AN70" s="715"/>
      <c r="AO70" s="715"/>
      <c r="AP70" s="715"/>
      <c r="AQ70" s="715"/>
      <c r="AR70" s="715"/>
      <c r="AS70" s="715"/>
      <c r="AT70" s="441">
        <v>44439</v>
      </c>
      <c r="AU70" s="444" t="s">
        <v>776</v>
      </c>
      <c r="AV70" s="447" t="s">
        <v>777</v>
      </c>
      <c r="AW70" s="447" t="s">
        <v>778</v>
      </c>
      <c r="AX70" s="447"/>
      <c r="AY70" s="450" t="s">
        <v>372</v>
      </c>
      <c r="AZ70" s="453"/>
    </row>
    <row r="71" spans="1:52" ht="26.25" thickBot="1">
      <c r="A71" s="591"/>
      <c r="B71" s="594"/>
      <c r="C71" s="601"/>
      <c r="D71" s="588"/>
      <c r="E71" s="588"/>
      <c r="F71" s="270" t="s">
        <v>11</v>
      </c>
      <c r="G71" s="209" t="s">
        <v>433</v>
      </c>
      <c r="H71" s="588"/>
      <c r="I71" s="588"/>
      <c r="J71" s="588"/>
      <c r="K71" s="601"/>
      <c r="L71" s="588"/>
      <c r="M71" s="606"/>
      <c r="N71" s="610"/>
      <c r="O71" s="613"/>
      <c r="P71" s="616"/>
      <c r="Q71" s="604"/>
      <c r="R71" s="228" t="s">
        <v>564</v>
      </c>
      <c r="S71" s="271" t="s">
        <v>296</v>
      </c>
      <c r="T71" s="233" t="s">
        <v>591</v>
      </c>
      <c r="U71" s="271" t="s">
        <v>298</v>
      </c>
      <c r="V71" s="271" t="s">
        <v>300</v>
      </c>
      <c r="W71" s="272">
        <f>VLOOKUP(V71,'Datos Validacion'!$K$6:$L$8,2,0)</f>
        <v>0.25</v>
      </c>
      <c r="X71" s="233" t="s">
        <v>304</v>
      </c>
      <c r="Y71" s="272">
        <f>VLOOKUP(X71,'Datos Validacion'!$M$6:$N$7,2,0)</f>
        <v>0.15</v>
      </c>
      <c r="Z71" s="271" t="s">
        <v>305</v>
      </c>
      <c r="AA71" s="237"/>
      <c r="AB71" s="271" t="s">
        <v>309</v>
      </c>
      <c r="AC71" s="240" t="s">
        <v>669</v>
      </c>
      <c r="AD71" s="274">
        <f t="shared" si="14"/>
        <v>0.4</v>
      </c>
      <c r="AE71" s="275" t="str">
        <f t="shared" si="15"/>
        <v>MUY BAJA</v>
      </c>
      <c r="AF71" s="287">
        <f>+AF69-(AF69*AD71)</f>
        <v>0.1008</v>
      </c>
      <c r="AG71" s="692"/>
      <c r="AH71" s="692"/>
      <c r="AI71" s="604"/>
      <c r="AJ71" s="588"/>
      <c r="AK71" s="657"/>
      <c r="AL71" s="650"/>
      <c r="AM71" s="718"/>
      <c r="AN71" s="719"/>
      <c r="AO71" s="719"/>
      <c r="AP71" s="719"/>
      <c r="AQ71" s="719"/>
      <c r="AR71" s="719"/>
      <c r="AS71" s="719"/>
      <c r="AT71" s="443"/>
      <c r="AU71" s="446"/>
      <c r="AV71" s="449" t="s">
        <v>777</v>
      </c>
      <c r="AW71" s="449" t="s">
        <v>778</v>
      </c>
      <c r="AX71" s="449"/>
      <c r="AY71" s="452"/>
      <c r="AZ71" s="455"/>
    </row>
    <row r="72" spans="1:52" ht="129" thickTop="1" thickBot="1">
      <c r="A72" s="328"/>
      <c r="B72" s="192" t="s">
        <v>372</v>
      </c>
      <c r="C72" s="197" t="s">
        <v>412</v>
      </c>
      <c r="D72" s="197" t="s">
        <v>413</v>
      </c>
      <c r="E72" s="197" t="s">
        <v>414</v>
      </c>
      <c r="F72" s="191" t="s">
        <v>11</v>
      </c>
      <c r="G72" s="210" t="s">
        <v>456</v>
      </c>
      <c r="H72" s="191" t="s">
        <v>495</v>
      </c>
      <c r="I72" s="194" t="s">
        <v>496</v>
      </c>
      <c r="J72" s="191" t="s">
        <v>38</v>
      </c>
      <c r="K72" s="212" t="s">
        <v>516</v>
      </c>
      <c r="L72" s="191" t="s">
        <v>283</v>
      </c>
      <c r="M72" s="281">
        <f>VLOOKUP(L72,'Datos Validacion'!$C$6:$D$10,2,0)</f>
        <v>0.6</v>
      </c>
      <c r="N72" s="282" t="s">
        <v>288</v>
      </c>
      <c r="O72" s="283">
        <f>VLOOKUP(N72,'Datos Validacion'!$E$6:$F$15,2,0)</f>
        <v>0.8</v>
      </c>
      <c r="P72" s="214" t="s">
        <v>521</v>
      </c>
      <c r="Q72" s="284" t="s">
        <v>291</v>
      </c>
      <c r="R72" s="230" t="s">
        <v>565</v>
      </c>
      <c r="S72" s="193" t="s">
        <v>296</v>
      </c>
      <c r="T72" s="193" t="s">
        <v>592</v>
      </c>
      <c r="U72" s="193" t="s">
        <v>298</v>
      </c>
      <c r="V72" s="193" t="s">
        <v>300</v>
      </c>
      <c r="W72" s="281">
        <f>VLOOKUP(V72,'Datos Validacion'!$K$6:$L$8,2,0)</f>
        <v>0.25</v>
      </c>
      <c r="X72" s="207" t="s">
        <v>304</v>
      </c>
      <c r="Y72" s="281">
        <f>VLOOKUP(X72,'Datos Validacion'!$M$6:$N$7,2,0)</f>
        <v>0.15</v>
      </c>
      <c r="Z72" s="193" t="s">
        <v>305</v>
      </c>
      <c r="AA72" s="236"/>
      <c r="AB72" s="193" t="s">
        <v>309</v>
      </c>
      <c r="AC72" s="189" t="s">
        <v>670</v>
      </c>
      <c r="AD72" s="285">
        <f t="shared" si="14"/>
        <v>0.4</v>
      </c>
      <c r="AE72" s="286" t="str">
        <f t="shared" si="15"/>
        <v>BAJA</v>
      </c>
      <c r="AF72" s="286">
        <f t="shared" si="21"/>
        <v>0.36</v>
      </c>
      <c r="AG72" s="286" t="str">
        <f t="shared" si="22"/>
        <v>MAYOR</v>
      </c>
      <c r="AH72" s="286">
        <f t="shared" si="23"/>
        <v>0.8</v>
      </c>
      <c r="AI72" s="284" t="s">
        <v>291</v>
      </c>
      <c r="AJ72" s="191" t="s">
        <v>191</v>
      </c>
      <c r="AK72" s="241"/>
      <c r="AL72" s="242"/>
      <c r="AM72" s="686" t="s">
        <v>742</v>
      </c>
      <c r="AN72" s="687"/>
      <c r="AO72" s="687"/>
      <c r="AP72" s="687"/>
      <c r="AQ72" s="687"/>
      <c r="AR72" s="687"/>
      <c r="AS72" s="687"/>
      <c r="AT72" s="416">
        <v>44439</v>
      </c>
      <c r="AU72" s="279" t="s">
        <v>746</v>
      </c>
      <c r="AV72" s="417" t="s">
        <v>747</v>
      </c>
      <c r="AW72" s="353" t="s">
        <v>748</v>
      </c>
      <c r="AX72" s="418"/>
      <c r="AY72" s="419" t="s">
        <v>372</v>
      </c>
      <c r="AZ72" s="280" t="s">
        <v>749</v>
      </c>
    </row>
    <row r="73" spans="1:52" ht="16.5" thickTop="1">
      <c r="A73" s="50"/>
      <c r="B73" s="50"/>
      <c r="C73" s="50"/>
      <c r="D73" s="18"/>
      <c r="E73" s="18"/>
      <c r="F73" s="55"/>
      <c r="G73" s="18"/>
      <c r="H73" s="18"/>
      <c r="I73" s="51"/>
      <c r="J73" s="55"/>
      <c r="K73" s="18"/>
      <c r="L73" s="55"/>
      <c r="M73" s="108"/>
      <c r="N73" s="106"/>
      <c r="O73" s="116"/>
      <c r="P73" s="53"/>
      <c r="Q73" s="134"/>
      <c r="R73" s="54"/>
      <c r="S73" s="6"/>
      <c r="T73" s="6"/>
      <c r="U73" s="6"/>
      <c r="V73" s="6"/>
      <c r="W73" s="115"/>
      <c r="X73" s="56"/>
      <c r="Y73" s="115"/>
      <c r="Z73" s="6"/>
      <c r="AA73" s="50"/>
      <c r="AB73" s="6"/>
      <c r="AC73" s="50"/>
      <c r="AD73" s="57"/>
      <c r="AE73" s="55"/>
      <c r="AF73" s="18"/>
      <c r="AG73" s="52"/>
      <c r="AH73" s="53"/>
      <c r="AI73" s="59"/>
      <c r="AJ73" s="18"/>
      <c r="AK73" s="58"/>
      <c r="AL73" s="58"/>
      <c r="AM73" s="58"/>
      <c r="AN73" s="58"/>
      <c r="AO73" s="58"/>
      <c r="AP73" s="58"/>
      <c r="AQ73" s="58"/>
      <c r="AR73" s="58"/>
      <c r="AS73" s="58"/>
    </row>
    <row r="74" spans="1:52">
      <c r="AM74" s="4"/>
    </row>
    <row r="76" spans="1:52">
      <c r="B76" s="428" t="s">
        <v>211</v>
      </c>
      <c r="C76" s="429"/>
      <c r="D76" s="429"/>
      <c r="E76" s="429"/>
      <c r="F76" s="429"/>
      <c r="G76" s="429"/>
      <c r="H76" s="429"/>
      <c r="I76" s="429"/>
      <c r="J76" s="429"/>
      <c r="K76" s="429"/>
      <c r="L76" s="430"/>
    </row>
    <row r="77" spans="1:52" s="4" customFormat="1" ht="25.5">
      <c r="B77" s="337" t="s">
        <v>208</v>
      </c>
      <c r="C77" s="337" t="s">
        <v>209</v>
      </c>
      <c r="D77" s="428" t="s">
        <v>210</v>
      </c>
      <c r="E77" s="429"/>
      <c r="F77" s="429"/>
      <c r="G77" s="429"/>
      <c r="H77" s="429"/>
      <c r="I77" s="429"/>
      <c r="J77" s="338" t="s">
        <v>366</v>
      </c>
      <c r="K77" s="338" t="s">
        <v>212</v>
      </c>
      <c r="L77" s="338" t="s">
        <v>236</v>
      </c>
      <c r="M77" s="107"/>
      <c r="N77" s="96"/>
      <c r="O77" s="114"/>
      <c r="Q77" s="96"/>
      <c r="W77" s="107"/>
      <c r="Y77" s="107"/>
      <c r="AB77" s="96"/>
      <c r="AE77" s="96"/>
      <c r="AM77" s="13"/>
      <c r="AV77" s="349"/>
      <c r="AY77" s="377"/>
    </row>
    <row r="78" spans="1:52" ht="48">
      <c r="A78" s="47"/>
      <c r="B78" s="358">
        <v>0</v>
      </c>
      <c r="C78" s="359">
        <v>43861</v>
      </c>
      <c r="D78" s="425" t="s">
        <v>811</v>
      </c>
      <c r="E78" s="426"/>
      <c r="F78" s="426"/>
      <c r="G78" s="426"/>
      <c r="H78" s="426"/>
      <c r="I78" s="427"/>
      <c r="J78" s="360" t="s">
        <v>812</v>
      </c>
      <c r="K78" s="360" t="s">
        <v>813</v>
      </c>
      <c r="L78" s="360" t="s">
        <v>813</v>
      </c>
    </row>
    <row r="79" spans="1:52" ht="30" customHeight="1">
      <c r="B79" s="358">
        <v>1</v>
      </c>
      <c r="C79" s="359">
        <v>43916</v>
      </c>
      <c r="D79" s="425" t="s">
        <v>814</v>
      </c>
      <c r="E79" s="426"/>
      <c r="F79" s="426"/>
      <c r="G79" s="426"/>
      <c r="H79" s="426"/>
      <c r="I79" s="427"/>
      <c r="J79" s="360" t="s">
        <v>812</v>
      </c>
      <c r="K79" s="360" t="s">
        <v>813</v>
      </c>
      <c r="L79" s="360" t="s">
        <v>813</v>
      </c>
    </row>
    <row r="80" spans="1:52" ht="29.25" customHeight="1">
      <c r="B80" s="358">
        <v>1</v>
      </c>
      <c r="C80" s="359">
        <v>43951</v>
      </c>
      <c r="D80" s="425" t="s">
        <v>815</v>
      </c>
      <c r="E80" s="426"/>
      <c r="F80" s="426"/>
      <c r="G80" s="426"/>
      <c r="H80" s="426"/>
      <c r="I80" s="427"/>
      <c r="J80" s="360" t="s">
        <v>812</v>
      </c>
      <c r="K80" s="360" t="s">
        <v>813</v>
      </c>
      <c r="L80" s="360" t="s">
        <v>813</v>
      </c>
    </row>
    <row r="81" spans="2:12" ht="48">
      <c r="B81" s="358">
        <v>2</v>
      </c>
      <c r="C81" s="359">
        <v>43951</v>
      </c>
      <c r="D81" s="431" t="s">
        <v>816</v>
      </c>
      <c r="E81" s="431"/>
      <c r="F81" s="431"/>
      <c r="G81" s="431"/>
      <c r="H81" s="431"/>
      <c r="I81" s="431"/>
      <c r="J81" s="360" t="s">
        <v>812</v>
      </c>
      <c r="K81" s="360" t="s">
        <v>813</v>
      </c>
      <c r="L81" s="360" t="s">
        <v>813</v>
      </c>
    </row>
    <row r="82" spans="2:12" ht="48">
      <c r="B82" s="358">
        <v>3</v>
      </c>
      <c r="C82" s="359">
        <v>44073</v>
      </c>
      <c r="D82" s="431" t="s">
        <v>817</v>
      </c>
      <c r="E82" s="431"/>
      <c r="F82" s="431"/>
      <c r="G82" s="431"/>
      <c r="H82" s="431"/>
      <c r="I82" s="431"/>
      <c r="J82" s="360" t="s">
        <v>812</v>
      </c>
      <c r="K82" s="360" t="s">
        <v>813</v>
      </c>
      <c r="L82" s="360" t="s">
        <v>813</v>
      </c>
    </row>
    <row r="83" spans="2:12" ht="48">
      <c r="B83" s="358">
        <v>4</v>
      </c>
      <c r="C83" s="359">
        <v>44196</v>
      </c>
      <c r="D83" s="431" t="s">
        <v>818</v>
      </c>
      <c r="E83" s="431"/>
      <c r="F83" s="431"/>
      <c r="G83" s="431"/>
      <c r="H83" s="431"/>
      <c r="I83" s="431"/>
      <c r="J83" s="360" t="s">
        <v>812</v>
      </c>
      <c r="K83" s="360" t="s">
        <v>813</v>
      </c>
      <c r="L83" s="360" t="s">
        <v>813</v>
      </c>
    </row>
    <row r="84" spans="2:12" ht="48">
      <c r="B84" s="358">
        <v>5</v>
      </c>
      <c r="C84" s="359">
        <v>44316</v>
      </c>
      <c r="D84" s="425" t="s">
        <v>819</v>
      </c>
      <c r="E84" s="426"/>
      <c r="F84" s="426"/>
      <c r="G84" s="426"/>
      <c r="H84" s="426"/>
      <c r="I84" s="427"/>
      <c r="J84" s="360" t="s">
        <v>812</v>
      </c>
      <c r="K84" s="360" t="s">
        <v>813</v>
      </c>
      <c r="L84" s="360" t="s">
        <v>813</v>
      </c>
    </row>
    <row r="85" spans="2:12" ht="48">
      <c r="B85" s="358">
        <v>6</v>
      </c>
      <c r="C85" s="359">
        <v>44439</v>
      </c>
      <c r="D85" s="425" t="s">
        <v>825</v>
      </c>
      <c r="E85" s="426"/>
      <c r="F85" s="426"/>
      <c r="G85" s="426"/>
      <c r="H85" s="426"/>
      <c r="I85" s="427"/>
      <c r="J85" s="360" t="s">
        <v>812</v>
      </c>
      <c r="K85" s="360" t="s">
        <v>813</v>
      </c>
      <c r="L85" s="360" t="s">
        <v>813</v>
      </c>
    </row>
  </sheetData>
  <sheetProtection formatCells="0" insertRows="0" deleteRows="0"/>
  <autoFilter ref="AF14:AJ72"/>
  <mergeCells count="770">
    <mergeCell ref="AZ70:AZ71"/>
    <mergeCell ref="AA19:AA20"/>
    <mergeCell ref="AT70:AT71"/>
    <mergeCell ref="AU70:AU71"/>
    <mergeCell ref="AV70:AV71"/>
    <mergeCell ref="AW70:AW71"/>
    <mergeCell ref="AX70:AX71"/>
    <mergeCell ref="AY70:AY71"/>
    <mergeCell ref="AR19:AR21"/>
    <mergeCell ref="AS19:AS21"/>
    <mergeCell ref="AT19:AT21"/>
    <mergeCell ref="AU19:AU21"/>
    <mergeCell ref="AV19:AV21"/>
    <mergeCell ref="AW19:AW21"/>
    <mergeCell ref="AX19:AX21"/>
    <mergeCell ref="AY19:AY21"/>
    <mergeCell ref="AZ19:AZ21"/>
    <mergeCell ref="AR49:AR52"/>
    <mergeCell ref="AS49:AS52"/>
    <mergeCell ref="AT49:AT54"/>
    <mergeCell ref="AU49:AU52"/>
    <mergeCell ref="AZ31:AZ33"/>
    <mergeCell ref="AV31:AV33"/>
    <mergeCell ref="AW31:AW33"/>
    <mergeCell ref="AK19:AK21"/>
    <mergeCell ref="AT47:AT48"/>
    <mergeCell ref="AU47:AU48"/>
    <mergeCell ref="AV47:AV48"/>
    <mergeCell ref="AR42:AR45"/>
    <mergeCell ref="AS42:AS45"/>
    <mergeCell ref="AT42:AT45"/>
    <mergeCell ref="AU42:AU45"/>
    <mergeCell ref="AM34:AM38"/>
    <mergeCell ref="AN34:AN38"/>
    <mergeCell ref="AO34:AO38"/>
    <mergeCell ref="AP34:AP38"/>
    <mergeCell ref="AQ34:AQ38"/>
    <mergeCell ref="AR34:AR38"/>
    <mergeCell ref="AS34:AS38"/>
    <mergeCell ref="AS31:AS33"/>
    <mergeCell ref="AQ39:AQ41"/>
    <mergeCell ref="AN28:AN30"/>
    <mergeCell ref="AT39:AT41"/>
    <mergeCell ref="AU39:AU41"/>
    <mergeCell ref="AS39:AS41"/>
    <mergeCell ref="AJ19:AJ21"/>
    <mergeCell ref="AH19:AH21"/>
    <mergeCell ref="AL19:AL21"/>
    <mergeCell ref="AM19:AM21"/>
    <mergeCell ref="AN19:AN21"/>
    <mergeCell ref="AO19:AO21"/>
    <mergeCell ref="AP19:AP21"/>
    <mergeCell ref="AQ19:AQ21"/>
    <mergeCell ref="AJ67:AJ69"/>
    <mergeCell ref="AI59:AI60"/>
    <mergeCell ref="AH42:AH45"/>
    <mergeCell ref="AI42:AI45"/>
    <mergeCell ref="AJ31:AJ33"/>
    <mergeCell ref="AI25:AI30"/>
    <mergeCell ref="AJ25:AJ30"/>
    <mergeCell ref="AI22:AI24"/>
    <mergeCell ref="AJ22:AJ24"/>
    <mergeCell ref="AP61:AP63"/>
    <mergeCell ref="AQ61:AQ63"/>
    <mergeCell ref="AM42:AM45"/>
    <mergeCell ref="AN42:AN45"/>
    <mergeCell ref="AO42:AO45"/>
    <mergeCell ref="AP42:AP45"/>
    <mergeCell ref="AQ42:AQ45"/>
    <mergeCell ref="AJ70:AJ71"/>
    <mergeCell ref="AJ64:AJ65"/>
    <mergeCell ref="AJ49:AJ54"/>
    <mergeCell ref="AJ39:AJ41"/>
    <mergeCell ref="AM67:AS69"/>
    <mergeCell ref="AM70:AS71"/>
    <mergeCell ref="AO49:AO54"/>
    <mergeCell ref="AP49:AP52"/>
    <mergeCell ref="AQ49:AQ52"/>
    <mergeCell ref="AM47:AM48"/>
    <mergeCell ref="AN47:AN48"/>
    <mergeCell ref="AO47:AO48"/>
    <mergeCell ref="AJ59:AJ60"/>
    <mergeCell ref="AJ61:AJ63"/>
    <mergeCell ref="AM61:AM63"/>
    <mergeCell ref="AN61:AN63"/>
    <mergeCell ref="AO61:AO63"/>
    <mergeCell ref="AQ47:AQ48"/>
    <mergeCell ref="AR47:AR48"/>
    <mergeCell ref="AS47:AS48"/>
    <mergeCell ref="AM39:AM41"/>
    <mergeCell ref="AR39:AR41"/>
    <mergeCell ref="AN39:AN41"/>
    <mergeCell ref="AJ42:AJ45"/>
    <mergeCell ref="Q70:Q71"/>
    <mergeCell ref="AG70:AG71"/>
    <mergeCell ref="AH67:AH69"/>
    <mergeCell ref="AH70:AH71"/>
    <mergeCell ref="AI67:AI69"/>
    <mergeCell ref="AI70:AI71"/>
    <mergeCell ref="Z67:Z68"/>
    <mergeCell ref="AD67:AD68"/>
    <mergeCell ref="AE67:AE68"/>
    <mergeCell ref="AF67:AF68"/>
    <mergeCell ref="AG67:AG69"/>
    <mergeCell ref="AA67:AA68"/>
    <mergeCell ref="AC67:AC68"/>
    <mergeCell ref="AB67:AB68"/>
    <mergeCell ref="R67:R68"/>
    <mergeCell ref="T67:T68"/>
    <mergeCell ref="S67:S68"/>
    <mergeCell ref="J67:J69"/>
    <mergeCell ref="J70:J71"/>
    <mergeCell ref="L67:L69"/>
    <mergeCell ref="M67:M69"/>
    <mergeCell ref="N67:N69"/>
    <mergeCell ref="Q64:Q65"/>
    <mergeCell ref="AG64:AG65"/>
    <mergeCell ref="AH64:AH65"/>
    <mergeCell ref="AI64:AI65"/>
    <mergeCell ref="J64:J65"/>
    <mergeCell ref="L64:L65"/>
    <mergeCell ref="M64:M65"/>
    <mergeCell ref="N64:N65"/>
    <mergeCell ref="O64:O65"/>
    <mergeCell ref="U67:U68"/>
    <mergeCell ref="V67:V68"/>
    <mergeCell ref="W67:W68"/>
    <mergeCell ref="X67:X68"/>
    <mergeCell ref="Y67:Y68"/>
    <mergeCell ref="O67:O69"/>
    <mergeCell ref="Q67:Q69"/>
    <mergeCell ref="L70:L71"/>
    <mergeCell ref="N70:N71"/>
    <mergeCell ref="M70:M71"/>
    <mergeCell ref="J61:J63"/>
    <mergeCell ref="L61:L63"/>
    <mergeCell ref="M61:M63"/>
    <mergeCell ref="N61:N63"/>
    <mergeCell ref="O61:O63"/>
    <mergeCell ref="Q61:Q63"/>
    <mergeCell ref="AG61:AG63"/>
    <mergeCell ref="AH61:AH63"/>
    <mergeCell ref="AI61:AI63"/>
    <mergeCell ref="P61:P63"/>
    <mergeCell ref="K61:K63"/>
    <mergeCell ref="F59:F60"/>
    <mergeCell ref="J59:J60"/>
    <mergeCell ref="L59:L60"/>
    <mergeCell ref="M59:M60"/>
    <mergeCell ref="N59:N60"/>
    <mergeCell ref="R59:R60"/>
    <mergeCell ref="P59:P60"/>
    <mergeCell ref="AD59:AD60"/>
    <mergeCell ref="AE59:AE60"/>
    <mergeCell ref="W59:W60"/>
    <mergeCell ref="X59:X60"/>
    <mergeCell ref="Y59:Y60"/>
    <mergeCell ref="Z59:Z60"/>
    <mergeCell ref="AB59:AB60"/>
    <mergeCell ref="Q59:Q60"/>
    <mergeCell ref="U59:U60"/>
    <mergeCell ref="V59:V60"/>
    <mergeCell ref="K59:K60"/>
    <mergeCell ref="U49:U50"/>
    <mergeCell ref="AF59:AF60"/>
    <mergeCell ref="AG59:AG60"/>
    <mergeCell ref="AH59:AH60"/>
    <mergeCell ref="X49:X50"/>
    <mergeCell ref="Y49:Y50"/>
    <mergeCell ref="Z49:Z50"/>
    <mergeCell ref="S51:S53"/>
    <mergeCell ref="U51:U53"/>
    <mergeCell ref="V51:V53"/>
    <mergeCell ref="W51:W53"/>
    <mergeCell ref="T59:T60"/>
    <mergeCell ref="S59:S60"/>
    <mergeCell ref="V49:V50"/>
    <mergeCell ref="W49:W50"/>
    <mergeCell ref="X51:X53"/>
    <mergeCell ref="Y51:Y53"/>
    <mergeCell ref="Z51:Z53"/>
    <mergeCell ref="AA59:AA60"/>
    <mergeCell ref="AC49:AC50"/>
    <mergeCell ref="AC51:AC53"/>
    <mergeCell ref="AC59:AC60"/>
    <mergeCell ref="AB49:AB50"/>
    <mergeCell ref="AB51:AB53"/>
    <mergeCell ref="AA49:AA50"/>
    <mergeCell ref="AA51:AA53"/>
    <mergeCell ref="AI49:AI54"/>
    <mergeCell ref="AD51:AD53"/>
    <mergeCell ref="AE51:AE53"/>
    <mergeCell ref="AF51:AF53"/>
    <mergeCell ref="AD49:AD50"/>
    <mergeCell ref="AE49:AE50"/>
    <mergeCell ref="AF49:AF50"/>
    <mergeCell ref="AG49:AG54"/>
    <mergeCell ref="AH49:AH54"/>
    <mergeCell ref="J49:J54"/>
    <mergeCell ref="L49:L54"/>
    <mergeCell ref="M49:M54"/>
    <mergeCell ref="N49:N54"/>
    <mergeCell ref="O49:O54"/>
    <mergeCell ref="T49:T50"/>
    <mergeCell ref="T51:T53"/>
    <mergeCell ref="R49:R50"/>
    <mergeCell ref="R51:R53"/>
    <mergeCell ref="Q49:Q54"/>
    <mergeCell ref="S49:S50"/>
    <mergeCell ref="Q47:Q48"/>
    <mergeCell ref="AG47:AG48"/>
    <mergeCell ref="AH47:AH48"/>
    <mergeCell ref="AI47:AI48"/>
    <mergeCell ref="AJ47:AJ48"/>
    <mergeCell ref="J47:J48"/>
    <mergeCell ref="L47:L48"/>
    <mergeCell ref="M47:M48"/>
    <mergeCell ref="N47:N48"/>
    <mergeCell ref="O47:O48"/>
    <mergeCell ref="Q34:Q38"/>
    <mergeCell ref="AG34:AG38"/>
    <mergeCell ref="AC39:AC40"/>
    <mergeCell ref="F42:F43"/>
    <mergeCell ref="F44:F45"/>
    <mergeCell ref="J42:J45"/>
    <mergeCell ref="L42:L45"/>
    <mergeCell ref="M42:M45"/>
    <mergeCell ref="N42:N45"/>
    <mergeCell ref="O42:O45"/>
    <mergeCell ref="Q42:Q45"/>
    <mergeCell ref="AG42:AG45"/>
    <mergeCell ref="F36:F38"/>
    <mergeCell ref="J34:J38"/>
    <mergeCell ref="L34:L38"/>
    <mergeCell ref="M34:M38"/>
    <mergeCell ref="N34:N38"/>
    <mergeCell ref="AE39:AE40"/>
    <mergeCell ref="AH39:AH41"/>
    <mergeCell ref="AI39:AI41"/>
    <mergeCell ref="AJ34:AJ38"/>
    <mergeCell ref="AH34:AH38"/>
    <mergeCell ref="AI34:AI38"/>
    <mergeCell ref="J39:J41"/>
    <mergeCell ref="L39:L41"/>
    <mergeCell ref="M39:M41"/>
    <mergeCell ref="N39:N41"/>
    <mergeCell ref="O39:O41"/>
    <mergeCell ref="Q39:Q41"/>
    <mergeCell ref="S39:S40"/>
    <mergeCell ref="U39:U40"/>
    <mergeCell ref="V39:V40"/>
    <mergeCell ref="W39:W40"/>
    <mergeCell ref="X39:X40"/>
    <mergeCell ref="Y39:Y40"/>
    <mergeCell ref="Z39:Z40"/>
    <mergeCell ref="AF39:AF40"/>
    <mergeCell ref="AG39:AG41"/>
    <mergeCell ref="AF32:AF33"/>
    <mergeCell ref="AG31:AG33"/>
    <mergeCell ref="AH31:AH33"/>
    <mergeCell ref="AI31:AI33"/>
    <mergeCell ref="P31:P33"/>
    <mergeCell ref="K31:K33"/>
    <mergeCell ref="AC32:AC33"/>
    <mergeCell ref="AB32:AB33"/>
    <mergeCell ref="AA32:AA33"/>
    <mergeCell ref="T32:T33"/>
    <mergeCell ref="R32:R33"/>
    <mergeCell ref="V32:V33"/>
    <mergeCell ref="W32:W33"/>
    <mergeCell ref="X32:X33"/>
    <mergeCell ref="Y32:Y33"/>
    <mergeCell ref="Z32:Z33"/>
    <mergeCell ref="AA39:AA40"/>
    <mergeCell ref="T39:T40"/>
    <mergeCell ref="R39:R40"/>
    <mergeCell ref="AB39:AB40"/>
    <mergeCell ref="AD39:AD40"/>
    <mergeCell ref="O34:O38"/>
    <mergeCell ref="F31:F33"/>
    <mergeCell ref="J31:J33"/>
    <mergeCell ref="L31:L33"/>
    <mergeCell ref="M31:M33"/>
    <mergeCell ref="N31:N33"/>
    <mergeCell ref="O31:O33"/>
    <mergeCell ref="Q31:Q33"/>
    <mergeCell ref="S32:S33"/>
    <mergeCell ref="U32:U33"/>
    <mergeCell ref="F25:F27"/>
    <mergeCell ref="F28:F30"/>
    <mergeCell ref="AG22:AG24"/>
    <mergeCell ref="AH22:AH24"/>
    <mergeCell ref="J22:J24"/>
    <mergeCell ref="L22:L24"/>
    <mergeCell ref="M22:M24"/>
    <mergeCell ref="N22:N24"/>
    <mergeCell ref="O22:O24"/>
    <mergeCell ref="P22:P24"/>
    <mergeCell ref="K22:K24"/>
    <mergeCell ref="J19:J21"/>
    <mergeCell ref="K19:K21"/>
    <mergeCell ref="L19:L21"/>
    <mergeCell ref="M19:M21"/>
    <mergeCell ref="N19:N21"/>
    <mergeCell ref="O19:O21"/>
    <mergeCell ref="P19:P21"/>
    <mergeCell ref="Q19:Q21"/>
    <mergeCell ref="J25:J30"/>
    <mergeCell ref="L25:L30"/>
    <mergeCell ref="M25:M30"/>
    <mergeCell ref="Q22:Q24"/>
    <mergeCell ref="P25:P30"/>
    <mergeCell ref="K25:K30"/>
    <mergeCell ref="N25:N30"/>
    <mergeCell ref="O25:O30"/>
    <mergeCell ref="Q25:Q30"/>
    <mergeCell ref="AM72:AS72"/>
    <mergeCell ref="AW49:AW52"/>
    <mergeCell ref="K16:K18"/>
    <mergeCell ref="AF17:AF18"/>
    <mergeCell ref="AG16:AG18"/>
    <mergeCell ref="AH16:AH18"/>
    <mergeCell ref="AI16:AI18"/>
    <mergeCell ref="AJ16:AJ18"/>
    <mergeCell ref="Y17:Y18"/>
    <mergeCell ref="Z17:Z18"/>
    <mergeCell ref="AB17:AB18"/>
    <mergeCell ref="AD17:AD18"/>
    <mergeCell ref="AE17:AE18"/>
    <mergeCell ref="AC17:AC18"/>
    <mergeCell ref="AA17:AA18"/>
    <mergeCell ref="T17:T18"/>
    <mergeCell ref="R17:R18"/>
    <mergeCell ref="S17:S18"/>
    <mergeCell ref="AG19:AG21"/>
    <mergeCell ref="AI19:AI21"/>
    <mergeCell ref="AM49:AM54"/>
    <mergeCell ref="AN49:AN52"/>
    <mergeCell ref="AG25:AG30"/>
    <mergeCell ref="AH25:AH30"/>
    <mergeCell ref="AU31:AU33"/>
    <mergeCell ref="AS25:AS30"/>
    <mergeCell ref="AT25:AT30"/>
    <mergeCell ref="AV25:AV30"/>
    <mergeCell ref="AU25:AU30"/>
    <mergeCell ref="AY34:AY38"/>
    <mergeCell ref="AZ34:AZ38"/>
    <mergeCell ref="AT31:AT33"/>
    <mergeCell ref="AM31:AM33"/>
    <mergeCell ref="AO31:AO33"/>
    <mergeCell ref="AP31:AP33"/>
    <mergeCell ref="AQ31:AQ33"/>
    <mergeCell ref="AR31:AR33"/>
    <mergeCell ref="AY31:AY33"/>
    <mergeCell ref="AT34:AT38"/>
    <mergeCell ref="AU34:AU38"/>
    <mergeCell ref="AV34:AV38"/>
    <mergeCell ref="AX31:AX33"/>
    <mergeCell ref="AW34:AW38"/>
    <mergeCell ref="AX34:AX38"/>
    <mergeCell ref="AQ22:AQ24"/>
    <mergeCell ref="AR22:AR24"/>
    <mergeCell ref="AS22:AS24"/>
    <mergeCell ref="AT22:AT24"/>
    <mergeCell ref="AU22:AU24"/>
    <mergeCell ref="AW22:AW24"/>
    <mergeCell ref="AX22:AX24"/>
    <mergeCell ref="AY22:AY24"/>
    <mergeCell ref="AW25:AW30"/>
    <mergeCell ref="AQ25:AQ30"/>
    <mergeCell ref="AV22:AV24"/>
    <mergeCell ref="AR25:AR30"/>
    <mergeCell ref="AR16:AR18"/>
    <mergeCell ref="AS16:AS18"/>
    <mergeCell ref="AT16:AT18"/>
    <mergeCell ref="AU16:AU18"/>
    <mergeCell ref="AV16:AV18"/>
    <mergeCell ref="AM16:AM18"/>
    <mergeCell ref="AN16:AN18"/>
    <mergeCell ref="AO16:AO18"/>
    <mergeCell ref="AQ16:AQ18"/>
    <mergeCell ref="AZ22:AZ24"/>
    <mergeCell ref="AX25:AX30"/>
    <mergeCell ref="AY25:AY30"/>
    <mergeCell ref="AZ25:AZ30"/>
    <mergeCell ref="AT13:AZ13"/>
    <mergeCell ref="AT14:AT15"/>
    <mergeCell ref="AU14:AU15"/>
    <mergeCell ref="AV14:AV15"/>
    <mergeCell ref="AW14:AW15"/>
    <mergeCell ref="AX14:AZ14"/>
    <mergeCell ref="AZ16:AZ18"/>
    <mergeCell ref="AX16:AX18"/>
    <mergeCell ref="AY16:AY18"/>
    <mergeCell ref="AK64:AK65"/>
    <mergeCell ref="AL64:AL65"/>
    <mergeCell ref="AK39:AK41"/>
    <mergeCell ref="AL39:AL41"/>
    <mergeCell ref="AK42:AK45"/>
    <mergeCell ref="AL42:AL45"/>
    <mergeCell ref="AK47:AK48"/>
    <mergeCell ref="AL47:AL48"/>
    <mergeCell ref="AK25:AK30"/>
    <mergeCell ref="AL25:AL30"/>
    <mergeCell ref="AK31:AK33"/>
    <mergeCell ref="AL31:AL33"/>
    <mergeCell ref="AK34:AK38"/>
    <mergeCell ref="AL34:AL38"/>
    <mergeCell ref="AK16:AK18"/>
    <mergeCell ref="AL16:AL18"/>
    <mergeCell ref="AW16:AW18"/>
    <mergeCell ref="AM13:AS13"/>
    <mergeCell ref="AK70:AK71"/>
    <mergeCell ref="AL70:AL71"/>
    <mergeCell ref="AK49:AK54"/>
    <mergeCell ref="AL49:AL54"/>
    <mergeCell ref="AK59:AK60"/>
    <mergeCell ref="AL59:AL60"/>
    <mergeCell ref="AK61:AK63"/>
    <mergeCell ref="AL61:AL63"/>
    <mergeCell ref="AP16:AP18"/>
    <mergeCell ref="AM25:AM30"/>
    <mergeCell ref="AN25:AN27"/>
    <mergeCell ref="AO25:AO30"/>
    <mergeCell ref="AP25:AP30"/>
    <mergeCell ref="AP47:AP48"/>
    <mergeCell ref="AK22:AK24"/>
    <mergeCell ref="AL22:AL24"/>
    <mergeCell ref="AK67:AK69"/>
    <mergeCell ref="AL67:AL69"/>
    <mergeCell ref="AM22:AM24"/>
    <mergeCell ref="AN22:AN24"/>
    <mergeCell ref="AO22:AO24"/>
    <mergeCell ref="AP22:AP24"/>
    <mergeCell ref="AO39:AO41"/>
    <mergeCell ref="AP39:AP41"/>
    <mergeCell ref="P64:P65"/>
    <mergeCell ref="P67:P69"/>
    <mergeCell ref="P70:P71"/>
    <mergeCell ref="P34:P38"/>
    <mergeCell ref="P39:P41"/>
    <mergeCell ref="P42:P45"/>
    <mergeCell ref="P47:P48"/>
    <mergeCell ref="P49:P54"/>
    <mergeCell ref="P55:P56"/>
    <mergeCell ref="Q55:Q56"/>
    <mergeCell ref="R55:R56"/>
    <mergeCell ref="S55:S56"/>
    <mergeCell ref="T55:T56"/>
    <mergeCell ref="U55:U56"/>
    <mergeCell ref="V55:V56"/>
    <mergeCell ref="W55:W56"/>
    <mergeCell ref="X55:X56"/>
    <mergeCell ref="Y55:Y56"/>
    <mergeCell ref="V57:V58"/>
    <mergeCell ref="W57:W58"/>
    <mergeCell ref="K64:K65"/>
    <mergeCell ref="K67:K69"/>
    <mergeCell ref="K70:K71"/>
    <mergeCell ref="K34:K38"/>
    <mergeCell ref="K39:K41"/>
    <mergeCell ref="K42:K45"/>
    <mergeCell ref="K47:K48"/>
    <mergeCell ref="K49:K54"/>
    <mergeCell ref="O70:O71"/>
    <mergeCell ref="O59:O60"/>
    <mergeCell ref="O55:O56"/>
    <mergeCell ref="H64:H65"/>
    <mergeCell ref="I64:I65"/>
    <mergeCell ref="H67:H69"/>
    <mergeCell ref="I67:I69"/>
    <mergeCell ref="H70:H71"/>
    <mergeCell ref="I70:I71"/>
    <mergeCell ref="H49:H54"/>
    <mergeCell ref="I49:I54"/>
    <mergeCell ref="H59:H60"/>
    <mergeCell ref="I59:I60"/>
    <mergeCell ref="H61:H63"/>
    <mergeCell ref="I61:I63"/>
    <mergeCell ref="I47:I48"/>
    <mergeCell ref="G42:G43"/>
    <mergeCell ref="G44:G45"/>
    <mergeCell ref="G59:G60"/>
    <mergeCell ref="H16:H18"/>
    <mergeCell ref="I16:I18"/>
    <mergeCell ref="H22:H24"/>
    <mergeCell ref="I22:I24"/>
    <mergeCell ref="H25:H30"/>
    <mergeCell ref="I25:I30"/>
    <mergeCell ref="H31:H33"/>
    <mergeCell ref="I31:I33"/>
    <mergeCell ref="H34:H38"/>
    <mergeCell ref="I34:I38"/>
    <mergeCell ref="H39:H41"/>
    <mergeCell ref="H19:H21"/>
    <mergeCell ref="I19:I21"/>
    <mergeCell ref="G25:G27"/>
    <mergeCell ref="G28:G30"/>
    <mergeCell ref="G31:G33"/>
    <mergeCell ref="G36:G38"/>
    <mergeCell ref="I39:I41"/>
    <mergeCell ref="H42:H45"/>
    <mergeCell ref="I42:I45"/>
    <mergeCell ref="A70:A71"/>
    <mergeCell ref="B70:B71"/>
    <mergeCell ref="C70:C71"/>
    <mergeCell ref="D70:D71"/>
    <mergeCell ref="E70:E71"/>
    <mergeCell ref="A67:A69"/>
    <mergeCell ref="B67:B69"/>
    <mergeCell ref="C67:C69"/>
    <mergeCell ref="D67:D69"/>
    <mergeCell ref="E67:E69"/>
    <mergeCell ref="A64:A65"/>
    <mergeCell ref="B64:B65"/>
    <mergeCell ref="C64:C65"/>
    <mergeCell ref="D64:D65"/>
    <mergeCell ref="E64:E65"/>
    <mergeCell ref="A61:A63"/>
    <mergeCell ref="B61:B63"/>
    <mergeCell ref="C61:C63"/>
    <mergeCell ref="D61:D63"/>
    <mergeCell ref="E61:E63"/>
    <mergeCell ref="A59:A60"/>
    <mergeCell ref="B59:B60"/>
    <mergeCell ref="C59:C60"/>
    <mergeCell ref="D59:D60"/>
    <mergeCell ref="E59:E60"/>
    <mergeCell ref="A49:A54"/>
    <mergeCell ref="B49:B54"/>
    <mergeCell ref="C49:C54"/>
    <mergeCell ref="D49:D54"/>
    <mergeCell ref="E49:E54"/>
    <mergeCell ref="A55:A56"/>
    <mergeCell ref="B55:B56"/>
    <mergeCell ref="C55:C56"/>
    <mergeCell ref="D55:D56"/>
    <mergeCell ref="E55:E56"/>
    <mergeCell ref="A57:A58"/>
    <mergeCell ref="B57:B58"/>
    <mergeCell ref="C57:C58"/>
    <mergeCell ref="D57:D58"/>
    <mergeCell ref="E57:E58"/>
    <mergeCell ref="A47:A48"/>
    <mergeCell ref="B47:B48"/>
    <mergeCell ref="C47:C48"/>
    <mergeCell ref="D47:D48"/>
    <mergeCell ref="E47:E48"/>
    <mergeCell ref="A42:A45"/>
    <mergeCell ref="B42:B45"/>
    <mergeCell ref="C42:C45"/>
    <mergeCell ref="D42:D45"/>
    <mergeCell ref="E42:E45"/>
    <mergeCell ref="D25:D30"/>
    <mergeCell ref="E25:E30"/>
    <mergeCell ref="A39:A41"/>
    <mergeCell ref="B39:B41"/>
    <mergeCell ref="C39:C41"/>
    <mergeCell ref="D39:D41"/>
    <mergeCell ref="E39:E41"/>
    <mergeCell ref="A34:A38"/>
    <mergeCell ref="B34:B38"/>
    <mergeCell ref="C34:C38"/>
    <mergeCell ref="D34:D38"/>
    <mergeCell ref="E34:E38"/>
    <mergeCell ref="Q16:Q18"/>
    <mergeCell ref="U17:U18"/>
    <mergeCell ref="V17:V18"/>
    <mergeCell ref="X17:X18"/>
    <mergeCell ref="W17:W18"/>
    <mergeCell ref="J16:J18"/>
    <mergeCell ref="L16:L18"/>
    <mergeCell ref="M16:M18"/>
    <mergeCell ref="N16:N18"/>
    <mergeCell ref="O16:O18"/>
    <mergeCell ref="P16:P18"/>
    <mergeCell ref="H47:H48"/>
    <mergeCell ref="A16:A18"/>
    <mergeCell ref="B16:B18"/>
    <mergeCell ref="C16:C18"/>
    <mergeCell ref="D16:D18"/>
    <mergeCell ref="E16:E18"/>
    <mergeCell ref="A22:A24"/>
    <mergeCell ref="B22:B24"/>
    <mergeCell ref="C22:C24"/>
    <mergeCell ref="D22:D24"/>
    <mergeCell ref="E22:E24"/>
    <mergeCell ref="A19:A21"/>
    <mergeCell ref="B19:B21"/>
    <mergeCell ref="C19:C21"/>
    <mergeCell ref="D19:D21"/>
    <mergeCell ref="E19:E21"/>
    <mergeCell ref="A31:A33"/>
    <mergeCell ref="B31:B33"/>
    <mergeCell ref="C31:C33"/>
    <mergeCell ref="D31:D33"/>
    <mergeCell ref="E31:E33"/>
    <mergeCell ref="A25:A30"/>
    <mergeCell ref="B25:B30"/>
    <mergeCell ref="C25:C30"/>
    <mergeCell ref="AM14:AM15"/>
    <mergeCell ref="AN14:AN15"/>
    <mergeCell ref="AO14:AO15"/>
    <mergeCell ref="AP14:AP15"/>
    <mergeCell ref="AQ14:AS14"/>
    <mergeCell ref="H14:H15"/>
    <mergeCell ref="G14:G15"/>
    <mergeCell ref="F14:F15"/>
    <mergeCell ref="E14:E15"/>
    <mergeCell ref="AK13:AK15"/>
    <mergeCell ref="AL13:AL15"/>
    <mergeCell ref="R14:R15"/>
    <mergeCell ref="S14:T14"/>
    <mergeCell ref="U14:U15"/>
    <mergeCell ref="V14:W14"/>
    <mergeCell ref="X14:Y14"/>
    <mergeCell ref="V15:W15"/>
    <mergeCell ref="X3:AJ3"/>
    <mergeCell ref="R13:AD13"/>
    <mergeCell ref="L14:L15"/>
    <mergeCell ref="L13:Q13"/>
    <mergeCell ref="AF1:AG1"/>
    <mergeCell ref="X15:Y15"/>
    <mergeCell ref="AB14:AC14"/>
    <mergeCell ref="V11:AI11"/>
    <mergeCell ref="AD14:AD15"/>
    <mergeCell ref="Z14:AA14"/>
    <mergeCell ref="AE13:AJ13"/>
    <mergeCell ref="AI14:AI15"/>
    <mergeCell ref="AJ14:AJ15"/>
    <mergeCell ref="AE14:AE15"/>
    <mergeCell ref="AF14:AF15"/>
    <mergeCell ref="AG14:AG15"/>
    <mergeCell ref="AH14:AH15"/>
    <mergeCell ref="Q14:Q15"/>
    <mergeCell ref="D9:E9"/>
    <mergeCell ref="D3:H3"/>
    <mergeCell ref="M14:M15"/>
    <mergeCell ref="A14:B14"/>
    <mergeCell ref="M1:P1"/>
    <mergeCell ref="O14:O15"/>
    <mergeCell ref="N14:N15"/>
    <mergeCell ref="A1:D1"/>
    <mergeCell ref="E1:L1"/>
    <mergeCell ref="C4:C7"/>
    <mergeCell ref="D7:E7"/>
    <mergeCell ref="D4:E4"/>
    <mergeCell ref="G4:H4"/>
    <mergeCell ref="G5:H5"/>
    <mergeCell ref="I4:K4"/>
    <mergeCell ref="I5:P5"/>
    <mergeCell ref="G11:H11"/>
    <mergeCell ref="A13:K13"/>
    <mergeCell ref="P14:P15"/>
    <mergeCell ref="K14:K15"/>
    <mergeCell ref="J14:J15"/>
    <mergeCell ref="I14:I15"/>
    <mergeCell ref="D14:D15"/>
    <mergeCell ref="C14:C15"/>
    <mergeCell ref="AZ39:AZ41"/>
    <mergeCell ref="AV39:AV41"/>
    <mergeCell ref="AW47:AW48"/>
    <mergeCell ref="AX47:AX48"/>
    <mergeCell ref="AY42:AY45"/>
    <mergeCell ref="AZ42:AZ45"/>
    <mergeCell ref="AY49:AY52"/>
    <mergeCell ref="AZ49:AZ52"/>
    <mergeCell ref="AX49:AX52"/>
    <mergeCell ref="AY47:AY48"/>
    <mergeCell ref="AZ47:AZ48"/>
    <mergeCell ref="AV42:AV45"/>
    <mergeCell ref="AW42:AW45"/>
    <mergeCell ref="AX42:AX45"/>
    <mergeCell ref="AV49:AV52"/>
    <mergeCell ref="AW39:AW41"/>
    <mergeCell ref="AX39:AX41"/>
    <mergeCell ref="AY39:AY41"/>
    <mergeCell ref="F55:F56"/>
    <mergeCell ref="G55:G56"/>
    <mergeCell ref="H55:H56"/>
    <mergeCell ref="I55:I56"/>
    <mergeCell ref="J55:J56"/>
    <mergeCell ref="K55:K56"/>
    <mergeCell ref="L55:L56"/>
    <mergeCell ref="M55:M56"/>
    <mergeCell ref="N55:N56"/>
    <mergeCell ref="Z55:Z56"/>
    <mergeCell ref="AA55:AA56"/>
    <mergeCell ref="AB55:AB56"/>
    <mergeCell ref="AC55:AC56"/>
    <mergeCell ref="AD55:AD56"/>
    <mergeCell ref="AE55:AE56"/>
    <mergeCell ref="AF55:AF56"/>
    <mergeCell ref="AG55:AG56"/>
    <mergeCell ref="AH55:AH56"/>
    <mergeCell ref="AI55:AI56"/>
    <mergeCell ref="AJ55:AJ56"/>
    <mergeCell ref="AK55:AK56"/>
    <mergeCell ref="AL55:AL56"/>
    <mergeCell ref="AM55:AM56"/>
    <mergeCell ref="AN55:AN56"/>
    <mergeCell ref="AO55:AO56"/>
    <mergeCell ref="AP55:AP56"/>
    <mergeCell ref="AQ55:AQ56"/>
    <mergeCell ref="AR55:AR56"/>
    <mergeCell ref="AS55:AS56"/>
    <mergeCell ref="AM57:AM58"/>
    <mergeCell ref="AN57:AN58"/>
    <mergeCell ref="AO57:AO58"/>
    <mergeCell ref="AP57:AP58"/>
    <mergeCell ref="AQ57:AQ58"/>
    <mergeCell ref="AR57:AR58"/>
    <mergeCell ref="AS57:AS58"/>
    <mergeCell ref="F57:F58"/>
    <mergeCell ref="G57:G58"/>
    <mergeCell ref="H57:H58"/>
    <mergeCell ref="I57:I58"/>
    <mergeCell ref="Q57:Q58"/>
    <mergeCell ref="R57:R58"/>
    <mergeCell ref="S57:S58"/>
    <mergeCell ref="T57:T58"/>
    <mergeCell ref="U57:U58"/>
    <mergeCell ref="J57:J58"/>
    <mergeCell ref="K57:K58"/>
    <mergeCell ref="L57:L58"/>
    <mergeCell ref="M57:M58"/>
    <mergeCell ref="N57:N58"/>
    <mergeCell ref="O57:O58"/>
    <mergeCell ref="P57:P58"/>
    <mergeCell ref="X57:X58"/>
    <mergeCell ref="Y57:Y58"/>
    <mergeCell ref="Z57:Z58"/>
    <mergeCell ref="AA57:AA58"/>
    <mergeCell ref="AB57:AB58"/>
    <mergeCell ref="AC57:AC58"/>
    <mergeCell ref="AD57:AD58"/>
    <mergeCell ref="AT61:AT63"/>
    <mergeCell ref="AU61:AU63"/>
    <mergeCell ref="AE57:AE58"/>
    <mergeCell ref="AJ57:AJ58"/>
    <mergeCell ref="AK57:AK58"/>
    <mergeCell ref="AL57:AL58"/>
    <mergeCell ref="AI57:AI58"/>
    <mergeCell ref="AH57:AH58"/>
    <mergeCell ref="AG57:AG58"/>
    <mergeCell ref="AF57:AF58"/>
    <mergeCell ref="AR61:AR63"/>
    <mergeCell ref="AS61:AS63"/>
    <mergeCell ref="AX61:AX63"/>
    <mergeCell ref="AY61:AY63"/>
    <mergeCell ref="AZ61:AZ63"/>
    <mergeCell ref="AT67:AT69"/>
    <mergeCell ref="AU67:AU69"/>
    <mergeCell ref="AV67:AV69"/>
    <mergeCell ref="AW67:AW69"/>
    <mergeCell ref="AX67:AX69"/>
    <mergeCell ref="AY67:AY69"/>
    <mergeCell ref="AZ67:AZ69"/>
    <mergeCell ref="AV61:AV63"/>
    <mergeCell ref="AW61:AW63"/>
    <mergeCell ref="D85:I85"/>
    <mergeCell ref="B76:L76"/>
    <mergeCell ref="D77:I77"/>
    <mergeCell ref="D78:I78"/>
    <mergeCell ref="D79:I79"/>
    <mergeCell ref="D80:I80"/>
    <mergeCell ref="D81:I81"/>
    <mergeCell ref="D82:I82"/>
    <mergeCell ref="D83:I83"/>
    <mergeCell ref="D84:I84"/>
  </mergeCells>
  <conditionalFormatting sqref="Q16 Q46:Q47 Q19 Q22 Q49 Q73">
    <cfRule type="cellIs" dxfId="958" priority="944" operator="equal">
      <formula>#REF!</formula>
    </cfRule>
    <cfRule type="cellIs" dxfId="957" priority="1201" operator="equal">
      <formula>#REF!</formula>
    </cfRule>
    <cfRule type="cellIs" dxfId="956" priority="1202" operator="equal">
      <formula>#REF!</formula>
    </cfRule>
    <cfRule type="cellIs" dxfId="955" priority="1203" operator="equal">
      <formula>#REF!</formula>
    </cfRule>
    <cfRule type="cellIs" dxfId="954" priority="1204" operator="equal">
      <formula>#REF!</formula>
    </cfRule>
    <cfRule type="cellIs" dxfId="953" priority="1205" operator="equal">
      <formula>#REF!</formula>
    </cfRule>
    <cfRule type="cellIs" dxfId="952" priority="1206" operator="equal">
      <formula>#REF!</formula>
    </cfRule>
    <cfRule type="cellIs" dxfId="951" priority="1207" operator="equal">
      <formula>#REF!</formula>
    </cfRule>
    <cfRule type="cellIs" dxfId="950" priority="1208" operator="equal">
      <formula>#REF!</formula>
    </cfRule>
    <cfRule type="cellIs" dxfId="949" priority="1209" operator="equal">
      <formula>#REF!</formula>
    </cfRule>
    <cfRule type="cellIs" dxfId="948" priority="1210" operator="equal">
      <formula>#REF!</formula>
    </cfRule>
    <cfRule type="cellIs" dxfId="947" priority="1211" operator="equal">
      <formula>#REF!</formula>
    </cfRule>
    <cfRule type="cellIs" dxfId="946" priority="1212" operator="equal">
      <formula>#REF!</formula>
    </cfRule>
    <cfRule type="cellIs" dxfId="945" priority="1213" operator="equal">
      <formula>#REF!</formula>
    </cfRule>
    <cfRule type="cellIs" dxfId="944" priority="1214" operator="equal">
      <formula>#REF!</formula>
    </cfRule>
    <cfRule type="cellIs" dxfId="943" priority="1215" operator="equal">
      <formula>#REF!</formula>
    </cfRule>
    <cfRule type="cellIs" dxfId="942" priority="1216" operator="equal">
      <formula>#REF!</formula>
    </cfRule>
    <cfRule type="cellIs" dxfId="941" priority="1217" operator="equal">
      <formula>#REF!</formula>
    </cfRule>
    <cfRule type="cellIs" dxfId="940" priority="1218" operator="equal">
      <formula>#REF!</formula>
    </cfRule>
    <cfRule type="cellIs" dxfId="939" priority="1219" operator="equal">
      <formula>#REF!</formula>
    </cfRule>
    <cfRule type="cellIs" dxfId="938" priority="1220" operator="equal">
      <formula>#REF!</formula>
    </cfRule>
    <cfRule type="cellIs" dxfId="937" priority="1221" operator="equal">
      <formula>#REF!</formula>
    </cfRule>
    <cfRule type="cellIs" dxfId="936" priority="1222" operator="equal">
      <formula>#REF!</formula>
    </cfRule>
    <cfRule type="cellIs" dxfId="935" priority="1223" operator="equal">
      <formula>#REF!</formula>
    </cfRule>
    <cfRule type="cellIs" dxfId="934" priority="1224" operator="equal">
      <formula>#REF!</formula>
    </cfRule>
    <cfRule type="cellIs" dxfId="933" priority="1225" operator="equal">
      <formula>#REF!</formula>
    </cfRule>
    <cfRule type="cellIs" dxfId="932" priority="1226" operator="equal">
      <formula>#REF!</formula>
    </cfRule>
    <cfRule type="cellIs" dxfId="931" priority="1227" operator="equal">
      <formula>#REF!</formula>
    </cfRule>
    <cfRule type="cellIs" dxfId="930" priority="1228" operator="equal">
      <formula>#REF!</formula>
    </cfRule>
    <cfRule type="cellIs" dxfId="929" priority="1229" operator="equal">
      <formula>#REF!</formula>
    </cfRule>
    <cfRule type="cellIs" dxfId="928" priority="1230" operator="equal">
      <formula>#REF!</formula>
    </cfRule>
    <cfRule type="cellIs" dxfId="927" priority="1231" operator="equal">
      <formula>#REF!</formula>
    </cfRule>
    <cfRule type="cellIs" dxfId="926" priority="1232" operator="equal">
      <formula>#REF!</formula>
    </cfRule>
    <cfRule type="cellIs" dxfId="925" priority="1233" operator="equal">
      <formula>#REF!</formula>
    </cfRule>
    <cfRule type="cellIs" dxfId="924" priority="1234" operator="equal">
      <formula>#REF!</formula>
    </cfRule>
    <cfRule type="cellIs" dxfId="923" priority="1235" operator="equal">
      <formula>#REF!</formula>
    </cfRule>
    <cfRule type="cellIs" dxfId="922" priority="1236" operator="equal">
      <formula>#REF!</formula>
    </cfRule>
  </conditionalFormatting>
  <conditionalFormatting sqref="L73 N16 N46:N47 N19 N22 N49 N73 I73">
    <cfRule type="cellIs" dxfId="921" priority="1140" operator="equal">
      <formula>#REF!</formula>
    </cfRule>
  </conditionalFormatting>
  <conditionalFormatting sqref="AE73">
    <cfRule type="cellIs" dxfId="920" priority="942" operator="equal">
      <formula>#REF!</formula>
    </cfRule>
  </conditionalFormatting>
  <conditionalFormatting sqref="AG73">
    <cfRule type="cellIs" dxfId="919" priority="941" operator="equal">
      <formula>#REF!</formula>
    </cfRule>
  </conditionalFormatting>
  <conditionalFormatting sqref="L16 L46:L47 L19 L22 L49">
    <cfRule type="cellIs" dxfId="918" priority="933" operator="equal">
      <formula>"ALTA"</formula>
    </cfRule>
    <cfRule type="cellIs" dxfId="917" priority="934" operator="equal">
      <formula>"MUY ALTA"</formula>
    </cfRule>
    <cfRule type="cellIs" dxfId="916" priority="936" operator="equal">
      <formula>"MEDIA"</formula>
    </cfRule>
    <cfRule type="cellIs" dxfId="915" priority="937" operator="equal">
      <formula>"BAJA"</formula>
    </cfRule>
    <cfRule type="cellIs" dxfId="914" priority="938" operator="equal">
      <formula>"MUY BAJA"</formula>
    </cfRule>
  </conditionalFormatting>
  <conditionalFormatting sqref="N16 N46:N47 N19 N22 N49">
    <cfRule type="cellIs" dxfId="913" priority="925" operator="equal">
      <formula>"CATASTRÓFICO (RC-F)"</formula>
    </cfRule>
    <cfRule type="cellIs" dxfId="912" priority="926" operator="equal">
      <formula>"MAYOR (RC-F)"</formula>
    </cfRule>
    <cfRule type="cellIs" dxfId="911" priority="927" operator="equal">
      <formula>"MODERADO (RC-F)"</formula>
    </cfRule>
    <cfRule type="cellIs" dxfId="910" priority="928" operator="equal">
      <formula>"CATASTRÓFICO"</formula>
    </cfRule>
    <cfRule type="cellIs" dxfId="909" priority="929" operator="equal">
      <formula>"MAYOR"</formula>
    </cfRule>
    <cfRule type="cellIs" dxfId="908" priority="930" operator="equal">
      <formula>"MODERADO"</formula>
    </cfRule>
    <cfRule type="cellIs" dxfId="907" priority="931" operator="equal">
      <formula>"MENOR"</formula>
    </cfRule>
    <cfRule type="cellIs" dxfId="906" priority="932" operator="equal">
      <formula>"LEVE"</formula>
    </cfRule>
  </conditionalFormatting>
  <conditionalFormatting sqref="Q16 AI16 AI46:AI47 Q46:Q47 Q19 AI19 Q22 AI22 Q49 AI49">
    <cfRule type="cellIs" dxfId="905" priority="918" operator="equal">
      <formula>"EXTREMO (RC/F)"</formula>
    </cfRule>
    <cfRule type="cellIs" dxfId="904" priority="919" operator="equal">
      <formula>"ALTO (RC/F)"</formula>
    </cfRule>
    <cfRule type="cellIs" dxfId="903" priority="920" operator="equal">
      <formula>"MODERADO (RC/F)"</formula>
    </cfRule>
    <cfRule type="cellIs" dxfId="902" priority="921" operator="equal">
      <formula>"EXTREMO"</formula>
    </cfRule>
    <cfRule type="cellIs" dxfId="901" priority="922" operator="equal">
      <formula>"ALTO"</formula>
    </cfRule>
    <cfRule type="cellIs" dxfId="900" priority="923" operator="equal">
      <formula>"MODERADO"</formula>
    </cfRule>
    <cfRule type="cellIs" dxfId="899" priority="924" operator="equal">
      <formula>"BAJO"</formula>
    </cfRule>
  </conditionalFormatting>
  <conditionalFormatting sqref="AE16:AE17 AE43:AE49 AE19:AE22">
    <cfRule type="cellIs" dxfId="898" priority="913" operator="equal">
      <formula>"MUY ALTA"</formula>
    </cfRule>
    <cfRule type="cellIs" dxfId="897" priority="914" operator="equal">
      <formula>"ALTA"</formula>
    </cfRule>
    <cfRule type="cellIs" dxfId="896" priority="915" operator="equal">
      <formula>"MEDIA"</formula>
    </cfRule>
    <cfRule type="cellIs" dxfId="895" priority="916" operator="equal">
      <formula>"BAJA"</formula>
    </cfRule>
    <cfRule type="cellIs" dxfId="894" priority="917" operator="equal">
      <formula>"MUY BAJA"</formula>
    </cfRule>
  </conditionalFormatting>
  <conditionalFormatting sqref="AG16 AG46:AG47 AG19 AG22 AG49">
    <cfRule type="cellIs" dxfId="893" priority="908" operator="equal">
      <formula>"CATASTROFICO"</formula>
    </cfRule>
    <cfRule type="cellIs" dxfId="892" priority="909" operator="equal">
      <formula>"MAYOR"</formula>
    </cfRule>
    <cfRule type="cellIs" dxfId="891" priority="910" operator="equal">
      <formula>"MODERADO"</formula>
    </cfRule>
    <cfRule type="cellIs" dxfId="890" priority="911" operator="equal">
      <formula>"MENOR"</formula>
    </cfRule>
    <cfRule type="cellIs" dxfId="889" priority="912" operator="equal">
      <formula>"LEVE"</formula>
    </cfRule>
  </conditionalFormatting>
  <conditionalFormatting sqref="AI16 AI46:AI47 AI19 AI22 AI49">
    <cfRule type="cellIs" dxfId="888" priority="871" operator="equal">
      <formula>#REF!</formula>
    </cfRule>
    <cfRule type="cellIs" dxfId="887" priority="872" operator="equal">
      <formula>#REF!</formula>
    </cfRule>
    <cfRule type="cellIs" dxfId="886" priority="873" operator="equal">
      <formula>#REF!</formula>
    </cfRule>
    <cfRule type="cellIs" dxfId="885" priority="874" operator="equal">
      <formula>#REF!</formula>
    </cfRule>
    <cfRule type="cellIs" dxfId="884" priority="875" operator="equal">
      <formula>#REF!</formula>
    </cfRule>
    <cfRule type="cellIs" dxfId="883" priority="876" operator="equal">
      <formula>#REF!</formula>
    </cfRule>
    <cfRule type="cellIs" dxfId="882" priority="877" operator="equal">
      <formula>#REF!</formula>
    </cfRule>
    <cfRule type="cellIs" dxfId="881" priority="878" operator="equal">
      <formula>#REF!</formula>
    </cfRule>
    <cfRule type="cellIs" dxfId="880" priority="879" operator="equal">
      <formula>#REF!</formula>
    </cfRule>
    <cfRule type="cellIs" dxfId="879" priority="880" operator="equal">
      <formula>#REF!</formula>
    </cfRule>
    <cfRule type="cellIs" dxfId="878" priority="881" operator="equal">
      <formula>#REF!</formula>
    </cfRule>
    <cfRule type="cellIs" dxfId="877" priority="882" operator="equal">
      <formula>#REF!</formula>
    </cfRule>
    <cfRule type="cellIs" dxfId="876" priority="883" operator="equal">
      <formula>#REF!</formula>
    </cfRule>
    <cfRule type="cellIs" dxfId="875" priority="884" operator="equal">
      <formula>#REF!</formula>
    </cfRule>
    <cfRule type="cellIs" dxfId="874" priority="885" operator="equal">
      <formula>#REF!</formula>
    </cfRule>
    <cfRule type="cellIs" dxfId="873" priority="886" operator="equal">
      <formula>#REF!</formula>
    </cfRule>
    <cfRule type="cellIs" dxfId="872" priority="887" operator="equal">
      <formula>#REF!</formula>
    </cfRule>
    <cfRule type="cellIs" dxfId="871" priority="888" operator="equal">
      <formula>#REF!</formula>
    </cfRule>
    <cfRule type="cellIs" dxfId="870" priority="889" operator="equal">
      <formula>#REF!</formula>
    </cfRule>
    <cfRule type="cellIs" dxfId="869" priority="890" operator="equal">
      <formula>#REF!</formula>
    </cfRule>
    <cfRule type="cellIs" dxfId="868" priority="891" operator="equal">
      <formula>#REF!</formula>
    </cfRule>
    <cfRule type="cellIs" dxfId="867" priority="892" operator="equal">
      <formula>#REF!</formula>
    </cfRule>
    <cfRule type="cellIs" dxfId="866" priority="893" operator="equal">
      <formula>#REF!</formula>
    </cfRule>
    <cfRule type="cellIs" dxfId="865" priority="894" operator="equal">
      <formula>#REF!</formula>
    </cfRule>
    <cfRule type="cellIs" dxfId="864" priority="895" operator="equal">
      <formula>#REF!</formula>
    </cfRule>
    <cfRule type="cellIs" dxfId="863" priority="896" operator="equal">
      <formula>#REF!</formula>
    </cfRule>
    <cfRule type="cellIs" dxfId="862" priority="897" operator="equal">
      <formula>#REF!</formula>
    </cfRule>
    <cfRule type="cellIs" dxfId="861" priority="898" operator="equal">
      <formula>#REF!</formula>
    </cfRule>
    <cfRule type="cellIs" dxfId="860" priority="899" operator="equal">
      <formula>#REF!</formula>
    </cfRule>
    <cfRule type="cellIs" dxfId="859" priority="900" operator="equal">
      <formula>#REF!</formula>
    </cfRule>
    <cfRule type="cellIs" dxfId="858" priority="901" operator="equal">
      <formula>#REF!</formula>
    </cfRule>
    <cfRule type="cellIs" dxfId="857" priority="902" operator="equal">
      <formula>#REF!</formula>
    </cfRule>
    <cfRule type="cellIs" dxfId="856" priority="903" operator="equal">
      <formula>#REF!</formula>
    </cfRule>
    <cfRule type="cellIs" dxfId="855" priority="904" operator="equal">
      <formula>#REF!</formula>
    </cfRule>
    <cfRule type="cellIs" dxfId="854" priority="905" operator="equal">
      <formula>#REF!</formula>
    </cfRule>
    <cfRule type="cellIs" dxfId="853" priority="906" operator="equal">
      <formula>#REF!</formula>
    </cfRule>
    <cfRule type="cellIs" dxfId="852" priority="907" operator="equal">
      <formula>#REF!</formula>
    </cfRule>
  </conditionalFormatting>
  <conditionalFormatting sqref="Q70 Q72">
    <cfRule type="cellIs" dxfId="851" priority="823" operator="equal">
      <formula>#REF!</formula>
    </cfRule>
    <cfRule type="cellIs" dxfId="850" priority="826" operator="equal">
      <formula>#REF!</formula>
    </cfRule>
    <cfRule type="cellIs" dxfId="849" priority="827" operator="equal">
      <formula>#REF!</formula>
    </cfRule>
    <cfRule type="cellIs" dxfId="848" priority="828" operator="equal">
      <formula>#REF!</formula>
    </cfRule>
    <cfRule type="cellIs" dxfId="847" priority="829" operator="equal">
      <formula>#REF!</formula>
    </cfRule>
    <cfRule type="cellIs" dxfId="846" priority="830" operator="equal">
      <formula>#REF!</formula>
    </cfRule>
    <cfRule type="cellIs" dxfId="845" priority="831" operator="equal">
      <formula>#REF!</formula>
    </cfRule>
    <cfRule type="cellIs" dxfId="844" priority="832" operator="equal">
      <formula>#REF!</formula>
    </cfRule>
    <cfRule type="cellIs" dxfId="843" priority="833" operator="equal">
      <formula>#REF!</formula>
    </cfRule>
    <cfRule type="cellIs" dxfId="842" priority="834" operator="equal">
      <formula>#REF!</formula>
    </cfRule>
    <cfRule type="cellIs" dxfId="841" priority="835" operator="equal">
      <formula>#REF!</formula>
    </cfRule>
    <cfRule type="cellIs" dxfId="840" priority="836" operator="equal">
      <formula>#REF!</formula>
    </cfRule>
    <cfRule type="cellIs" dxfId="839" priority="837" operator="equal">
      <formula>#REF!</formula>
    </cfRule>
    <cfRule type="cellIs" dxfId="838" priority="838" operator="equal">
      <formula>#REF!</formula>
    </cfRule>
    <cfRule type="cellIs" dxfId="837" priority="839" operator="equal">
      <formula>#REF!</formula>
    </cfRule>
    <cfRule type="cellIs" dxfId="836" priority="840" operator="equal">
      <formula>#REF!</formula>
    </cfRule>
    <cfRule type="cellIs" dxfId="835" priority="841" operator="equal">
      <formula>#REF!</formula>
    </cfRule>
    <cfRule type="cellIs" dxfId="834" priority="842" operator="equal">
      <formula>#REF!</formula>
    </cfRule>
    <cfRule type="cellIs" dxfId="833" priority="843" operator="equal">
      <formula>#REF!</formula>
    </cfRule>
    <cfRule type="cellIs" dxfId="832" priority="844" operator="equal">
      <formula>#REF!</formula>
    </cfRule>
    <cfRule type="cellIs" dxfId="831" priority="845" operator="equal">
      <formula>#REF!</formula>
    </cfRule>
    <cfRule type="cellIs" dxfId="830" priority="846" operator="equal">
      <formula>#REF!</formula>
    </cfRule>
    <cfRule type="cellIs" dxfId="829" priority="847" operator="equal">
      <formula>#REF!</formula>
    </cfRule>
    <cfRule type="cellIs" dxfId="828" priority="848" operator="equal">
      <formula>#REF!</formula>
    </cfRule>
    <cfRule type="cellIs" dxfId="827" priority="849" operator="equal">
      <formula>#REF!</formula>
    </cfRule>
    <cfRule type="cellIs" dxfId="826" priority="850" operator="equal">
      <formula>#REF!</formula>
    </cfRule>
    <cfRule type="cellIs" dxfId="825" priority="851" operator="equal">
      <formula>#REF!</formula>
    </cfRule>
    <cfRule type="cellIs" dxfId="824" priority="852" operator="equal">
      <formula>#REF!</formula>
    </cfRule>
    <cfRule type="cellIs" dxfId="823" priority="853" operator="equal">
      <formula>#REF!</formula>
    </cfRule>
    <cfRule type="cellIs" dxfId="822" priority="854" operator="equal">
      <formula>#REF!</formula>
    </cfRule>
    <cfRule type="cellIs" dxfId="821" priority="855" operator="equal">
      <formula>#REF!</formula>
    </cfRule>
    <cfRule type="cellIs" dxfId="820" priority="856" operator="equal">
      <formula>#REF!</formula>
    </cfRule>
    <cfRule type="cellIs" dxfId="819" priority="857" operator="equal">
      <formula>#REF!</formula>
    </cfRule>
    <cfRule type="cellIs" dxfId="818" priority="858" operator="equal">
      <formula>#REF!</formula>
    </cfRule>
    <cfRule type="cellIs" dxfId="817" priority="859" operator="equal">
      <formula>#REF!</formula>
    </cfRule>
    <cfRule type="cellIs" dxfId="816" priority="860" operator="equal">
      <formula>#REF!</formula>
    </cfRule>
    <cfRule type="cellIs" dxfId="815" priority="861" operator="equal">
      <formula>#REF!</formula>
    </cfRule>
  </conditionalFormatting>
  <conditionalFormatting sqref="N70 N72">
    <cfRule type="cellIs" dxfId="814" priority="825" operator="equal">
      <formula>#REF!</formula>
    </cfRule>
  </conditionalFormatting>
  <conditionalFormatting sqref="L70 L72">
    <cfRule type="cellIs" dxfId="813" priority="818" operator="equal">
      <formula>"ALTA"</formula>
    </cfRule>
    <cfRule type="cellIs" dxfId="812" priority="819" operator="equal">
      <formula>"MUY ALTA"</formula>
    </cfRule>
    <cfRule type="cellIs" dxfId="811" priority="820" operator="equal">
      <formula>"MEDIA"</formula>
    </cfRule>
    <cfRule type="cellIs" dxfId="810" priority="821" operator="equal">
      <formula>"BAJA"</formula>
    </cfRule>
    <cfRule type="cellIs" dxfId="809" priority="822" operator="equal">
      <formula>"MUY BAJA"</formula>
    </cfRule>
  </conditionalFormatting>
  <conditionalFormatting sqref="N70 N72">
    <cfRule type="cellIs" dxfId="808" priority="810" operator="equal">
      <formula>"CATASTRÓFICO (RC-F)"</formula>
    </cfRule>
    <cfRule type="cellIs" dxfId="807" priority="811" operator="equal">
      <formula>"MAYOR (RC-F)"</formula>
    </cfRule>
    <cfRule type="cellIs" dxfId="806" priority="812" operator="equal">
      <formula>"MODERADO (RC-F)"</formula>
    </cfRule>
    <cfRule type="cellIs" dxfId="805" priority="813" operator="equal">
      <formula>"CATASTRÓFICO"</formula>
    </cfRule>
    <cfRule type="cellIs" dxfId="804" priority="814" operator="equal">
      <formula>"MAYOR"</formula>
    </cfRule>
    <cfRule type="cellIs" dxfId="803" priority="815" operator="equal">
      <formula>"MODERADO"</formula>
    </cfRule>
    <cfRule type="cellIs" dxfId="802" priority="816" operator="equal">
      <formula>"MENOR"</formula>
    </cfRule>
    <cfRule type="cellIs" dxfId="801" priority="817" operator="equal">
      <formula>"LEVE"</formula>
    </cfRule>
  </conditionalFormatting>
  <conditionalFormatting sqref="AI70 Q70 Q72 AI72">
    <cfRule type="cellIs" dxfId="800" priority="803" operator="equal">
      <formula>"EXTREMO (RC/F)"</formula>
    </cfRule>
    <cfRule type="cellIs" dxfId="799" priority="804" operator="equal">
      <formula>"ALTO (RC/F)"</formula>
    </cfRule>
    <cfRule type="cellIs" dxfId="798" priority="805" operator="equal">
      <formula>"MODERADO (RC/F)"</formula>
    </cfRule>
    <cfRule type="cellIs" dxfId="797" priority="806" operator="equal">
      <formula>"EXTREMO"</formula>
    </cfRule>
    <cfRule type="cellIs" dxfId="796" priority="807" operator="equal">
      <formula>"ALTO"</formula>
    </cfRule>
    <cfRule type="cellIs" dxfId="795" priority="808" operator="equal">
      <formula>"MODERADO"</formula>
    </cfRule>
    <cfRule type="cellIs" dxfId="794" priority="809" operator="equal">
      <formula>"BAJO"</formula>
    </cfRule>
  </conditionalFormatting>
  <conditionalFormatting sqref="AE51 AE69:AE72 AE54">
    <cfRule type="cellIs" dxfId="793" priority="798" operator="equal">
      <formula>"MUY ALTA"</formula>
    </cfRule>
    <cfRule type="cellIs" dxfId="792" priority="799" operator="equal">
      <formula>"ALTA"</formula>
    </cfRule>
    <cfRule type="cellIs" dxfId="791" priority="800" operator="equal">
      <formula>"MEDIA"</formula>
    </cfRule>
    <cfRule type="cellIs" dxfId="790" priority="801" operator="equal">
      <formula>"BAJA"</formula>
    </cfRule>
    <cfRule type="cellIs" dxfId="789" priority="802" operator="equal">
      <formula>"MUY BAJA"</formula>
    </cfRule>
  </conditionalFormatting>
  <conditionalFormatting sqref="AG70 AG72">
    <cfRule type="cellIs" dxfId="788" priority="793" operator="equal">
      <formula>"CATASTROFICO"</formula>
    </cfRule>
    <cfRule type="cellIs" dxfId="787" priority="794" operator="equal">
      <formula>"MAYOR"</formula>
    </cfRule>
    <cfRule type="cellIs" dxfId="786" priority="795" operator="equal">
      <formula>"MODERADO"</formula>
    </cfRule>
    <cfRule type="cellIs" dxfId="785" priority="796" operator="equal">
      <formula>"MENOR"</formula>
    </cfRule>
    <cfRule type="cellIs" dxfId="784" priority="797" operator="equal">
      <formula>"LEVE"</formula>
    </cfRule>
  </conditionalFormatting>
  <conditionalFormatting sqref="AI70 AI72">
    <cfRule type="cellIs" dxfId="783" priority="756" operator="equal">
      <formula>#REF!</formula>
    </cfRule>
    <cfRule type="cellIs" dxfId="782" priority="757" operator="equal">
      <formula>#REF!</formula>
    </cfRule>
    <cfRule type="cellIs" dxfId="781" priority="758" operator="equal">
      <formula>#REF!</formula>
    </cfRule>
    <cfRule type="cellIs" dxfId="780" priority="759" operator="equal">
      <formula>#REF!</formula>
    </cfRule>
    <cfRule type="cellIs" dxfId="779" priority="760" operator="equal">
      <formula>#REF!</formula>
    </cfRule>
    <cfRule type="cellIs" dxfId="778" priority="761" operator="equal">
      <formula>#REF!</formula>
    </cfRule>
    <cfRule type="cellIs" dxfId="777" priority="762" operator="equal">
      <formula>#REF!</formula>
    </cfRule>
    <cfRule type="cellIs" dxfId="776" priority="763" operator="equal">
      <formula>#REF!</formula>
    </cfRule>
    <cfRule type="cellIs" dxfId="775" priority="764" operator="equal">
      <formula>#REF!</formula>
    </cfRule>
    <cfRule type="cellIs" dxfId="774" priority="765" operator="equal">
      <formula>#REF!</formula>
    </cfRule>
    <cfRule type="cellIs" dxfId="773" priority="766" operator="equal">
      <formula>#REF!</formula>
    </cfRule>
    <cfRule type="cellIs" dxfId="772" priority="767" operator="equal">
      <formula>#REF!</formula>
    </cfRule>
    <cfRule type="cellIs" dxfId="771" priority="768" operator="equal">
      <formula>#REF!</formula>
    </cfRule>
    <cfRule type="cellIs" dxfId="770" priority="769" operator="equal">
      <formula>#REF!</formula>
    </cfRule>
    <cfRule type="cellIs" dxfId="769" priority="770" operator="equal">
      <formula>#REF!</formula>
    </cfRule>
    <cfRule type="cellIs" dxfId="768" priority="771" operator="equal">
      <formula>#REF!</formula>
    </cfRule>
    <cfRule type="cellIs" dxfId="767" priority="772" operator="equal">
      <formula>#REF!</formula>
    </cfRule>
    <cfRule type="cellIs" dxfId="766" priority="773" operator="equal">
      <formula>#REF!</formula>
    </cfRule>
    <cfRule type="cellIs" dxfId="765" priority="774" operator="equal">
      <formula>#REF!</formula>
    </cfRule>
    <cfRule type="cellIs" dxfId="764" priority="775" operator="equal">
      <formula>#REF!</formula>
    </cfRule>
    <cfRule type="cellIs" dxfId="763" priority="776" operator="equal">
      <formula>#REF!</formula>
    </cfRule>
    <cfRule type="cellIs" dxfId="762" priority="777" operator="equal">
      <formula>#REF!</formula>
    </cfRule>
    <cfRule type="cellIs" dxfId="761" priority="778" operator="equal">
      <formula>#REF!</formula>
    </cfRule>
    <cfRule type="cellIs" dxfId="760" priority="779" operator="equal">
      <formula>#REF!</formula>
    </cfRule>
    <cfRule type="cellIs" dxfId="759" priority="780" operator="equal">
      <formula>#REF!</formula>
    </cfRule>
    <cfRule type="cellIs" dxfId="758" priority="781" operator="equal">
      <formula>#REF!</formula>
    </cfRule>
    <cfRule type="cellIs" dxfId="757" priority="782" operator="equal">
      <formula>#REF!</formula>
    </cfRule>
    <cfRule type="cellIs" dxfId="756" priority="783" operator="equal">
      <formula>#REF!</formula>
    </cfRule>
    <cfRule type="cellIs" dxfId="755" priority="784" operator="equal">
      <formula>#REF!</formula>
    </cfRule>
    <cfRule type="cellIs" dxfId="754" priority="785" operator="equal">
      <formula>#REF!</formula>
    </cfRule>
    <cfRule type="cellIs" dxfId="753" priority="786" operator="equal">
      <formula>#REF!</formula>
    </cfRule>
    <cfRule type="cellIs" dxfId="752" priority="787" operator="equal">
      <formula>#REF!</formula>
    </cfRule>
    <cfRule type="cellIs" dxfId="751" priority="788" operator="equal">
      <formula>#REF!</formula>
    </cfRule>
    <cfRule type="cellIs" dxfId="750" priority="789" operator="equal">
      <formula>#REF!</formula>
    </cfRule>
    <cfRule type="cellIs" dxfId="749" priority="790" operator="equal">
      <formula>#REF!</formula>
    </cfRule>
    <cfRule type="cellIs" dxfId="748" priority="791" operator="equal">
      <formula>#REF!</formula>
    </cfRule>
    <cfRule type="cellIs" dxfId="747" priority="792" operator="equal">
      <formula>#REF!</formula>
    </cfRule>
  </conditionalFormatting>
  <conditionalFormatting sqref="Q34 Q39">
    <cfRule type="cellIs" dxfId="746" priority="717" operator="equal">
      <formula>#REF!</formula>
    </cfRule>
    <cfRule type="cellIs" dxfId="745" priority="720" operator="equal">
      <formula>#REF!</formula>
    </cfRule>
    <cfRule type="cellIs" dxfId="744" priority="721" operator="equal">
      <formula>#REF!</formula>
    </cfRule>
    <cfRule type="cellIs" dxfId="743" priority="722" operator="equal">
      <formula>#REF!</formula>
    </cfRule>
    <cfRule type="cellIs" dxfId="742" priority="723" operator="equal">
      <formula>#REF!</formula>
    </cfRule>
    <cfRule type="cellIs" dxfId="741" priority="724" operator="equal">
      <formula>#REF!</formula>
    </cfRule>
    <cfRule type="cellIs" dxfId="740" priority="725" operator="equal">
      <formula>#REF!</formula>
    </cfRule>
    <cfRule type="cellIs" dxfId="739" priority="726" operator="equal">
      <formula>#REF!</formula>
    </cfRule>
    <cfRule type="cellIs" dxfId="738" priority="727" operator="equal">
      <formula>#REF!</formula>
    </cfRule>
    <cfRule type="cellIs" dxfId="737" priority="728" operator="equal">
      <formula>#REF!</formula>
    </cfRule>
    <cfRule type="cellIs" dxfId="736" priority="729" operator="equal">
      <formula>#REF!</formula>
    </cfRule>
    <cfRule type="cellIs" dxfId="735" priority="730" operator="equal">
      <formula>#REF!</formula>
    </cfRule>
    <cfRule type="cellIs" dxfId="734" priority="731" operator="equal">
      <formula>#REF!</formula>
    </cfRule>
    <cfRule type="cellIs" dxfId="733" priority="732" operator="equal">
      <formula>#REF!</formula>
    </cfRule>
    <cfRule type="cellIs" dxfId="732" priority="733" operator="equal">
      <formula>#REF!</formula>
    </cfRule>
    <cfRule type="cellIs" dxfId="731" priority="734" operator="equal">
      <formula>#REF!</formula>
    </cfRule>
    <cfRule type="cellIs" dxfId="730" priority="735" operator="equal">
      <formula>#REF!</formula>
    </cfRule>
    <cfRule type="cellIs" dxfId="729" priority="736" operator="equal">
      <formula>#REF!</formula>
    </cfRule>
    <cfRule type="cellIs" dxfId="728" priority="737" operator="equal">
      <formula>#REF!</formula>
    </cfRule>
    <cfRule type="cellIs" dxfId="727" priority="738" operator="equal">
      <formula>#REF!</formula>
    </cfRule>
    <cfRule type="cellIs" dxfId="726" priority="739" operator="equal">
      <formula>#REF!</formula>
    </cfRule>
    <cfRule type="cellIs" dxfId="725" priority="740" operator="equal">
      <formula>#REF!</formula>
    </cfRule>
    <cfRule type="cellIs" dxfId="724" priority="741" operator="equal">
      <formula>#REF!</formula>
    </cfRule>
    <cfRule type="cellIs" dxfId="723" priority="742" operator="equal">
      <formula>#REF!</formula>
    </cfRule>
    <cfRule type="cellIs" dxfId="722" priority="743" operator="equal">
      <formula>#REF!</formula>
    </cfRule>
    <cfRule type="cellIs" dxfId="721" priority="744" operator="equal">
      <formula>#REF!</formula>
    </cfRule>
    <cfRule type="cellIs" dxfId="720" priority="745" operator="equal">
      <formula>#REF!</formula>
    </cfRule>
    <cfRule type="cellIs" dxfId="719" priority="746" operator="equal">
      <formula>#REF!</formula>
    </cfRule>
    <cfRule type="cellIs" dxfId="718" priority="747" operator="equal">
      <formula>#REF!</formula>
    </cfRule>
    <cfRule type="cellIs" dxfId="717" priority="748" operator="equal">
      <formula>#REF!</formula>
    </cfRule>
    <cfRule type="cellIs" dxfId="716" priority="749" operator="equal">
      <formula>#REF!</formula>
    </cfRule>
    <cfRule type="cellIs" dxfId="715" priority="750" operator="equal">
      <formula>#REF!</formula>
    </cfRule>
    <cfRule type="cellIs" dxfId="714" priority="751" operator="equal">
      <formula>#REF!</formula>
    </cfRule>
    <cfRule type="cellIs" dxfId="713" priority="752" operator="equal">
      <formula>#REF!</formula>
    </cfRule>
    <cfRule type="cellIs" dxfId="712" priority="753" operator="equal">
      <formula>#REF!</formula>
    </cfRule>
    <cfRule type="cellIs" dxfId="711" priority="754" operator="equal">
      <formula>#REF!</formula>
    </cfRule>
    <cfRule type="cellIs" dxfId="710" priority="755" operator="equal">
      <formula>#REF!</formula>
    </cfRule>
  </conditionalFormatting>
  <conditionalFormatting sqref="N34 N39">
    <cfRule type="cellIs" dxfId="709" priority="719" operator="equal">
      <formula>#REF!</formula>
    </cfRule>
  </conditionalFormatting>
  <conditionalFormatting sqref="L34 L39">
    <cfRule type="cellIs" dxfId="708" priority="712" operator="equal">
      <formula>"ALTA"</formula>
    </cfRule>
    <cfRule type="cellIs" dxfId="707" priority="713" operator="equal">
      <formula>"MUY ALTA"</formula>
    </cfRule>
    <cfRule type="cellIs" dxfId="706" priority="714" operator="equal">
      <formula>"MEDIA"</formula>
    </cfRule>
    <cfRule type="cellIs" dxfId="705" priority="715" operator="equal">
      <formula>"BAJA"</formula>
    </cfRule>
    <cfRule type="cellIs" dxfId="704" priority="716" operator="equal">
      <formula>"MUY BAJA"</formula>
    </cfRule>
  </conditionalFormatting>
  <conditionalFormatting sqref="N34 N39">
    <cfRule type="cellIs" dxfId="703" priority="704" operator="equal">
      <formula>"CATASTRÓFICO (RC-F)"</formula>
    </cfRule>
    <cfRule type="cellIs" dxfId="702" priority="705" operator="equal">
      <formula>"MAYOR (RC-F)"</formula>
    </cfRule>
    <cfRule type="cellIs" dxfId="701" priority="706" operator="equal">
      <formula>"MODERADO (RC-F)"</formula>
    </cfRule>
    <cfRule type="cellIs" dxfId="700" priority="707" operator="equal">
      <formula>"CATASTRÓFICO"</formula>
    </cfRule>
    <cfRule type="cellIs" dxfId="699" priority="708" operator="equal">
      <formula>"MAYOR"</formula>
    </cfRule>
    <cfRule type="cellIs" dxfId="698" priority="709" operator="equal">
      <formula>"MODERADO"</formula>
    </cfRule>
    <cfRule type="cellIs" dxfId="697" priority="710" operator="equal">
      <formula>"MENOR"</formula>
    </cfRule>
    <cfRule type="cellIs" dxfId="696" priority="711" operator="equal">
      <formula>"LEVE"</formula>
    </cfRule>
  </conditionalFormatting>
  <conditionalFormatting sqref="AI34 Q34 Q39 AI39">
    <cfRule type="cellIs" dxfId="695" priority="697" operator="equal">
      <formula>"EXTREMO (RC/F)"</formula>
    </cfRule>
    <cfRule type="cellIs" dxfId="694" priority="698" operator="equal">
      <formula>"ALTO (RC/F)"</formula>
    </cfRule>
    <cfRule type="cellIs" dxfId="693" priority="699" operator="equal">
      <formula>"MODERADO (RC/F)"</formula>
    </cfRule>
    <cfRule type="cellIs" dxfId="692" priority="700" operator="equal">
      <formula>"EXTREMO"</formula>
    </cfRule>
    <cfRule type="cellIs" dxfId="691" priority="701" operator="equal">
      <formula>"ALTO"</formula>
    </cfRule>
    <cfRule type="cellIs" dxfId="690" priority="702" operator="equal">
      <formula>"MODERADO"</formula>
    </cfRule>
    <cfRule type="cellIs" dxfId="689" priority="703" operator="equal">
      <formula>"BAJO"</formula>
    </cfRule>
  </conditionalFormatting>
  <conditionalFormatting sqref="AE33:AE39">
    <cfRule type="cellIs" dxfId="688" priority="692" operator="equal">
      <formula>"MUY ALTA"</formula>
    </cfRule>
    <cfRule type="cellIs" dxfId="687" priority="693" operator="equal">
      <formula>"ALTA"</formula>
    </cfRule>
    <cfRule type="cellIs" dxfId="686" priority="694" operator="equal">
      <formula>"MEDIA"</formula>
    </cfRule>
    <cfRule type="cellIs" dxfId="685" priority="695" operator="equal">
      <formula>"BAJA"</formula>
    </cfRule>
    <cfRule type="cellIs" dxfId="684" priority="696" operator="equal">
      <formula>"MUY BAJA"</formula>
    </cfRule>
  </conditionalFormatting>
  <conditionalFormatting sqref="AG34 AG39">
    <cfRule type="cellIs" dxfId="683" priority="687" operator="equal">
      <formula>"CATASTROFICO"</formula>
    </cfRule>
    <cfRule type="cellIs" dxfId="682" priority="688" operator="equal">
      <formula>"MAYOR"</formula>
    </cfRule>
    <cfRule type="cellIs" dxfId="681" priority="689" operator="equal">
      <formula>"MODERADO"</formula>
    </cfRule>
    <cfRule type="cellIs" dxfId="680" priority="690" operator="equal">
      <formula>"MENOR"</formula>
    </cfRule>
    <cfRule type="cellIs" dxfId="679" priority="691" operator="equal">
      <formula>"LEVE"</formula>
    </cfRule>
  </conditionalFormatting>
  <conditionalFormatting sqref="AI34 AI39">
    <cfRule type="cellIs" dxfId="678" priority="650" operator="equal">
      <formula>#REF!</formula>
    </cfRule>
    <cfRule type="cellIs" dxfId="677" priority="651" operator="equal">
      <formula>#REF!</formula>
    </cfRule>
    <cfRule type="cellIs" dxfId="676" priority="652" operator="equal">
      <formula>#REF!</formula>
    </cfRule>
    <cfRule type="cellIs" dxfId="675" priority="653" operator="equal">
      <formula>#REF!</formula>
    </cfRule>
    <cfRule type="cellIs" dxfId="674" priority="654" operator="equal">
      <formula>#REF!</formula>
    </cfRule>
    <cfRule type="cellIs" dxfId="673" priority="655" operator="equal">
      <formula>#REF!</formula>
    </cfRule>
    <cfRule type="cellIs" dxfId="672" priority="656" operator="equal">
      <formula>#REF!</formula>
    </cfRule>
    <cfRule type="cellIs" dxfId="671" priority="657" operator="equal">
      <formula>#REF!</formula>
    </cfRule>
    <cfRule type="cellIs" dxfId="670" priority="658" operator="equal">
      <formula>#REF!</formula>
    </cfRule>
    <cfRule type="cellIs" dxfId="669" priority="659" operator="equal">
      <formula>#REF!</formula>
    </cfRule>
    <cfRule type="cellIs" dxfId="668" priority="660" operator="equal">
      <formula>#REF!</formula>
    </cfRule>
    <cfRule type="cellIs" dxfId="667" priority="661" operator="equal">
      <formula>#REF!</formula>
    </cfRule>
    <cfRule type="cellIs" dxfId="666" priority="662" operator="equal">
      <formula>#REF!</formula>
    </cfRule>
    <cfRule type="cellIs" dxfId="665" priority="663" operator="equal">
      <formula>#REF!</formula>
    </cfRule>
    <cfRule type="cellIs" dxfId="664" priority="664" operator="equal">
      <formula>#REF!</formula>
    </cfRule>
    <cfRule type="cellIs" dxfId="663" priority="665" operator="equal">
      <formula>#REF!</formula>
    </cfRule>
    <cfRule type="cellIs" dxfId="662" priority="666" operator="equal">
      <formula>#REF!</formula>
    </cfRule>
    <cfRule type="cellIs" dxfId="661" priority="667" operator="equal">
      <formula>#REF!</formula>
    </cfRule>
    <cfRule type="cellIs" dxfId="660" priority="668" operator="equal">
      <formula>#REF!</formula>
    </cfRule>
    <cfRule type="cellIs" dxfId="659" priority="669" operator="equal">
      <formula>#REF!</formula>
    </cfRule>
    <cfRule type="cellIs" dxfId="658" priority="670" operator="equal">
      <formula>#REF!</formula>
    </cfRule>
    <cfRule type="cellIs" dxfId="657" priority="671" operator="equal">
      <formula>#REF!</formula>
    </cfRule>
    <cfRule type="cellIs" dxfId="656" priority="672" operator="equal">
      <formula>#REF!</formula>
    </cfRule>
    <cfRule type="cellIs" dxfId="655" priority="673" operator="equal">
      <formula>#REF!</formula>
    </cfRule>
    <cfRule type="cellIs" dxfId="654" priority="674" operator="equal">
      <formula>#REF!</formula>
    </cfRule>
    <cfRule type="cellIs" dxfId="653" priority="675" operator="equal">
      <formula>#REF!</formula>
    </cfRule>
    <cfRule type="cellIs" dxfId="652" priority="676" operator="equal">
      <formula>#REF!</formula>
    </cfRule>
    <cfRule type="cellIs" dxfId="651" priority="677" operator="equal">
      <formula>#REF!</formula>
    </cfRule>
    <cfRule type="cellIs" dxfId="650" priority="678" operator="equal">
      <formula>#REF!</formula>
    </cfRule>
    <cfRule type="cellIs" dxfId="649" priority="679" operator="equal">
      <formula>#REF!</formula>
    </cfRule>
    <cfRule type="cellIs" dxfId="648" priority="680" operator="equal">
      <formula>#REF!</formula>
    </cfRule>
    <cfRule type="cellIs" dxfId="647" priority="681" operator="equal">
      <formula>#REF!</formula>
    </cfRule>
    <cfRule type="cellIs" dxfId="646" priority="682" operator="equal">
      <formula>#REF!</formula>
    </cfRule>
    <cfRule type="cellIs" dxfId="645" priority="683" operator="equal">
      <formula>#REF!</formula>
    </cfRule>
    <cfRule type="cellIs" dxfId="644" priority="684" operator="equal">
      <formula>#REF!</formula>
    </cfRule>
    <cfRule type="cellIs" dxfId="643" priority="685" operator="equal">
      <formula>#REF!</formula>
    </cfRule>
    <cfRule type="cellIs" dxfId="642" priority="686" operator="equal">
      <formula>#REF!</formula>
    </cfRule>
  </conditionalFormatting>
  <conditionalFormatting sqref="Q42">
    <cfRule type="cellIs" dxfId="641" priority="611" operator="equal">
      <formula>#REF!</formula>
    </cfRule>
    <cfRule type="cellIs" dxfId="640" priority="614" operator="equal">
      <formula>#REF!</formula>
    </cfRule>
    <cfRule type="cellIs" dxfId="639" priority="615" operator="equal">
      <formula>#REF!</formula>
    </cfRule>
    <cfRule type="cellIs" dxfId="638" priority="616" operator="equal">
      <formula>#REF!</formula>
    </cfRule>
    <cfRule type="cellIs" dxfId="637" priority="617" operator="equal">
      <formula>#REF!</formula>
    </cfRule>
    <cfRule type="cellIs" dxfId="636" priority="618" operator="equal">
      <formula>#REF!</formula>
    </cfRule>
    <cfRule type="cellIs" dxfId="635" priority="619" operator="equal">
      <formula>#REF!</formula>
    </cfRule>
    <cfRule type="cellIs" dxfId="634" priority="620" operator="equal">
      <formula>#REF!</formula>
    </cfRule>
    <cfRule type="cellIs" dxfId="633" priority="621" operator="equal">
      <formula>#REF!</formula>
    </cfRule>
    <cfRule type="cellIs" dxfId="632" priority="622" operator="equal">
      <formula>#REF!</formula>
    </cfRule>
    <cfRule type="cellIs" dxfId="631" priority="623" operator="equal">
      <formula>#REF!</formula>
    </cfRule>
    <cfRule type="cellIs" dxfId="630" priority="624" operator="equal">
      <formula>#REF!</formula>
    </cfRule>
    <cfRule type="cellIs" dxfId="629" priority="625" operator="equal">
      <formula>#REF!</formula>
    </cfRule>
    <cfRule type="cellIs" dxfId="628" priority="626" operator="equal">
      <formula>#REF!</formula>
    </cfRule>
    <cfRule type="cellIs" dxfId="627" priority="627" operator="equal">
      <formula>#REF!</formula>
    </cfRule>
    <cfRule type="cellIs" dxfId="626" priority="628" operator="equal">
      <formula>#REF!</formula>
    </cfRule>
    <cfRule type="cellIs" dxfId="625" priority="629" operator="equal">
      <formula>#REF!</formula>
    </cfRule>
    <cfRule type="cellIs" dxfId="624" priority="630" operator="equal">
      <formula>#REF!</formula>
    </cfRule>
    <cfRule type="cellIs" dxfId="623" priority="631" operator="equal">
      <formula>#REF!</formula>
    </cfRule>
    <cfRule type="cellIs" dxfId="622" priority="632" operator="equal">
      <formula>#REF!</formula>
    </cfRule>
    <cfRule type="cellIs" dxfId="621" priority="633" operator="equal">
      <formula>#REF!</formula>
    </cfRule>
    <cfRule type="cellIs" dxfId="620" priority="634" operator="equal">
      <formula>#REF!</formula>
    </cfRule>
    <cfRule type="cellIs" dxfId="619" priority="635" operator="equal">
      <formula>#REF!</formula>
    </cfRule>
    <cfRule type="cellIs" dxfId="618" priority="636" operator="equal">
      <formula>#REF!</formula>
    </cfRule>
    <cfRule type="cellIs" dxfId="617" priority="637" operator="equal">
      <formula>#REF!</formula>
    </cfRule>
    <cfRule type="cellIs" dxfId="616" priority="638" operator="equal">
      <formula>#REF!</formula>
    </cfRule>
    <cfRule type="cellIs" dxfId="615" priority="639" operator="equal">
      <formula>#REF!</formula>
    </cfRule>
    <cfRule type="cellIs" dxfId="614" priority="640" operator="equal">
      <formula>#REF!</formula>
    </cfRule>
    <cfRule type="cellIs" dxfId="613" priority="641" operator="equal">
      <formula>#REF!</formula>
    </cfRule>
    <cfRule type="cellIs" dxfId="612" priority="642" operator="equal">
      <formula>#REF!</formula>
    </cfRule>
    <cfRule type="cellIs" dxfId="611" priority="643" operator="equal">
      <formula>#REF!</formula>
    </cfRule>
    <cfRule type="cellIs" dxfId="610" priority="644" operator="equal">
      <formula>#REF!</formula>
    </cfRule>
    <cfRule type="cellIs" dxfId="609" priority="645" operator="equal">
      <formula>#REF!</formula>
    </cfRule>
    <cfRule type="cellIs" dxfId="608" priority="646" operator="equal">
      <formula>#REF!</formula>
    </cfRule>
    <cfRule type="cellIs" dxfId="607" priority="647" operator="equal">
      <formula>#REF!</formula>
    </cfRule>
    <cfRule type="cellIs" dxfId="606" priority="648" operator="equal">
      <formula>#REF!</formula>
    </cfRule>
    <cfRule type="cellIs" dxfId="605" priority="649" operator="equal">
      <formula>#REF!</formula>
    </cfRule>
  </conditionalFormatting>
  <conditionalFormatting sqref="N42">
    <cfRule type="cellIs" dxfId="604" priority="613" operator="equal">
      <formula>#REF!</formula>
    </cfRule>
  </conditionalFormatting>
  <conditionalFormatting sqref="L42">
    <cfRule type="cellIs" dxfId="603" priority="606" operator="equal">
      <formula>"ALTA"</formula>
    </cfRule>
    <cfRule type="cellIs" dxfId="602" priority="607" operator="equal">
      <formula>"MUY ALTA"</formula>
    </cfRule>
    <cfRule type="cellIs" dxfId="601" priority="608" operator="equal">
      <formula>"MEDIA"</formula>
    </cfRule>
    <cfRule type="cellIs" dxfId="600" priority="609" operator="equal">
      <formula>"BAJA"</formula>
    </cfRule>
    <cfRule type="cellIs" dxfId="599" priority="610" operator="equal">
      <formula>"MUY BAJA"</formula>
    </cfRule>
  </conditionalFormatting>
  <conditionalFormatting sqref="N42">
    <cfRule type="cellIs" dxfId="598" priority="598" operator="equal">
      <formula>"CATASTRÓFICO (RC-F)"</formula>
    </cfRule>
    <cfRule type="cellIs" dxfId="597" priority="599" operator="equal">
      <formula>"MAYOR (RC-F)"</formula>
    </cfRule>
    <cfRule type="cellIs" dxfId="596" priority="600" operator="equal">
      <formula>"MODERADO (RC-F)"</formula>
    </cfRule>
    <cfRule type="cellIs" dxfId="595" priority="601" operator="equal">
      <formula>"CATASTRÓFICO"</formula>
    </cfRule>
    <cfRule type="cellIs" dxfId="594" priority="602" operator="equal">
      <formula>"MAYOR"</formula>
    </cfRule>
    <cfRule type="cellIs" dxfId="593" priority="603" operator="equal">
      <formula>"MODERADO"</formula>
    </cfRule>
    <cfRule type="cellIs" dxfId="592" priority="604" operator="equal">
      <formula>"MENOR"</formula>
    </cfRule>
    <cfRule type="cellIs" dxfId="591" priority="605" operator="equal">
      <formula>"LEVE"</formula>
    </cfRule>
  </conditionalFormatting>
  <conditionalFormatting sqref="Q42 AI42">
    <cfRule type="cellIs" dxfId="590" priority="591" operator="equal">
      <formula>"EXTREMO (RC/F)"</formula>
    </cfRule>
    <cfRule type="cellIs" dxfId="589" priority="592" operator="equal">
      <formula>"ALTO (RC/F)"</formula>
    </cfRule>
    <cfRule type="cellIs" dxfId="588" priority="593" operator="equal">
      <formula>"MODERADO (RC/F)"</formula>
    </cfRule>
    <cfRule type="cellIs" dxfId="587" priority="594" operator="equal">
      <formula>"EXTREMO"</formula>
    </cfRule>
    <cfRule type="cellIs" dxfId="586" priority="595" operator="equal">
      <formula>"ALTO"</formula>
    </cfRule>
    <cfRule type="cellIs" dxfId="585" priority="596" operator="equal">
      <formula>"MODERADO"</formula>
    </cfRule>
    <cfRule type="cellIs" dxfId="584" priority="597" operator="equal">
      <formula>"BAJO"</formula>
    </cfRule>
  </conditionalFormatting>
  <conditionalFormatting sqref="AE41:AE42">
    <cfRule type="cellIs" dxfId="583" priority="586" operator="equal">
      <formula>"MUY ALTA"</formula>
    </cfRule>
    <cfRule type="cellIs" dxfId="582" priority="587" operator="equal">
      <formula>"ALTA"</formula>
    </cfRule>
    <cfRule type="cellIs" dxfId="581" priority="588" operator="equal">
      <formula>"MEDIA"</formula>
    </cfRule>
    <cfRule type="cellIs" dxfId="580" priority="589" operator="equal">
      <formula>"BAJA"</formula>
    </cfRule>
    <cfRule type="cellIs" dxfId="579" priority="590" operator="equal">
      <formula>"MUY BAJA"</formula>
    </cfRule>
  </conditionalFormatting>
  <conditionalFormatting sqref="AG42">
    <cfRule type="cellIs" dxfId="578" priority="581" operator="equal">
      <formula>"CATASTROFICO"</formula>
    </cfRule>
    <cfRule type="cellIs" dxfId="577" priority="582" operator="equal">
      <formula>"MAYOR"</formula>
    </cfRule>
    <cfRule type="cellIs" dxfId="576" priority="583" operator="equal">
      <formula>"MODERADO"</formula>
    </cfRule>
    <cfRule type="cellIs" dxfId="575" priority="584" operator="equal">
      <formula>"MENOR"</formula>
    </cfRule>
    <cfRule type="cellIs" dxfId="574" priority="585" operator="equal">
      <formula>"LEVE"</formula>
    </cfRule>
  </conditionalFormatting>
  <conditionalFormatting sqref="AI42">
    <cfRule type="cellIs" dxfId="573" priority="544" operator="equal">
      <formula>#REF!</formula>
    </cfRule>
    <cfRule type="cellIs" dxfId="572" priority="545" operator="equal">
      <formula>#REF!</formula>
    </cfRule>
    <cfRule type="cellIs" dxfId="571" priority="546" operator="equal">
      <formula>#REF!</formula>
    </cfRule>
    <cfRule type="cellIs" dxfId="570" priority="547" operator="equal">
      <formula>#REF!</formula>
    </cfRule>
    <cfRule type="cellIs" dxfId="569" priority="548" operator="equal">
      <formula>#REF!</formula>
    </cfRule>
    <cfRule type="cellIs" dxfId="568" priority="549" operator="equal">
      <formula>#REF!</formula>
    </cfRule>
    <cfRule type="cellIs" dxfId="567" priority="550" operator="equal">
      <formula>#REF!</formula>
    </cfRule>
    <cfRule type="cellIs" dxfId="566" priority="551" operator="equal">
      <formula>#REF!</formula>
    </cfRule>
    <cfRule type="cellIs" dxfId="565" priority="552" operator="equal">
      <formula>#REF!</formula>
    </cfRule>
    <cfRule type="cellIs" dxfId="564" priority="553" operator="equal">
      <formula>#REF!</formula>
    </cfRule>
    <cfRule type="cellIs" dxfId="563" priority="554" operator="equal">
      <formula>#REF!</formula>
    </cfRule>
    <cfRule type="cellIs" dxfId="562" priority="555" operator="equal">
      <formula>#REF!</formula>
    </cfRule>
    <cfRule type="cellIs" dxfId="561" priority="556" operator="equal">
      <formula>#REF!</formula>
    </cfRule>
    <cfRule type="cellIs" dxfId="560" priority="557" operator="equal">
      <formula>#REF!</formula>
    </cfRule>
    <cfRule type="cellIs" dxfId="559" priority="558" operator="equal">
      <formula>#REF!</formula>
    </cfRule>
    <cfRule type="cellIs" dxfId="558" priority="559" operator="equal">
      <formula>#REF!</formula>
    </cfRule>
    <cfRule type="cellIs" dxfId="557" priority="560" operator="equal">
      <formula>#REF!</formula>
    </cfRule>
    <cfRule type="cellIs" dxfId="556" priority="561" operator="equal">
      <formula>#REF!</formula>
    </cfRule>
    <cfRule type="cellIs" dxfId="555" priority="562" operator="equal">
      <formula>#REF!</formula>
    </cfRule>
    <cfRule type="cellIs" dxfId="554" priority="563" operator="equal">
      <formula>#REF!</formula>
    </cfRule>
    <cfRule type="cellIs" dxfId="553" priority="564" operator="equal">
      <formula>#REF!</formula>
    </cfRule>
    <cfRule type="cellIs" dxfId="552" priority="565" operator="equal">
      <formula>#REF!</formula>
    </cfRule>
    <cfRule type="cellIs" dxfId="551" priority="566" operator="equal">
      <formula>#REF!</formula>
    </cfRule>
    <cfRule type="cellIs" dxfId="550" priority="567" operator="equal">
      <formula>#REF!</formula>
    </cfRule>
    <cfRule type="cellIs" dxfId="549" priority="568" operator="equal">
      <formula>#REF!</formula>
    </cfRule>
    <cfRule type="cellIs" dxfId="548" priority="569" operator="equal">
      <formula>#REF!</formula>
    </cfRule>
    <cfRule type="cellIs" dxfId="547" priority="570" operator="equal">
      <formula>#REF!</formula>
    </cfRule>
    <cfRule type="cellIs" dxfId="546" priority="571" operator="equal">
      <formula>#REF!</formula>
    </cfRule>
    <cfRule type="cellIs" dxfId="545" priority="572" operator="equal">
      <formula>#REF!</formula>
    </cfRule>
    <cfRule type="cellIs" dxfId="544" priority="573" operator="equal">
      <formula>#REF!</formula>
    </cfRule>
    <cfRule type="cellIs" dxfId="543" priority="574" operator="equal">
      <formula>#REF!</formula>
    </cfRule>
    <cfRule type="cellIs" dxfId="542" priority="575" operator="equal">
      <formula>#REF!</formula>
    </cfRule>
    <cfRule type="cellIs" dxfId="541" priority="576" operator="equal">
      <formula>#REF!</formula>
    </cfRule>
    <cfRule type="cellIs" dxfId="540" priority="577" operator="equal">
      <formula>#REF!</formula>
    </cfRule>
    <cfRule type="cellIs" dxfId="539" priority="578" operator="equal">
      <formula>#REF!</formula>
    </cfRule>
    <cfRule type="cellIs" dxfId="538" priority="579" operator="equal">
      <formula>#REF!</formula>
    </cfRule>
    <cfRule type="cellIs" dxfId="537" priority="580" operator="equal">
      <formula>#REF!</formula>
    </cfRule>
  </conditionalFormatting>
  <conditionalFormatting sqref="Q25">
    <cfRule type="cellIs" dxfId="536" priority="505" operator="equal">
      <formula>#REF!</formula>
    </cfRule>
    <cfRule type="cellIs" dxfId="535" priority="508" operator="equal">
      <formula>#REF!</formula>
    </cfRule>
    <cfRule type="cellIs" dxfId="534" priority="509" operator="equal">
      <formula>#REF!</formula>
    </cfRule>
    <cfRule type="cellIs" dxfId="533" priority="510" operator="equal">
      <formula>#REF!</formula>
    </cfRule>
    <cfRule type="cellIs" dxfId="532" priority="511" operator="equal">
      <formula>#REF!</formula>
    </cfRule>
    <cfRule type="cellIs" dxfId="531" priority="512" operator="equal">
      <formula>#REF!</formula>
    </cfRule>
    <cfRule type="cellIs" dxfId="530" priority="513" operator="equal">
      <formula>#REF!</formula>
    </cfRule>
    <cfRule type="cellIs" dxfId="529" priority="514" operator="equal">
      <formula>#REF!</formula>
    </cfRule>
    <cfRule type="cellIs" dxfId="528" priority="515" operator="equal">
      <formula>#REF!</formula>
    </cfRule>
    <cfRule type="cellIs" dxfId="527" priority="516" operator="equal">
      <formula>#REF!</formula>
    </cfRule>
    <cfRule type="cellIs" dxfId="526" priority="517" operator="equal">
      <formula>#REF!</formula>
    </cfRule>
    <cfRule type="cellIs" dxfId="525" priority="518" operator="equal">
      <formula>#REF!</formula>
    </cfRule>
    <cfRule type="cellIs" dxfId="524" priority="519" operator="equal">
      <formula>#REF!</formula>
    </cfRule>
    <cfRule type="cellIs" dxfId="523" priority="520" operator="equal">
      <formula>#REF!</formula>
    </cfRule>
    <cfRule type="cellIs" dxfId="522" priority="521" operator="equal">
      <formula>#REF!</formula>
    </cfRule>
    <cfRule type="cellIs" dxfId="521" priority="522" operator="equal">
      <formula>#REF!</formula>
    </cfRule>
    <cfRule type="cellIs" dxfId="520" priority="523" operator="equal">
      <formula>#REF!</formula>
    </cfRule>
    <cfRule type="cellIs" dxfId="519" priority="524" operator="equal">
      <formula>#REF!</formula>
    </cfRule>
    <cfRule type="cellIs" dxfId="518" priority="525" operator="equal">
      <formula>#REF!</formula>
    </cfRule>
    <cfRule type="cellIs" dxfId="517" priority="526" operator="equal">
      <formula>#REF!</formula>
    </cfRule>
    <cfRule type="cellIs" dxfId="516" priority="527" operator="equal">
      <formula>#REF!</formula>
    </cfRule>
    <cfRule type="cellIs" dxfId="515" priority="528" operator="equal">
      <formula>#REF!</formula>
    </cfRule>
    <cfRule type="cellIs" dxfId="514" priority="529" operator="equal">
      <formula>#REF!</formula>
    </cfRule>
    <cfRule type="cellIs" dxfId="513" priority="530" operator="equal">
      <formula>#REF!</formula>
    </cfRule>
    <cfRule type="cellIs" dxfId="512" priority="531" operator="equal">
      <formula>#REF!</formula>
    </cfRule>
    <cfRule type="cellIs" dxfId="511" priority="532" operator="equal">
      <formula>#REF!</formula>
    </cfRule>
    <cfRule type="cellIs" dxfId="510" priority="533" operator="equal">
      <formula>#REF!</formula>
    </cfRule>
    <cfRule type="cellIs" dxfId="509" priority="534" operator="equal">
      <formula>#REF!</formula>
    </cfRule>
    <cfRule type="cellIs" dxfId="508" priority="535" operator="equal">
      <formula>#REF!</formula>
    </cfRule>
    <cfRule type="cellIs" dxfId="507" priority="536" operator="equal">
      <formula>#REF!</formula>
    </cfRule>
    <cfRule type="cellIs" dxfId="506" priority="537" operator="equal">
      <formula>#REF!</formula>
    </cfRule>
    <cfRule type="cellIs" dxfId="505" priority="538" operator="equal">
      <formula>#REF!</formula>
    </cfRule>
    <cfRule type="cellIs" dxfId="504" priority="539" operator="equal">
      <formula>#REF!</formula>
    </cfRule>
    <cfRule type="cellIs" dxfId="503" priority="540" operator="equal">
      <formula>#REF!</formula>
    </cfRule>
    <cfRule type="cellIs" dxfId="502" priority="541" operator="equal">
      <formula>#REF!</formula>
    </cfRule>
    <cfRule type="cellIs" dxfId="501" priority="542" operator="equal">
      <formula>#REF!</formula>
    </cfRule>
    <cfRule type="cellIs" dxfId="500" priority="543" operator="equal">
      <formula>#REF!</formula>
    </cfRule>
  </conditionalFormatting>
  <conditionalFormatting sqref="N25">
    <cfRule type="cellIs" dxfId="499" priority="507" operator="equal">
      <formula>#REF!</formula>
    </cfRule>
  </conditionalFormatting>
  <conditionalFormatting sqref="L25">
    <cfRule type="cellIs" dxfId="498" priority="500" operator="equal">
      <formula>"ALTA"</formula>
    </cfRule>
    <cfRule type="cellIs" dxfId="497" priority="501" operator="equal">
      <formula>"MUY ALTA"</formula>
    </cfRule>
    <cfRule type="cellIs" dxfId="496" priority="502" operator="equal">
      <formula>"MEDIA"</formula>
    </cfRule>
    <cfRule type="cellIs" dxfId="495" priority="503" operator="equal">
      <formula>"BAJA"</formula>
    </cfRule>
    <cfRule type="cellIs" dxfId="494" priority="504" operator="equal">
      <formula>"MUY BAJA"</formula>
    </cfRule>
  </conditionalFormatting>
  <conditionalFormatting sqref="N25">
    <cfRule type="cellIs" dxfId="493" priority="492" operator="equal">
      <formula>"CATASTRÓFICO (RC-F)"</formula>
    </cfRule>
    <cfRule type="cellIs" dxfId="492" priority="493" operator="equal">
      <formula>"MAYOR (RC-F)"</formula>
    </cfRule>
    <cfRule type="cellIs" dxfId="491" priority="494" operator="equal">
      <formula>"MODERADO (RC-F)"</formula>
    </cfRule>
    <cfRule type="cellIs" dxfId="490" priority="495" operator="equal">
      <formula>"CATASTRÓFICO"</formula>
    </cfRule>
    <cfRule type="cellIs" dxfId="489" priority="496" operator="equal">
      <formula>"MAYOR"</formula>
    </cfRule>
    <cfRule type="cellIs" dxfId="488" priority="497" operator="equal">
      <formula>"MODERADO"</formula>
    </cfRule>
    <cfRule type="cellIs" dxfId="487" priority="498" operator="equal">
      <formula>"MENOR"</formula>
    </cfRule>
    <cfRule type="cellIs" dxfId="486" priority="499" operator="equal">
      <formula>"LEVE"</formula>
    </cfRule>
  </conditionalFormatting>
  <conditionalFormatting sqref="AI25 Q25">
    <cfRule type="cellIs" dxfId="485" priority="485" operator="equal">
      <formula>"EXTREMO (RC/F)"</formula>
    </cfRule>
    <cfRule type="cellIs" dxfId="484" priority="486" operator="equal">
      <formula>"ALTO (RC/F)"</formula>
    </cfRule>
    <cfRule type="cellIs" dxfId="483" priority="487" operator="equal">
      <formula>"MODERADO (RC/F)"</formula>
    </cfRule>
    <cfRule type="cellIs" dxfId="482" priority="488" operator="equal">
      <formula>"EXTREMO"</formula>
    </cfRule>
    <cfRule type="cellIs" dxfId="481" priority="489" operator="equal">
      <formula>"ALTO"</formula>
    </cfRule>
    <cfRule type="cellIs" dxfId="480" priority="490" operator="equal">
      <formula>"MODERADO"</formula>
    </cfRule>
    <cfRule type="cellIs" dxfId="479" priority="491" operator="equal">
      <formula>"BAJO"</formula>
    </cfRule>
  </conditionalFormatting>
  <conditionalFormatting sqref="AE23:AE30">
    <cfRule type="cellIs" dxfId="478" priority="480" operator="equal">
      <formula>"MUY ALTA"</formula>
    </cfRule>
    <cfRule type="cellIs" dxfId="477" priority="481" operator="equal">
      <formula>"ALTA"</formula>
    </cfRule>
    <cfRule type="cellIs" dxfId="476" priority="482" operator="equal">
      <formula>"MEDIA"</formula>
    </cfRule>
    <cfRule type="cellIs" dxfId="475" priority="483" operator="equal">
      <formula>"BAJA"</formula>
    </cfRule>
    <cfRule type="cellIs" dxfId="474" priority="484" operator="equal">
      <formula>"MUY BAJA"</formula>
    </cfRule>
  </conditionalFormatting>
  <conditionalFormatting sqref="AG25">
    <cfRule type="cellIs" dxfId="473" priority="475" operator="equal">
      <formula>"CATASTROFICO"</formula>
    </cfRule>
    <cfRule type="cellIs" dxfId="472" priority="476" operator="equal">
      <formula>"MAYOR"</formula>
    </cfRule>
    <cfRule type="cellIs" dxfId="471" priority="477" operator="equal">
      <formula>"MODERADO"</formula>
    </cfRule>
    <cfRule type="cellIs" dxfId="470" priority="478" operator="equal">
      <formula>"MENOR"</formula>
    </cfRule>
    <cfRule type="cellIs" dxfId="469" priority="479" operator="equal">
      <formula>"LEVE"</formula>
    </cfRule>
  </conditionalFormatting>
  <conditionalFormatting sqref="AI25">
    <cfRule type="cellIs" dxfId="468" priority="438" operator="equal">
      <formula>#REF!</formula>
    </cfRule>
    <cfRule type="cellIs" dxfId="467" priority="439" operator="equal">
      <formula>#REF!</formula>
    </cfRule>
    <cfRule type="cellIs" dxfId="466" priority="440" operator="equal">
      <formula>#REF!</formula>
    </cfRule>
    <cfRule type="cellIs" dxfId="465" priority="441" operator="equal">
      <formula>#REF!</formula>
    </cfRule>
    <cfRule type="cellIs" dxfId="464" priority="442" operator="equal">
      <formula>#REF!</formula>
    </cfRule>
    <cfRule type="cellIs" dxfId="463" priority="443" operator="equal">
      <formula>#REF!</formula>
    </cfRule>
    <cfRule type="cellIs" dxfId="462" priority="444" operator="equal">
      <formula>#REF!</formula>
    </cfRule>
    <cfRule type="cellIs" dxfId="461" priority="445" operator="equal">
      <formula>#REF!</formula>
    </cfRule>
    <cfRule type="cellIs" dxfId="460" priority="446" operator="equal">
      <formula>#REF!</formula>
    </cfRule>
    <cfRule type="cellIs" dxfId="459" priority="447" operator="equal">
      <formula>#REF!</formula>
    </cfRule>
    <cfRule type="cellIs" dxfId="458" priority="448" operator="equal">
      <formula>#REF!</formula>
    </cfRule>
    <cfRule type="cellIs" dxfId="457" priority="449" operator="equal">
      <formula>#REF!</formula>
    </cfRule>
    <cfRule type="cellIs" dxfId="456" priority="450" operator="equal">
      <formula>#REF!</formula>
    </cfRule>
    <cfRule type="cellIs" dxfId="455" priority="451" operator="equal">
      <formula>#REF!</formula>
    </cfRule>
    <cfRule type="cellIs" dxfId="454" priority="452" operator="equal">
      <formula>#REF!</formula>
    </cfRule>
    <cfRule type="cellIs" dxfId="453" priority="453" operator="equal">
      <formula>#REF!</formula>
    </cfRule>
    <cfRule type="cellIs" dxfId="452" priority="454" operator="equal">
      <formula>#REF!</formula>
    </cfRule>
    <cfRule type="cellIs" dxfId="451" priority="455" operator="equal">
      <formula>#REF!</formula>
    </cfRule>
    <cfRule type="cellIs" dxfId="450" priority="456" operator="equal">
      <formula>#REF!</formula>
    </cfRule>
    <cfRule type="cellIs" dxfId="449" priority="457" operator="equal">
      <formula>#REF!</formula>
    </cfRule>
    <cfRule type="cellIs" dxfId="448" priority="458" operator="equal">
      <formula>#REF!</formula>
    </cfRule>
    <cfRule type="cellIs" dxfId="447" priority="459" operator="equal">
      <formula>#REF!</formula>
    </cfRule>
    <cfRule type="cellIs" dxfId="446" priority="460" operator="equal">
      <formula>#REF!</formula>
    </cfRule>
    <cfRule type="cellIs" dxfId="445" priority="461" operator="equal">
      <formula>#REF!</formula>
    </cfRule>
    <cfRule type="cellIs" dxfId="444" priority="462" operator="equal">
      <formula>#REF!</formula>
    </cfRule>
    <cfRule type="cellIs" dxfId="443" priority="463" operator="equal">
      <formula>#REF!</formula>
    </cfRule>
    <cfRule type="cellIs" dxfId="442" priority="464" operator="equal">
      <formula>#REF!</formula>
    </cfRule>
    <cfRule type="cellIs" dxfId="441" priority="465" operator="equal">
      <formula>#REF!</formula>
    </cfRule>
    <cfRule type="cellIs" dxfId="440" priority="466" operator="equal">
      <formula>#REF!</formula>
    </cfRule>
    <cfRule type="cellIs" dxfId="439" priority="467" operator="equal">
      <formula>#REF!</formula>
    </cfRule>
    <cfRule type="cellIs" dxfId="438" priority="468" operator="equal">
      <formula>#REF!</formula>
    </cfRule>
    <cfRule type="cellIs" dxfId="437" priority="469" operator="equal">
      <formula>#REF!</formula>
    </cfRule>
    <cfRule type="cellIs" dxfId="436" priority="470" operator="equal">
      <formula>#REF!</formula>
    </cfRule>
    <cfRule type="cellIs" dxfId="435" priority="471" operator="equal">
      <formula>#REF!</formula>
    </cfRule>
    <cfRule type="cellIs" dxfId="434" priority="472" operator="equal">
      <formula>#REF!</formula>
    </cfRule>
    <cfRule type="cellIs" dxfId="433" priority="473" operator="equal">
      <formula>#REF!</formula>
    </cfRule>
    <cfRule type="cellIs" dxfId="432" priority="474" operator="equal">
      <formula>#REF!</formula>
    </cfRule>
  </conditionalFormatting>
  <conditionalFormatting sqref="Q31">
    <cfRule type="cellIs" dxfId="431" priority="399" operator="equal">
      <formula>#REF!</formula>
    </cfRule>
    <cfRule type="cellIs" dxfId="430" priority="402" operator="equal">
      <formula>#REF!</formula>
    </cfRule>
    <cfRule type="cellIs" dxfId="429" priority="403" operator="equal">
      <formula>#REF!</formula>
    </cfRule>
    <cfRule type="cellIs" dxfId="428" priority="404" operator="equal">
      <formula>#REF!</formula>
    </cfRule>
    <cfRule type="cellIs" dxfId="427" priority="405" operator="equal">
      <formula>#REF!</formula>
    </cfRule>
    <cfRule type="cellIs" dxfId="426" priority="406" operator="equal">
      <formula>#REF!</formula>
    </cfRule>
    <cfRule type="cellIs" dxfId="425" priority="407" operator="equal">
      <formula>#REF!</formula>
    </cfRule>
    <cfRule type="cellIs" dxfId="424" priority="408" operator="equal">
      <formula>#REF!</formula>
    </cfRule>
    <cfRule type="cellIs" dxfId="423" priority="409" operator="equal">
      <formula>#REF!</formula>
    </cfRule>
    <cfRule type="cellIs" dxfId="422" priority="410" operator="equal">
      <formula>#REF!</formula>
    </cfRule>
    <cfRule type="cellIs" dxfId="421" priority="411" operator="equal">
      <formula>#REF!</formula>
    </cfRule>
    <cfRule type="cellIs" dxfId="420" priority="412" operator="equal">
      <formula>#REF!</formula>
    </cfRule>
    <cfRule type="cellIs" dxfId="419" priority="413" operator="equal">
      <formula>#REF!</formula>
    </cfRule>
    <cfRule type="cellIs" dxfId="418" priority="414" operator="equal">
      <formula>#REF!</formula>
    </cfRule>
    <cfRule type="cellIs" dxfId="417" priority="415" operator="equal">
      <formula>#REF!</formula>
    </cfRule>
    <cfRule type="cellIs" dxfId="416" priority="416" operator="equal">
      <formula>#REF!</formula>
    </cfRule>
    <cfRule type="cellIs" dxfId="415" priority="417" operator="equal">
      <formula>#REF!</formula>
    </cfRule>
    <cfRule type="cellIs" dxfId="414" priority="418" operator="equal">
      <formula>#REF!</formula>
    </cfRule>
    <cfRule type="cellIs" dxfId="413" priority="419" operator="equal">
      <formula>#REF!</formula>
    </cfRule>
    <cfRule type="cellIs" dxfId="412" priority="420" operator="equal">
      <formula>#REF!</formula>
    </cfRule>
    <cfRule type="cellIs" dxfId="411" priority="421" operator="equal">
      <formula>#REF!</formula>
    </cfRule>
    <cfRule type="cellIs" dxfId="410" priority="422" operator="equal">
      <formula>#REF!</formula>
    </cfRule>
    <cfRule type="cellIs" dxfId="409" priority="423" operator="equal">
      <formula>#REF!</formula>
    </cfRule>
    <cfRule type="cellIs" dxfId="408" priority="424" operator="equal">
      <formula>#REF!</formula>
    </cfRule>
    <cfRule type="cellIs" dxfId="407" priority="425" operator="equal">
      <formula>#REF!</formula>
    </cfRule>
    <cfRule type="cellIs" dxfId="406" priority="426" operator="equal">
      <formula>#REF!</formula>
    </cfRule>
    <cfRule type="cellIs" dxfId="405" priority="427" operator="equal">
      <formula>#REF!</formula>
    </cfRule>
    <cfRule type="cellIs" dxfId="404" priority="428" operator="equal">
      <formula>#REF!</formula>
    </cfRule>
    <cfRule type="cellIs" dxfId="403" priority="429" operator="equal">
      <formula>#REF!</formula>
    </cfRule>
    <cfRule type="cellIs" dxfId="402" priority="430" operator="equal">
      <formula>#REF!</formula>
    </cfRule>
    <cfRule type="cellIs" dxfId="401" priority="431" operator="equal">
      <formula>#REF!</formula>
    </cfRule>
    <cfRule type="cellIs" dxfId="400" priority="432" operator="equal">
      <formula>#REF!</formula>
    </cfRule>
    <cfRule type="cellIs" dxfId="399" priority="433" operator="equal">
      <formula>#REF!</formula>
    </cfRule>
    <cfRule type="cellIs" dxfId="398" priority="434" operator="equal">
      <formula>#REF!</formula>
    </cfRule>
    <cfRule type="cellIs" dxfId="397" priority="435" operator="equal">
      <formula>#REF!</formula>
    </cfRule>
    <cfRule type="cellIs" dxfId="396" priority="436" operator="equal">
      <formula>#REF!</formula>
    </cfRule>
    <cfRule type="cellIs" dxfId="395" priority="437" operator="equal">
      <formula>#REF!</formula>
    </cfRule>
  </conditionalFormatting>
  <conditionalFormatting sqref="N31">
    <cfRule type="cellIs" dxfId="394" priority="401" operator="equal">
      <formula>#REF!</formula>
    </cfRule>
  </conditionalFormatting>
  <conditionalFormatting sqref="L31">
    <cfRule type="cellIs" dxfId="393" priority="394" operator="equal">
      <formula>"ALTA"</formula>
    </cfRule>
    <cfRule type="cellIs" dxfId="392" priority="395" operator="equal">
      <formula>"MUY ALTA"</formula>
    </cfRule>
    <cfRule type="cellIs" dxfId="391" priority="396" operator="equal">
      <formula>"MEDIA"</formula>
    </cfRule>
    <cfRule type="cellIs" dxfId="390" priority="397" operator="equal">
      <formula>"BAJA"</formula>
    </cfRule>
    <cfRule type="cellIs" dxfId="389" priority="398" operator="equal">
      <formula>"MUY BAJA"</formula>
    </cfRule>
  </conditionalFormatting>
  <conditionalFormatting sqref="N31">
    <cfRule type="cellIs" dxfId="388" priority="386" operator="equal">
      <formula>"CATASTRÓFICO (RC-F)"</formula>
    </cfRule>
    <cfRule type="cellIs" dxfId="387" priority="387" operator="equal">
      <formula>"MAYOR (RC-F)"</formula>
    </cfRule>
    <cfRule type="cellIs" dxfId="386" priority="388" operator="equal">
      <formula>"MODERADO (RC-F)"</formula>
    </cfRule>
    <cfRule type="cellIs" dxfId="385" priority="389" operator="equal">
      <formula>"CATASTRÓFICO"</formula>
    </cfRule>
    <cfRule type="cellIs" dxfId="384" priority="390" operator="equal">
      <formula>"MAYOR"</formula>
    </cfRule>
    <cfRule type="cellIs" dxfId="383" priority="391" operator="equal">
      <formula>"MODERADO"</formula>
    </cfRule>
    <cfRule type="cellIs" dxfId="382" priority="392" operator="equal">
      <formula>"MENOR"</formula>
    </cfRule>
    <cfRule type="cellIs" dxfId="381" priority="393" operator="equal">
      <formula>"LEVE"</formula>
    </cfRule>
  </conditionalFormatting>
  <conditionalFormatting sqref="Q31 AI31">
    <cfRule type="cellIs" dxfId="380" priority="379" operator="equal">
      <formula>"EXTREMO (RC/F)"</formula>
    </cfRule>
    <cfRule type="cellIs" dxfId="379" priority="380" operator="equal">
      <formula>"ALTO (RC/F)"</formula>
    </cfRule>
    <cfRule type="cellIs" dxfId="378" priority="381" operator="equal">
      <formula>"MODERADO (RC/F)"</formula>
    </cfRule>
    <cfRule type="cellIs" dxfId="377" priority="382" operator="equal">
      <formula>"EXTREMO"</formula>
    </cfRule>
    <cfRule type="cellIs" dxfId="376" priority="383" operator="equal">
      <formula>"ALTO"</formula>
    </cfRule>
    <cfRule type="cellIs" dxfId="375" priority="384" operator="equal">
      <formula>"MODERADO"</formula>
    </cfRule>
    <cfRule type="cellIs" dxfId="374" priority="385" operator="equal">
      <formula>"BAJO"</formula>
    </cfRule>
  </conditionalFormatting>
  <conditionalFormatting sqref="AE31:AE32">
    <cfRule type="cellIs" dxfId="373" priority="374" operator="equal">
      <formula>"MUY ALTA"</formula>
    </cfRule>
    <cfRule type="cellIs" dxfId="372" priority="375" operator="equal">
      <formula>"ALTA"</formula>
    </cfRule>
    <cfRule type="cellIs" dxfId="371" priority="376" operator="equal">
      <formula>"MEDIA"</formula>
    </cfRule>
    <cfRule type="cellIs" dxfId="370" priority="377" operator="equal">
      <formula>"BAJA"</formula>
    </cfRule>
    <cfRule type="cellIs" dxfId="369" priority="378" operator="equal">
      <formula>"MUY BAJA"</formula>
    </cfRule>
  </conditionalFormatting>
  <conditionalFormatting sqref="AG31">
    <cfRule type="cellIs" dxfId="368" priority="369" operator="equal">
      <formula>"CATASTROFICO"</formula>
    </cfRule>
    <cfRule type="cellIs" dxfId="367" priority="370" operator="equal">
      <formula>"MAYOR"</formula>
    </cfRule>
    <cfRule type="cellIs" dxfId="366" priority="371" operator="equal">
      <formula>"MODERADO"</formula>
    </cfRule>
    <cfRule type="cellIs" dxfId="365" priority="372" operator="equal">
      <formula>"MENOR"</formula>
    </cfRule>
    <cfRule type="cellIs" dxfId="364" priority="373" operator="equal">
      <formula>"LEVE"</formula>
    </cfRule>
  </conditionalFormatting>
  <conditionalFormatting sqref="AI31">
    <cfRule type="cellIs" dxfId="363" priority="332" operator="equal">
      <formula>#REF!</formula>
    </cfRule>
    <cfRule type="cellIs" dxfId="362" priority="333" operator="equal">
      <formula>#REF!</formula>
    </cfRule>
    <cfRule type="cellIs" dxfId="361" priority="334" operator="equal">
      <formula>#REF!</formula>
    </cfRule>
    <cfRule type="cellIs" dxfId="360" priority="335" operator="equal">
      <formula>#REF!</formula>
    </cfRule>
    <cfRule type="cellIs" dxfId="359" priority="336" operator="equal">
      <formula>#REF!</formula>
    </cfRule>
    <cfRule type="cellIs" dxfId="358" priority="337" operator="equal">
      <formula>#REF!</formula>
    </cfRule>
    <cfRule type="cellIs" dxfId="357" priority="338" operator="equal">
      <formula>#REF!</formula>
    </cfRule>
    <cfRule type="cellIs" dxfId="356" priority="339" operator="equal">
      <formula>#REF!</formula>
    </cfRule>
    <cfRule type="cellIs" dxfId="355" priority="340" operator="equal">
      <formula>#REF!</formula>
    </cfRule>
    <cfRule type="cellIs" dxfId="354" priority="341" operator="equal">
      <formula>#REF!</formula>
    </cfRule>
    <cfRule type="cellIs" dxfId="353" priority="342" operator="equal">
      <formula>#REF!</formula>
    </cfRule>
    <cfRule type="cellIs" dxfId="352" priority="343" operator="equal">
      <formula>#REF!</formula>
    </cfRule>
    <cfRule type="cellIs" dxfId="351" priority="344" operator="equal">
      <formula>#REF!</formula>
    </cfRule>
    <cfRule type="cellIs" dxfId="350" priority="345" operator="equal">
      <formula>#REF!</formula>
    </cfRule>
    <cfRule type="cellIs" dxfId="349" priority="346" operator="equal">
      <formula>#REF!</formula>
    </cfRule>
    <cfRule type="cellIs" dxfId="348" priority="347" operator="equal">
      <formula>#REF!</formula>
    </cfRule>
    <cfRule type="cellIs" dxfId="347" priority="348" operator="equal">
      <formula>#REF!</formula>
    </cfRule>
    <cfRule type="cellIs" dxfId="346" priority="349" operator="equal">
      <formula>#REF!</formula>
    </cfRule>
    <cfRule type="cellIs" dxfId="345" priority="350" operator="equal">
      <formula>#REF!</formula>
    </cfRule>
    <cfRule type="cellIs" dxfId="344" priority="351" operator="equal">
      <formula>#REF!</formula>
    </cfRule>
    <cfRule type="cellIs" dxfId="343" priority="352" operator="equal">
      <formula>#REF!</formula>
    </cfRule>
    <cfRule type="cellIs" dxfId="342" priority="353" operator="equal">
      <formula>#REF!</formula>
    </cfRule>
    <cfRule type="cellIs" dxfId="341" priority="354" operator="equal">
      <formula>#REF!</formula>
    </cfRule>
    <cfRule type="cellIs" dxfId="340" priority="355" operator="equal">
      <formula>#REF!</formula>
    </cfRule>
    <cfRule type="cellIs" dxfId="339" priority="356" operator="equal">
      <formula>#REF!</formula>
    </cfRule>
    <cfRule type="cellIs" dxfId="338" priority="357" operator="equal">
      <formula>#REF!</formula>
    </cfRule>
    <cfRule type="cellIs" dxfId="337" priority="358" operator="equal">
      <formula>#REF!</formula>
    </cfRule>
    <cfRule type="cellIs" dxfId="336" priority="359" operator="equal">
      <formula>#REF!</formula>
    </cfRule>
    <cfRule type="cellIs" dxfId="335" priority="360" operator="equal">
      <formula>#REF!</formula>
    </cfRule>
    <cfRule type="cellIs" dxfId="334" priority="361" operator="equal">
      <formula>#REF!</formula>
    </cfRule>
    <cfRule type="cellIs" dxfId="333" priority="362" operator="equal">
      <formula>#REF!</formula>
    </cfRule>
    <cfRule type="cellIs" dxfId="332" priority="363" operator="equal">
      <formula>#REF!</formula>
    </cfRule>
    <cfRule type="cellIs" dxfId="331" priority="364" operator="equal">
      <formula>#REF!</formula>
    </cfRule>
    <cfRule type="cellIs" dxfId="330" priority="365" operator="equal">
      <formula>#REF!</formula>
    </cfRule>
    <cfRule type="cellIs" dxfId="329" priority="366" operator="equal">
      <formula>#REF!</formula>
    </cfRule>
    <cfRule type="cellIs" dxfId="328" priority="367" operator="equal">
      <formula>#REF!</formula>
    </cfRule>
    <cfRule type="cellIs" dxfId="327" priority="368" operator="equal">
      <formula>#REF!</formula>
    </cfRule>
  </conditionalFormatting>
  <conditionalFormatting sqref="Q66:Q67">
    <cfRule type="cellIs" dxfId="326" priority="293" operator="equal">
      <formula>#REF!</formula>
    </cfRule>
    <cfRule type="cellIs" dxfId="325" priority="296" operator="equal">
      <formula>#REF!</formula>
    </cfRule>
    <cfRule type="cellIs" dxfId="324" priority="297" operator="equal">
      <formula>#REF!</formula>
    </cfRule>
    <cfRule type="cellIs" dxfId="323" priority="298" operator="equal">
      <formula>#REF!</formula>
    </cfRule>
    <cfRule type="cellIs" dxfId="322" priority="299" operator="equal">
      <formula>#REF!</formula>
    </cfRule>
    <cfRule type="cellIs" dxfId="321" priority="300" operator="equal">
      <formula>#REF!</formula>
    </cfRule>
    <cfRule type="cellIs" dxfId="320" priority="301" operator="equal">
      <formula>#REF!</formula>
    </cfRule>
    <cfRule type="cellIs" dxfId="319" priority="302" operator="equal">
      <formula>#REF!</formula>
    </cfRule>
    <cfRule type="cellIs" dxfId="318" priority="303" operator="equal">
      <formula>#REF!</formula>
    </cfRule>
    <cfRule type="cellIs" dxfId="317" priority="304" operator="equal">
      <formula>#REF!</formula>
    </cfRule>
    <cfRule type="cellIs" dxfId="316" priority="305" operator="equal">
      <formula>#REF!</formula>
    </cfRule>
    <cfRule type="cellIs" dxfId="315" priority="306" operator="equal">
      <formula>#REF!</formula>
    </cfRule>
    <cfRule type="cellIs" dxfId="314" priority="307" operator="equal">
      <formula>#REF!</formula>
    </cfRule>
    <cfRule type="cellIs" dxfId="313" priority="308" operator="equal">
      <formula>#REF!</formula>
    </cfRule>
    <cfRule type="cellIs" dxfId="312" priority="309" operator="equal">
      <formula>#REF!</formula>
    </cfRule>
    <cfRule type="cellIs" dxfId="311" priority="310" operator="equal">
      <formula>#REF!</formula>
    </cfRule>
    <cfRule type="cellIs" dxfId="310" priority="311" operator="equal">
      <formula>#REF!</formula>
    </cfRule>
    <cfRule type="cellIs" dxfId="309" priority="312" operator="equal">
      <formula>#REF!</formula>
    </cfRule>
    <cfRule type="cellIs" dxfId="308" priority="313" operator="equal">
      <formula>#REF!</formula>
    </cfRule>
    <cfRule type="cellIs" dxfId="307" priority="314" operator="equal">
      <formula>#REF!</formula>
    </cfRule>
    <cfRule type="cellIs" dxfId="306" priority="315" operator="equal">
      <formula>#REF!</formula>
    </cfRule>
    <cfRule type="cellIs" dxfId="305" priority="316" operator="equal">
      <formula>#REF!</formula>
    </cfRule>
    <cfRule type="cellIs" dxfId="304" priority="317" operator="equal">
      <formula>#REF!</formula>
    </cfRule>
    <cfRule type="cellIs" dxfId="303" priority="318" operator="equal">
      <formula>#REF!</formula>
    </cfRule>
    <cfRule type="cellIs" dxfId="302" priority="319" operator="equal">
      <formula>#REF!</formula>
    </cfRule>
    <cfRule type="cellIs" dxfId="301" priority="320" operator="equal">
      <formula>#REF!</formula>
    </cfRule>
    <cfRule type="cellIs" dxfId="300" priority="321" operator="equal">
      <formula>#REF!</formula>
    </cfRule>
    <cfRule type="cellIs" dxfId="299" priority="322" operator="equal">
      <formula>#REF!</formula>
    </cfRule>
    <cfRule type="cellIs" dxfId="298" priority="323" operator="equal">
      <formula>#REF!</formula>
    </cfRule>
    <cfRule type="cellIs" dxfId="297" priority="324" operator="equal">
      <formula>#REF!</formula>
    </cfRule>
    <cfRule type="cellIs" dxfId="296" priority="325" operator="equal">
      <formula>#REF!</formula>
    </cfRule>
    <cfRule type="cellIs" dxfId="295" priority="326" operator="equal">
      <formula>#REF!</formula>
    </cfRule>
    <cfRule type="cellIs" dxfId="294" priority="327" operator="equal">
      <formula>#REF!</formula>
    </cfRule>
    <cfRule type="cellIs" dxfId="293" priority="328" operator="equal">
      <formula>#REF!</formula>
    </cfRule>
    <cfRule type="cellIs" dxfId="292" priority="329" operator="equal">
      <formula>#REF!</formula>
    </cfRule>
    <cfRule type="cellIs" dxfId="291" priority="330" operator="equal">
      <formula>#REF!</formula>
    </cfRule>
    <cfRule type="cellIs" dxfId="290" priority="331" operator="equal">
      <formula>#REF!</formula>
    </cfRule>
  </conditionalFormatting>
  <conditionalFormatting sqref="N66:N67">
    <cfRule type="cellIs" dxfId="289" priority="295" operator="equal">
      <formula>#REF!</formula>
    </cfRule>
  </conditionalFormatting>
  <conditionalFormatting sqref="L66:L67">
    <cfRule type="cellIs" dxfId="288" priority="288" operator="equal">
      <formula>"ALTA"</formula>
    </cfRule>
    <cfRule type="cellIs" dxfId="287" priority="289" operator="equal">
      <formula>"MUY ALTA"</formula>
    </cfRule>
    <cfRule type="cellIs" dxfId="286" priority="290" operator="equal">
      <formula>"MEDIA"</formula>
    </cfRule>
    <cfRule type="cellIs" dxfId="285" priority="291" operator="equal">
      <formula>"BAJA"</formula>
    </cfRule>
    <cfRule type="cellIs" dxfId="284" priority="292" operator="equal">
      <formula>"MUY BAJA"</formula>
    </cfRule>
  </conditionalFormatting>
  <conditionalFormatting sqref="N66:N67">
    <cfRule type="cellIs" dxfId="283" priority="280" operator="equal">
      <formula>"CATASTRÓFICO (RC-F)"</formula>
    </cfRule>
    <cfRule type="cellIs" dxfId="282" priority="281" operator="equal">
      <formula>"MAYOR (RC-F)"</formula>
    </cfRule>
    <cfRule type="cellIs" dxfId="281" priority="282" operator="equal">
      <formula>"MODERADO (RC-F)"</formula>
    </cfRule>
    <cfRule type="cellIs" dxfId="280" priority="283" operator="equal">
      <formula>"CATASTRÓFICO"</formula>
    </cfRule>
    <cfRule type="cellIs" dxfId="279" priority="284" operator="equal">
      <formula>"MAYOR"</formula>
    </cfRule>
    <cfRule type="cellIs" dxfId="278" priority="285" operator="equal">
      <formula>"MODERADO"</formula>
    </cfRule>
    <cfRule type="cellIs" dxfId="277" priority="286" operator="equal">
      <formula>"MENOR"</formula>
    </cfRule>
    <cfRule type="cellIs" dxfId="276" priority="287" operator="equal">
      <formula>"LEVE"</formula>
    </cfRule>
  </conditionalFormatting>
  <conditionalFormatting sqref="AI66:AI67 Q66:Q67">
    <cfRule type="cellIs" dxfId="275" priority="273" operator="equal">
      <formula>"EXTREMO (RC/F)"</formula>
    </cfRule>
    <cfRule type="cellIs" dxfId="274" priority="274" operator="equal">
      <formula>"ALTO (RC/F)"</formula>
    </cfRule>
    <cfRule type="cellIs" dxfId="273" priority="275" operator="equal">
      <formula>"MODERADO (RC/F)"</formula>
    </cfRule>
    <cfRule type="cellIs" dxfId="272" priority="276" operator="equal">
      <formula>"EXTREMO"</formula>
    </cfRule>
    <cfRule type="cellIs" dxfId="271" priority="277" operator="equal">
      <formula>"ALTO"</formula>
    </cfRule>
    <cfRule type="cellIs" dxfId="270" priority="278" operator="equal">
      <formula>"MODERADO"</formula>
    </cfRule>
    <cfRule type="cellIs" dxfId="269" priority="279" operator="equal">
      <formula>"BAJO"</formula>
    </cfRule>
  </conditionalFormatting>
  <conditionalFormatting sqref="AE65:AE67">
    <cfRule type="cellIs" dxfId="268" priority="268" operator="equal">
      <formula>"MUY ALTA"</formula>
    </cfRule>
    <cfRule type="cellIs" dxfId="267" priority="269" operator="equal">
      <formula>"ALTA"</formula>
    </cfRule>
    <cfRule type="cellIs" dxfId="266" priority="270" operator="equal">
      <formula>"MEDIA"</formula>
    </cfRule>
    <cfRule type="cellIs" dxfId="265" priority="271" operator="equal">
      <formula>"BAJA"</formula>
    </cfRule>
    <cfRule type="cellIs" dxfId="264" priority="272" operator="equal">
      <formula>"MUY BAJA"</formula>
    </cfRule>
  </conditionalFormatting>
  <conditionalFormatting sqref="AG66:AG67">
    <cfRule type="cellIs" dxfId="263" priority="263" operator="equal">
      <formula>"CATASTROFICO"</formula>
    </cfRule>
    <cfRule type="cellIs" dxfId="262" priority="264" operator="equal">
      <formula>"MAYOR"</formula>
    </cfRule>
    <cfRule type="cellIs" dxfId="261" priority="265" operator="equal">
      <formula>"MODERADO"</formula>
    </cfRule>
    <cfRule type="cellIs" dxfId="260" priority="266" operator="equal">
      <formula>"MENOR"</formula>
    </cfRule>
    <cfRule type="cellIs" dxfId="259" priority="267" operator="equal">
      <formula>"LEVE"</formula>
    </cfRule>
  </conditionalFormatting>
  <conditionalFormatting sqref="AI66:AI67">
    <cfRule type="cellIs" dxfId="258" priority="226" operator="equal">
      <formula>#REF!</formula>
    </cfRule>
    <cfRule type="cellIs" dxfId="257" priority="227" operator="equal">
      <formula>#REF!</formula>
    </cfRule>
    <cfRule type="cellIs" dxfId="256" priority="228" operator="equal">
      <formula>#REF!</formula>
    </cfRule>
    <cfRule type="cellIs" dxfId="255" priority="229" operator="equal">
      <formula>#REF!</formula>
    </cfRule>
    <cfRule type="cellIs" dxfId="254" priority="230" operator="equal">
      <formula>#REF!</formula>
    </cfRule>
    <cfRule type="cellIs" dxfId="253" priority="231" operator="equal">
      <formula>#REF!</formula>
    </cfRule>
    <cfRule type="cellIs" dxfId="252" priority="232" operator="equal">
      <formula>#REF!</formula>
    </cfRule>
    <cfRule type="cellIs" dxfId="251" priority="233" operator="equal">
      <formula>#REF!</formula>
    </cfRule>
    <cfRule type="cellIs" dxfId="250" priority="234" operator="equal">
      <formula>#REF!</formula>
    </cfRule>
    <cfRule type="cellIs" dxfId="249" priority="235" operator="equal">
      <formula>#REF!</formula>
    </cfRule>
    <cfRule type="cellIs" dxfId="248" priority="236" operator="equal">
      <formula>#REF!</formula>
    </cfRule>
    <cfRule type="cellIs" dxfId="247" priority="237" operator="equal">
      <formula>#REF!</formula>
    </cfRule>
    <cfRule type="cellIs" dxfId="246" priority="238" operator="equal">
      <formula>#REF!</formula>
    </cfRule>
    <cfRule type="cellIs" dxfId="245" priority="239" operator="equal">
      <formula>#REF!</formula>
    </cfRule>
    <cfRule type="cellIs" dxfId="244" priority="240" operator="equal">
      <formula>#REF!</formula>
    </cfRule>
    <cfRule type="cellIs" dxfId="243" priority="241" operator="equal">
      <formula>#REF!</formula>
    </cfRule>
    <cfRule type="cellIs" dxfId="242" priority="242" operator="equal">
      <formula>#REF!</formula>
    </cfRule>
    <cfRule type="cellIs" dxfId="241" priority="243" operator="equal">
      <formula>#REF!</formula>
    </cfRule>
    <cfRule type="cellIs" dxfId="240" priority="244" operator="equal">
      <formula>#REF!</formula>
    </cfRule>
    <cfRule type="cellIs" dxfId="239" priority="245" operator="equal">
      <formula>#REF!</formula>
    </cfRule>
    <cfRule type="cellIs" dxfId="238" priority="246" operator="equal">
      <formula>#REF!</formula>
    </cfRule>
    <cfRule type="cellIs" dxfId="237" priority="247" operator="equal">
      <formula>#REF!</formula>
    </cfRule>
    <cfRule type="cellIs" dxfId="236" priority="248" operator="equal">
      <formula>#REF!</formula>
    </cfRule>
    <cfRule type="cellIs" dxfId="235" priority="249" operator="equal">
      <formula>#REF!</formula>
    </cfRule>
    <cfRule type="cellIs" dxfId="234" priority="250" operator="equal">
      <formula>#REF!</formula>
    </cfRule>
    <cfRule type="cellIs" dxfId="233" priority="251" operator="equal">
      <formula>#REF!</formula>
    </cfRule>
    <cfRule type="cellIs" dxfId="232" priority="252" operator="equal">
      <formula>#REF!</formula>
    </cfRule>
    <cfRule type="cellIs" dxfId="231" priority="253" operator="equal">
      <formula>#REF!</formula>
    </cfRule>
    <cfRule type="cellIs" dxfId="230" priority="254" operator="equal">
      <formula>#REF!</formula>
    </cfRule>
    <cfRule type="cellIs" dxfId="229" priority="255" operator="equal">
      <formula>#REF!</formula>
    </cfRule>
    <cfRule type="cellIs" dxfId="228" priority="256" operator="equal">
      <formula>#REF!</formula>
    </cfRule>
    <cfRule type="cellIs" dxfId="227" priority="257" operator="equal">
      <formula>#REF!</formula>
    </cfRule>
    <cfRule type="cellIs" dxfId="226" priority="258" operator="equal">
      <formula>#REF!</formula>
    </cfRule>
    <cfRule type="cellIs" dxfId="225" priority="259" operator="equal">
      <formula>#REF!</formula>
    </cfRule>
    <cfRule type="cellIs" dxfId="224" priority="260" operator="equal">
      <formula>#REF!</formula>
    </cfRule>
    <cfRule type="cellIs" dxfId="223" priority="261" operator="equal">
      <formula>#REF!</formula>
    </cfRule>
    <cfRule type="cellIs" dxfId="222" priority="262" operator="equal">
      <formula>#REF!</formula>
    </cfRule>
  </conditionalFormatting>
  <conditionalFormatting sqref="Q61 Q64">
    <cfRule type="cellIs" dxfId="221" priority="187" operator="equal">
      <formula>#REF!</formula>
    </cfRule>
    <cfRule type="cellIs" dxfId="220" priority="190" operator="equal">
      <formula>#REF!</formula>
    </cfRule>
    <cfRule type="cellIs" dxfId="219" priority="191" operator="equal">
      <formula>#REF!</formula>
    </cfRule>
    <cfRule type="cellIs" dxfId="218" priority="192" operator="equal">
      <formula>#REF!</formula>
    </cfRule>
    <cfRule type="cellIs" dxfId="217" priority="193" operator="equal">
      <formula>#REF!</formula>
    </cfRule>
    <cfRule type="cellIs" dxfId="216" priority="194" operator="equal">
      <formula>#REF!</formula>
    </cfRule>
    <cfRule type="cellIs" dxfId="215" priority="195" operator="equal">
      <formula>#REF!</formula>
    </cfRule>
    <cfRule type="cellIs" dxfId="214" priority="196" operator="equal">
      <formula>#REF!</formula>
    </cfRule>
    <cfRule type="cellIs" dxfId="213" priority="197" operator="equal">
      <formula>#REF!</formula>
    </cfRule>
    <cfRule type="cellIs" dxfId="212" priority="198" operator="equal">
      <formula>#REF!</formula>
    </cfRule>
    <cfRule type="cellIs" dxfId="211" priority="199" operator="equal">
      <formula>#REF!</formula>
    </cfRule>
    <cfRule type="cellIs" dxfId="210" priority="200" operator="equal">
      <formula>#REF!</formula>
    </cfRule>
    <cfRule type="cellIs" dxfId="209" priority="201" operator="equal">
      <formula>#REF!</formula>
    </cfRule>
    <cfRule type="cellIs" dxfId="208" priority="202" operator="equal">
      <formula>#REF!</formula>
    </cfRule>
    <cfRule type="cellIs" dxfId="207" priority="203" operator="equal">
      <formula>#REF!</formula>
    </cfRule>
    <cfRule type="cellIs" dxfId="206" priority="204" operator="equal">
      <formula>#REF!</formula>
    </cfRule>
    <cfRule type="cellIs" dxfId="205" priority="205" operator="equal">
      <formula>#REF!</formula>
    </cfRule>
    <cfRule type="cellIs" dxfId="204" priority="206" operator="equal">
      <formula>#REF!</formula>
    </cfRule>
    <cfRule type="cellIs" dxfId="203" priority="207" operator="equal">
      <formula>#REF!</formula>
    </cfRule>
    <cfRule type="cellIs" dxfId="202" priority="208" operator="equal">
      <formula>#REF!</formula>
    </cfRule>
    <cfRule type="cellIs" dxfId="201" priority="209" operator="equal">
      <formula>#REF!</formula>
    </cfRule>
    <cfRule type="cellIs" dxfId="200" priority="210" operator="equal">
      <formula>#REF!</formula>
    </cfRule>
    <cfRule type="cellIs" dxfId="199" priority="211" operator="equal">
      <formula>#REF!</formula>
    </cfRule>
    <cfRule type="cellIs" dxfId="198" priority="212" operator="equal">
      <formula>#REF!</formula>
    </cfRule>
    <cfRule type="cellIs" dxfId="197" priority="213" operator="equal">
      <formula>#REF!</formula>
    </cfRule>
    <cfRule type="cellIs" dxfId="196" priority="214" operator="equal">
      <formula>#REF!</formula>
    </cfRule>
    <cfRule type="cellIs" dxfId="195" priority="215" operator="equal">
      <formula>#REF!</formula>
    </cfRule>
    <cfRule type="cellIs" dxfId="194" priority="216" operator="equal">
      <formula>#REF!</formula>
    </cfRule>
    <cfRule type="cellIs" dxfId="193" priority="217" operator="equal">
      <formula>#REF!</formula>
    </cfRule>
    <cfRule type="cellIs" dxfId="192" priority="218" operator="equal">
      <formula>#REF!</formula>
    </cfRule>
    <cfRule type="cellIs" dxfId="191" priority="219" operator="equal">
      <formula>#REF!</formula>
    </cfRule>
    <cfRule type="cellIs" dxfId="190" priority="220" operator="equal">
      <formula>#REF!</formula>
    </cfRule>
    <cfRule type="cellIs" dxfId="189" priority="221" operator="equal">
      <formula>#REF!</formula>
    </cfRule>
    <cfRule type="cellIs" dxfId="188" priority="222" operator="equal">
      <formula>#REF!</formula>
    </cfRule>
    <cfRule type="cellIs" dxfId="187" priority="223" operator="equal">
      <formula>#REF!</formula>
    </cfRule>
    <cfRule type="cellIs" dxfId="186" priority="224" operator="equal">
      <formula>#REF!</formula>
    </cfRule>
    <cfRule type="cellIs" dxfId="185" priority="225" operator="equal">
      <formula>#REF!</formula>
    </cfRule>
  </conditionalFormatting>
  <conditionalFormatting sqref="N61 N64">
    <cfRule type="cellIs" dxfId="184" priority="189" operator="equal">
      <formula>#REF!</formula>
    </cfRule>
  </conditionalFormatting>
  <conditionalFormatting sqref="L61 L64">
    <cfRule type="cellIs" dxfId="183" priority="182" operator="equal">
      <formula>"ALTA"</formula>
    </cfRule>
    <cfRule type="cellIs" dxfId="182" priority="183" operator="equal">
      <formula>"MUY ALTA"</formula>
    </cfRule>
    <cfRule type="cellIs" dxfId="181" priority="184" operator="equal">
      <formula>"MEDIA"</formula>
    </cfRule>
    <cfRule type="cellIs" dxfId="180" priority="185" operator="equal">
      <formula>"BAJA"</formula>
    </cfRule>
    <cfRule type="cellIs" dxfId="179" priority="186" operator="equal">
      <formula>"MUY BAJA"</formula>
    </cfRule>
  </conditionalFormatting>
  <conditionalFormatting sqref="N61 N64">
    <cfRule type="cellIs" dxfId="178" priority="174" operator="equal">
      <formula>"CATASTRÓFICO (RC-F)"</formula>
    </cfRule>
    <cfRule type="cellIs" dxfId="177" priority="175" operator="equal">
      <formula>"MAYOR (RC-F)"</formula>
    </cfRule>
    <cfRule type="cellIs" dxfId="176" priority="176" operator="equal">
      <formula>"MODERADO (RC-F)"</formula>
    </cfRule>
    <cfRule type="cellIs" dxfId="175" priority="177" operator="equal">
      <formula>"CATASTRÓFICO"</formula>
    </cfRule>
    <cfRule type="cellIs" dxfId="174" priority="178" operator="equal">
      <formula>"MAYOR"</formula>
    </cfRule>
    <cfRule type="cellIs" dxfId="173" priority="179" operator="equal">
      <formula>"MODERADO"</formula>
    </cfRule>
    <cfRule type="cellIs" dxfId="172" priority="180" operator="equal">
      <formula>"MENOR"</formula>
    </cfRule>
    <cfRule type="cellIs" dxfId="171" priority="181" operator="equal">
      <formula>"LEVE"</formula>
    </cfRule>
  </conditionalFormatting>
  <conditionalFormatting sqref="AI61 Q61 Q64 AI64">
    <cfRule type="cellIs" dxfId="170" priority="167" operator="equal">
      <formula>"EXTREMO (RC/F)"</formula>
    </cfRule>
    <cfRule type="cellIs" dxfId="169" priority="168" operator="equal">
      <formula>"ALTO (RC/F)"</formula>
    </cfRule>
    <cfRule type="cellIs" dxfId="168" priority="169" operator="equal">
      <formula>"MODERADO (RC/F)"</formula>
    </cfRule>
    <cfRule type="cellIs" dxfId="167" priority="170" operator="equal">
      <formula>"EXTREMO"</formula>
    </cfRule>
    <cfRule type="cellIs" dxfId="166" priority="171" operator="equal">
      <formula>"ALTO"</formula>
    </cfRule>
    <cfRule type="cellIs" dxfId="165" priority="172" operator="equal">
      <formula>"MODERADO"</formula>
    </cfRule>
    <cfRule type="cellIs" dxfId="164" priority="173" operator="equal">
      <formula>"BAJO"</formula>
    </cfRule>
  </conditionalFormatting>
  <conditionalFormatting sqref="AE61:AE64">
    <cfRule type="cellIs" dxfId="163" priority="162" operator="equal">
      <formula>"MUY ALTA"</formula>
    </cfRule>
    <cfRule type="cellIs" dxfId="162" priority="163" operator="equal">
      <formula>"ALTA"</formula>
    </cfRule>
    <cfRule type="cellIs" dxfId="161" priority="164" operator="equal">
      <formula>"MEDIA"</formula>
    </cfRule>
    <cfRule type="cellIs" dxfId="160" priority="165" operator="equal">
      <formula>"BAJA"</formula>
    </cfRule>
    <cfRule type="cellIs" dxfId="159" priority="166" operator="equal">
      <formula>"MUY BAJA"</formula>
    </cfRule>
  </conditionalFormatting>
  <conditionalFormatting sqref="AG61 AG64">
    <cfRule type="cellIs" dxfId="158" priority="157" operator="equal">
      <formula>"CATASTROFICO"</formula>
    </cfRule>
    <cfRule type="cellIs" dxfId="157" priority="158" operator="equal">
      <formula>"MAYOR"</formula>
    </cfRule>
    <cfRule type="cellIs" dxfId="156" priority="159" operator="equal">
      <formula>"MODERADO"</formula>
    </cfRule>
    <cfRule type="cellIs" dxfId="155" priority="160" operator="equal">
      <formula>"MENOR"</formula>
    </cfRule>
    <cfRule type="cellIs" dxfId="154" priority="161" operator="equal">
      <formula>"LEVE"</formula>
    </cfRule>
  </conditionalFormatting>
  <conditionalFormatting sqref="AI61 AI64">
    <cfRule type="cellIs" dxfId="153" priority="120" operator="equal">
      <formula>#REF!</formula>
    </cfRule>
    <cfRule type="cellIs" dxfId="152" priority="121" operator="equal">
      <formula>#REF!</formula>
    </cfRule>
    <cfRule type="cellIs" dxfId="151" priority="122" operator="equal">
      <formula>#REF!</formula>
    </cfRule>
    <cfRule type="cellIs" dxfId="150" priority="123" operator="equal">
      <formula>#REF!</formula>
    </cfRule>
    <cfRule type="cellIs" dxfId="149" priority="124" operator="equal">
      <formula>#REF!</formula>
    </cfRule>
    <cfRule type="cellIs" dxfId="148" priority="125" operator="equal">
      <formula>#REF!</formula>
    </cfRule>
    <cfRule type="cellIs" dxfId="147" priority="126" operator="equal">
      <formula>#REF!</formula>
    </cfRule>
    <cfRule type="cellIs" dxfId="146" priority="127" operator="equal">
      <formula>#REF!</formula>
    </cfRule>
    <cfRule type="cellIs" dxfId="145" priority="128" operator="equal">
      <formula>#REF!</formula>
    </cfRule>
    <cfRule type="cellIs" dxfId="144" priority="129" operator="equal">
      <formula>#REF!</formula>
    </cfRule>
    <cfRule type="cellIs" dxfId="143" priority="130" operator="equal">
      <formula>#REF!</formula>
    </cfRule>
    <cfRule type="cellIs" dxfId="142" priority="131" operator="equal">
      <formula>#REF!</formula>
    </cfRule>
    <cfRule type="cellIs" dxfId="141" priority="132" operator="equal">
      <formula>#REF!</formula>
    </cfRule>
    <cfRule type="cellIs" dxfId="140" priority="133" operator="equal">
      <formula>#REF!</formula>
    </cfRule>
    <cfRule type="cellIs" dxfId="139" priority="134" operator="equal">
      <formula>#REF!</formula>
    </cfRule>
    <cfRule type="cellIs" dxfId="138" priority="135" operator="equal">
      <formula>#REF!</formula>
    </cfRule>
    <cfRule type="cellIs" dxfId="137" priority="136" operator="equal">
      <formula>#REF!</formula>
    </cfRule>
    <cfRule type="cellIs" dxfId="136" priority="137" operator="equal">
      <formula>#REF!</formula>
    </cfRule>
    <cfRule type="cellIs" dxfId="135" priority="138" operator="equal">
      <formula>#REF!</formula>
    </cfRule>
    <cfRule type="cellIs" dxfId="134" priority="139" operator="equal">
      <formula>#REF!</formula>
    </cfRule>
    <cfRule type="cellIs" dxfId="133" priority="140" operator="equal">
      <formula>#REF!</formula>
    </cfRule>
    <cfRule type="cellIs" dxfId="132" priority="141" operator="equal">
      <formula>#REF!</formula>
    </cfRule>
    <cfRule type="cellIs" dxfId="131" priority="142" operator="equal">
      <formula>#REF!</formula>
    </cfRule>
    <cfRule type="cellIs" dxfId="130" priority="143" operator="equal">
      <formula>#REF!</formula>
    </cfRule>
    <cfRule type="cellIs" dxfId="129" priority="144" operator="equal">
      <formula>#REF!</formula>
    </cfRule>
    <cfRule type="cellIs" dxfId="128" priority="145" operator="equal">
      <formula>#REF!</formula>
    </cfRule>
    <cfRule type="cellIs" dxfId="127" priority="146" operator="equal">
      <formula>#REF!</formula>
    </cfRule>
    <cfRule type="cellIs" dxfId="126" priority="147" operator="equal">
      <formula>#REF!</formula>
    </cfRule>
    <cfRule type="cellIs" dxfId="125" priority="148" operator="equal">
      <formula>#REF!</formula>
    </cfRule>
    <cfRule type="cellIs" dxfId="124" priority="149" operator="equal">
      <formula>#REF!</formula>
    </cfRule>
    <cfRule type="cellIs" dxfId="123" priority="150" operator="equal">
      <formula>#REF!</formula>
    </cfRule>
    <cfRule type="cellIs" dxfId="122" priority="151" operator="equal">
      <formula>#REF!</formula>
    </cfRule>
    <cfRule type="cellIs" dxfId="121" priority="152" operator="equal">
      <formula>#REF!</formula>
    </cfRule>
    <cfRule type="cellIs" dxfId="120" priority="153" operator="equal">
      <formula>#REF!</formula>
    </cfRule>
    <cfRule type="cellIs" dxfId="119" priority="154" operator="equal">
      <formula>#REF!</formula>
    </cfRule>
    <cfRule type="cellIs" dxfId="118" priority="155" operator="equal">
      <formula>#REF!</formula>
    </cfRule>
    <cfRule type="cellIs" dxfId="117" priority="156" operator="equal">
      <formula>#REF!</formula>
    </cfRule>
  </conditionalFormatting>
  <conditionalFormatting sqref="Q55 Q57 Q59">
    <cfRule type="cellIs" dxfId="116" priority="81" operator="equal">
      <formula>#REF!</formula>
    </cfRule>
    <cfRule type="cellIs" dxfId="115" priority="84" operator="equal">
      <formula>#REF!</formula>
    </cfRule>
    <cfRule type="cellIs" dxfId="114" priority="85" operator="equal">
      <formula>#REF!</formula>
    </cfRule>
    <cfRule type="cellIs" dxfId="113" priority="86" operator="equal">
      <formula>#REF!</formula>
    </cfRule>
    <cfRule type="cellIs" dxfId="112" priority="87" operator="equal">
      <formula>#REF!</formula>
    </cfRule>
    <cfRule type="cellIs" dxfId="111" priority="88" operator="equal">
      <formula>#REF!</formula>
    </cfRule>
    <cfRule type="cellIs" dxfId="110" priority="89" operator="equal">
      <formula>#REF!</formula>
    </cfRule>
    <cfRule type="cellIs" dxfId="109" priority="90" operator="equal">
      <formula>#REF!</formula>
    </cfRule>
    <cfRule type="cellIs" dxfId="108" priority="91" operator="equal">
      <formula>#REF!</formula>
    </cfRule>
    <cfRule type="cellIs" dxfId="107" priority="92" operator="equal">
      <formula>#REF!</formula>
    </cfRule>
    <cfRule type="cellIs" dxfId="106" priority="93" operator="equal">
      <formula>#REF!</formula>
    </cfRule>
    <cfRule type="cellIs" dxfId="105" priority="94" operator="equal">
      <formula>#REF!</formula>
    </cfRule>
    <cfRule type="cellIs" dxfId="104" priority="95" operator="equal">
      <formula>#REF!</formula>
    </cfRule>
    <cfRule type="cellIs" dxfId="103" priority="96" operator="equal">
      <formula>#REF!</formula>
    </cfRule>
    <cfRule type="cellIs" dxfId="102" priority="97" operator="equal">
      <formula>#REF!</formula>
    </cfRule>
    <cfRule type="cellIs" dxfId="101" priority="98" operator="equal">
      <formula>#REF!</formula>
    </cfRule>
    <cfRule type="cellIs" dxfId="100" priority="99" operator="equal">
      <formula>#REF!</formula>
    </cfRule>
    <cfRule type="cellIs" dxfId="99" priority="100" operator="equal">
      <formula>#REF!</formula>
    </cfRule>
    <cfRule type="cellIs" dxfId="98" priority="101" operator="equal">
      <formula>#REF!</formula>
    </cfRule>
    <cfRule type="cellIs" dxfId="97" priority="102" operator="equal">
      <formula>#REF!</formula>
    </cfRule>
    <cfRule type="cellIs" dxfId="96" priority="103" operator="equal">
      <formula>#REF!</formula>
    </cfRule>
    <cfRule type="cellIs" dxfId="95" priority="104" operator="equal">
      <formula>#REF!</formula>
    </cfRule>
    <cfRule type="cellIs" dxfId="94" priority="105" operator="equal">
      <formula>#REF!</formula>
    </cfRule>
    <cfRule type="cellIs" dxfId="93" priority="106" operator="equal">
      <formula>#REF!</formula>
    </cfRule>
    <cfRule type="cellIs" dxfId="92" priority="107" operator="equal">
      <formula>#REF!</formula>
    </cfRule>
    <cfRule type="cellIs" dxfId="91" priority="108" operator="equal">
      <formula>#REF!</formula>
    </cfRule>
    <cfRule type="cellIs" dxfId="90" priority="109" operator="equal">
      <formula>#REF!</formula>
    </cfRule>
    <cfRule type="cellIs" dxfId="89" priority="110" operator="equal">
      <formula>#REF!</formula>
    </cfRule>
    <cfRule type="cellIs" dxfId="88" priority="111" operator="equal">
      <formula>#REF!</formula>
    </cfRule>
    <cfRule type="cellIs" dxfId="87" priority="112" operator="equal">
      <formula>#REF!</formula>
    </cfRule>
    <cfRule type="cellIs" dxfId="86" priority="113" operator="equal">
      <formula>#REF!</formula>
    </cfRule>
    <cfRule type="cellIs" dxfId="85" priority="114" operator="equal">
      <formula>#REF!</formula>
    </cfRule>
    <cfRule type="cellIs" dxfId="84" priority="115" operator="equal">
      <formula>#REF!</formula>
    </cfRule>
    <cfRule type="cellIs" dxfId="83" priority="116" operator="equal">
      <formula>#REF!</formula>
    </cfRule>
    <cfRule type="cellIs" dxfId="82" priority="117" operator="equal">
      <formula>#REF!</formula>
    </cfRule>
    <cfRule type="cellIs" dxfId="81" priority="118" operator="equal">
      <formula>#REF!</formula>
    </cfRule>
    <cfRule type="cellIs" dxfId="80" priority="119" operator="equal">
      <formula>#REF!</formula>
    </cfRule>
  </conditionalFormatting>
  <conditionalFormatting sqref="N55 N57 N59">
    <cfRule type="cellIs" dxfId="79" priority="83" operator="equal">
      <formula>#REF!</formula>
    </cfRule>
  </conditionalFormatting>
  <conditionalFormatting sqref="L55 L57 L59">
    <cfRule type="cellIs" dxfId="78" priority="76" operator="equal">
      <formula>"ALTA"</formula>
    </cfRule>
    <cfRule type="cellIs" dxfId="77" priority="77" operator="equal">
      <formula>"MUY ALTA"</formula>
    </cfRule>
    <cfRule type="cellIs" dxfId="76" priority="78" operator="equal">
      <formula>"MEDIA"</formula>
    </cfRule>
    <cfRule type="cellIs" dxfId="75" priority="79" operator="equal">
      <formula>"BAJA"</formula>
    </cfRule>
    <cfRule type="cellIs" dxfId="74" priority="80" operator="equal">
      <formula>"MUY BAJA"</formula>
    </cfRule>
  </conditionalFormatting>
  <conditionalFormatting sqref="N55 N57 N59">
    <cfRule type="cellIs" dxfId="73" priority="68" operator="equal">
      <formula>"CATASTRÓFICO (RC-F)"</formula>
    </cfRule>
    <cfRule type="cellIs" dxfId="72" priority="69" operator="equal">
      <formula>"MAYOR (RC-F)"</formula>
    </cfRule>
    <cfRule type="cellIs" dxfId="71" priority="70" operator="equal">
      <formula>"MODERADO (RC-F)"</formula>
    </cfRule>
    <cfRule type="cellIs" dxfId="70" priority="71" operator="equal">
      <formula>"CATASTRÓFICO"</formula>
    </cfRule>
    <cfRule type="cellIs" dxfId="69" priority="72" operator="equal">
      <formula>"MAYOR"</formula>
    </cfRule>
    <cfRule type="cellIs" dxfId="68" priority="73" operator="equal">
      <formula>"MODERADO"</formula>
    </cfRule>
    <cfRule type="cellIs" dxfId="67" priority="74" operator="equal">
      <formula>"MENOR"</formula>
    </cfRule>
    <cfRule type="cellIs" dxfId="66" priority="75" operator="equal">
      <formula>"LEVE"</formula>
    </cfRule>
  </conditionalFormatting>
  <conditionalFormatting sqref="AI55 Q55 Q57 AI57 AI59 Q59">
    <cfRule type="cellIs" dxfId="65" priority="61" operator="equal">
      <formula>"EXTREMO (RC/F)"</formula>
    </cfRule>
    <cfRule type="cellIs" dxfId="64" priority="62" operator="equal">
      <formula>"ALTO (RC/F)"</formula>
    </cfRule>
    <cfRule type="cellIs" dxfId="63" priority="63" operator="equal">
      <formula>"MODERADO (RC/F)"</formula>
    </cfRule>
    <cfRule type="cellIs" dxfId="62" priority="64" operator="equal">
      <formula>"EXTREMO"</formula>
    </cfRule>
    <cfRule type="cellIs" dxfId="61" priority="65" operator="equal">
      <formula>"ALTO"</formula>
    </cfRule>
    <cfRule type="cellIs" dxfId="60" priority="66" operator="equal">
      <formula>"MODERADO"</formula>
    </cfRule>
    <cfRule type="cellIs" dxfId="59" priority="67" operator="equal">
      <formula>"BAJO"</formula>
    </cfRule>
  </conditionalFormatting>
  <conditionalFormatting sqref="AE55 AE57 AE59">
    <cfRule type="cellIs" dxfId="58" priority="56" operator="equal">
      <formula>"MUY ALTA"</formula>
    </cfRule>
    <cfRule type="cellIs" dxfId="57" priority="57" operator="equal">
      <formula>"ALTA"</formula>
    </cfRule>
    <cfRule type="cellIs" dxfId="56" priority="58" operator="equal">
      <formula>"MEDIA"</formula>
    </cfRule>
    <cfRule type="cellIs" dxfId="55" priority="59" operator="equal">
      <formula>"BAJA"</formula>
    </cfRule>
    <cfRule type="cellIs" dxfId="54" priority="60" operator="equal">
      <formula>"MUY BAJA"</formula>
    </cfRule>
  </conditionalFormatting>
  <conditionalFormatting sqref="AG55 AG57 AG59">
    <cfRule type="cellIs" dxfId="53" priority="51" operator="equal">
      <formula>"CATASTROFICO"</formula>
    </cfRule>
    <cfRule type="cellIs" dxfId="52" priority="52" operator="equal">
      <formula>"MAYOR"</formula>
    </cfRule>
    <cfRule type="cellIs" dxfId="51" priority="53" operator="equal">
      <formula>"MODERADO"</formula>
    </cfRule>
    <cfRule type="cellIs" dxfId="50" priority="54" operator="equal">
      <formula>"MENOR"</formula>
    </cfRule>
    <cfRule type="cellIs" dxfId="49" priority="55" operator="equal">
      <formula>"LEVE"</formula>
    </cfRule>
  </conditionalFormatting>
  <conditionalFormatting sqref="AI55 AI57 AI59">
    <cfRule type="cellIs" dxfId="48" priority="14" operator="equal">
      <formula>#REF!</formula>
    </cfRule>
    <cfRule type="cellIs" dxfId="47" priority="15" operator="equal">
      <formula>#REF!</formula>
    </cfRule>
    <cfRule type="cellIs" dxfId="46" priority="16" operator="equal">
      <formula>#REF!</formula>
    </cfRule>
    <cfRule type="cellIs" dxfId="45" priority="17" operator="equal">
      <formula>#REF!</formula>
    </cfRule>
    <cfRule type="cellIs" dxfId="44" priority="18" operator="equal">
      <formula>#REF!</formula>
    </cfRule>
    <cfRule type="cellIs" dxfId="43" priority="19" operator="equal">
      <formula>#REF!</formula>
    </cfRule>
    <cfRule type="cellIs" dxfId="42" priority="20" operator="equal">
      <formula>#REF!</formula>
    </cfRule>
    <cfRule type="cellIs" dxfId="41" priority="21" operator="equal">
      <formula>#REF!</formula>
    </cfRule>
    <cfRule type="cellIs" dxfId="40" priority="22" operator="equal">
      <formula>#REF!</formula>
    </cfRule>
    <cfRule type="cellIs" dxfId="39" priority="23" operator="equal">
      <formula>#REF!</formula>
    </cfRule>
    <cfRule type="cellIs" dxfId="38" priority="24" operator="equal">
      <formula>#REF!</formula>
    </cfRule>
    <cfRule type="cellIs" dxfId="37" priority="25" operator="equal">
      <formula>#REF!</formula>
    </cfRule>
    <cfRule type="cellIs" dxfId="36" priority="26" operator="equal">
      <formula>#REF!</formula>
    </cfRule>
    <cfRule type="cellIs" dxfId="35" priority="27" operator="equal">
      <formula>#REF!</formula>
    </cfRule>
    <cfRule type="cellIs" dxfId="34" priority="28" operator="equal">
      <formula>#REF!</formula>
    </cfRule>
    <cfRule type="cellIs" dxfId="33" priority="29" operator="equal">
      <formula>#REF!</formula>
    </cfRule>
    <cfRule type="cellIs" dxfId="32" priority="30" operator="equal">
      <formula>#REF!</formula>
    </cfRule>
    <cfRule type="cellIs" dxfId="31" priority="31" operator="equal">
      <formula>#REF!</formula>
    </cfRule>
    <cfRule type="cellIs" dxfId="30" priority="32" operator="equal">
      <formula>#REF!</formula>
    </cfRule>
    <cfRule type="cellIs" dxfId="29" priority="33" operator="equal">
      <formula>#REF!</formula>
    </cfRule>
    <cfRule type="cellIs" dxfId="28" priority="34" operator="equal">
      <formula>#REF!</formula>
    </cfRule>
    <cfRule type="cellIs" dxfId="27" priority="35" operator="equal">
      <formula>#REF!</formula>
    </cfRule>
    <cfRule type="cellIs" dxfId="26" priority="36" operator="equal">
      <formula>#REF!</formula>
    </cfRule>
    <cfRule type="cellIs" dxfId="25" priority="37" operator="equal">
      <formula>#REF!</formula>
    </cfRule>
    <cfRule type="cellIs" dxfId="24" priority="38" operator="equal">
      <formula>#REF!</formula>
    </cfRule>
    <cfRule type="cellIs" dxfId="23" priority="39" operator="equal">
      <formula>#REF!</formula>
    </cfRule>
    <cfRule type="cellIs" dxfId="22" priority="40" operator="equal">
      <formula>#REF!</formula>
    </cfRule>
    <cfRule type="cellIs" dxfId="21" priority="41" operator="equal">
      <formula>#REF!</formula>
    </cfRule>
    <cfRule type="cellIs" dxfId="20" priority="42" operator="equal">
      <formula>#REF!</formula>
    </cfRule>
    <cfRule type="cellIs" dxfId="19" priority="43" operator="equal">
      <formula>#REF!</formula>
    </cfRule>
    <cfRule type="cellIs" dxfId="18" priority="44" operator="equal">
      <formula>#REF!</formula>
    </cfRule>
    <cfRule type="cellIs" dxfId="17" priority="45" operator="equal">
      <formula>#REF!</formula>
    </cfRule>
    <cfRule type="cellIs" dxfId="16" priority="46" operator="equal">
      <formula>#REF!</formula>
    </cfRule>
    <cfRule type="cellIs" dxfId="15" priority="47" operator="equal">
      <formula>#REF!</formula>
    </cfRule>
    <cfRule type="cellIs" dxfId="14" priority="48" operator="equal">
      <formula>#REF!</formula>
    </cfRule>
    <cfRule type="cellIs" dxfId="13" priority="49" operator="equal">
      <formula>#REF!</formula>
    </cfRule>
    <cfRule type="cellIs" dxfId="12" priority="50" operator="equal">
      <formula>#REF!</formula>
    </cfRule>
  </conditionalFormatting>
  <conditionalFormatting sqref="I67 I19">
    <cfRule type="cellIs" dxfId="11" priority="13" operator="equal">
      <formula>#REF!</formula>
    </cfRule>
  </conditionalFormatting>
  <conditionalFormatting sqref="I64">
    <cfRule type="cellIs" dxfId="10" priority="12" operator="equal">
      <formula>#REF!</formula>
    </cfRule>
  </conditionalFormatting>
  <conditionalFormatting sqref="I55">
    <cfRule type="cellIs" dxfId="9" priority="11" operator="equal">
      <formula>#REF!</formula>
    </cfRule>
  </conditionalFormatting>
  <conditionalFormatting sqref="I59">
    <cfRule type="cellIs" dxfId="8" priority="9" operator="equal">
      <formula>#REF!</formula>
    </cfRule>
  </conditionalFormatting>
  <conditionalFormatting sqref="I22">
    <cfRule type="cellIs" dxfId="7" priority="8" operator="equal">
      <formula>#REF!</formula>
    </cfRule>
  </conditionalFormatting>
  <conditionalFormatting sqref="I42">
    <cfRule type="cellIs" dxfId="6" priority="7" operator="equal">
      <formula>#REF!</formula>
    </cfRule>
  </conditionalFormatting>
  <conditionalFormatting sqref="I47">
    <cfRule type="cellIs" dxfId="5" priority="6" operator="equal">
      <formula>#REF!</formula>
    </cfRule>
  </conditionalFormatting>
  <conditionalFormatting sqref="I49">
    <cfRule type="cellIs" dxfId="4" priority="5" operator="equal">
      <formula>#REF!</formula>
    </cfRule>
  </conditionalFormatting>
  <conditionalFormatting sqref="I70">
    <cfRule type="cellIs" dxfId="3" priority="4" operator="equal">
      <formula>#REF!</formula>
    </cfRule>
  </conditionalFormatting>
  <conditionalFormatting sqref="I72">
    <cfRule type="cellIs" dxfId="2" priority="3" operator="equal">
      <formula>#REF!</formula>
    </cfRule>
  </conditionalFormatting>
  <conditionalFormatting sqref="K72">
    <cfRule type="cellIs" dxfId="1" priority="2" operator="equal">
      <formula>#REF!</formula>
    </cfRule>
  </conditionalFormatting>
  <conditionalFormatting sqref="I57">
    <cfRule type="cellIs" dxfId="0" priority="1" operator="equal">
      <formula>#REF!</formula>
    </cfRule>
  </conditionalFormatting>
  <dataValidations count="2">
    <dataValidation type="list" allowBlank="1" showInputMessage="1" showErrorMessage="1" sqref="U73">
      <formula1>$K$5:$K$7</formula1>
    </dataValidation>
    <dataValidation type="list" allowBlank="1" showInputMessage="1" showErrorMessage="1" sqref="V73">
      <formula1>$N$5:$N$8</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12">
        <x14:dataValidation type="list" allowBlank="1" showInputMessage="1" showErrorMessage="1">
          <x14:formula1>
            <xm:f>'Datos Validacion'!$E$5:$E$13</xm:f>
          </x14:formula1>
          <xm:sqref>AG73 N16 N19 N22 N25 N31 N34 N39 N42 N46:N47 N49 N61 N64 N66:N67 N70 N55 N57 N59 N72:N73</xm:sqref>
        </x14:dataValidation>
        <x14:dataValidation type="list" allowBlank="1" showInputMessage="1" showErrorMessage="1">
          <x14:formula1>
            <xm:f>'Datos Validacion'!$C$5:$C$10</xm:f>
          </x14:formula1>
          <xm:sqref>AE73 L16 L19 L22 L25 L31 L34 L39 L42 L46:L47 L49 L61 L64 L66:L67 L70 L55 L57 L59 L72:L73</xm:sqref>
        </x14:dataValidation>
        <x14:dataValidation type="list" allowBlank="1" showInputMessage="1" showErrorMessage="1">
          <x14:formula1>
            <xm:f>'Datos Validacion'!$A$5:$A$8</xm:f>
          </x14:formula1>
          <xm:sqref>F61:F72 F28 F31 F34:F36 F39:F42 F44 F16:F25 F46:F55 F57:F59</xm:sqref>
        </x14:dataValidation>
        <x14:dataValidation type="list" allowBlank="1" showInputMessage="1" showErrorMessage="1">
          <x14:formula1>
            <xm:f>'Datos Validacion'!$G$5:$G$12</xm:f>
          </x14:formula1>
          <xm:sqref>Q16 AI16 Q19 AI19 Q22 AI22 Q25 AI25 Q31 AI31 Q34 AI34 Q39 AI39 Q42 AI42 Q46:Q47 AI46:AI47 Q49 AI49 AI72 AI59 Q61 AI61 Q64 AI64 Q66:Q67 Q70 AI66:AI67 AI70 Q55 AI55 AI57 Q57 Q59 Q72:Q73</xm:sqref>
        </x14:dataValidation>
        <x14:dataValidation type="list" allowBlank="1" showInputMessage="1" showErrorMessage="1">
          <x14:formula1>
            <xm:f>'Datos Validacion'!$R$5:$R$9</xm:f>
          </x14:formula1>
          <xm:sqref>AJ16 AJ19 AJ22 AJ25 AJ31 AJ34 AJ39 AJ42 AJ46:AJ47 AJ49 AJ61 AJ64 AJ66:AJ67 AJ70 AJ55 AJ57:AJ59 AJ72:AJ73</xm:sqref>
        </x14:dataValidation>
        <x14:dataValidation type="list" allowBlank="1" showInputMessage="1" showErrorMessage="1">
          <x14:formula1>
            <xm:f>'Datos Validacion'!$B$5:$B$13</xm:f>
          </x14:formula1>
          <xm:sqref>J16 J19 J22 J25 J31 J34 J39 J42 J46:J47 J49 J61 J64 J66:J67 J70 J55 J57:J59 J72:J73</xm:sqref>
        </x14:dataValidation>
        <x14:dataValidation type="list" allowBlank="1" showInputMessage="1" showErrorMessage="1">
          <x14:formula1>
            <xm:f>'Datos Validacion'!$I$5:$I$7</xm:f>
          </x14:formula1>
          <xm:sqref>S16:S17 S34:S39 S41:S49 S51 S54:S59 S61:S67 S19:S32 S69:S73</xm:sqref>
        </x14:dataValidation>
        <x14:dataValidation type="list" allowBlank="1" showInputMessage="1" showErrorMessage="1">
          <x14:formula1>
            <xm:f>'Datos Validacion'!$K$5:$K$8</xm:f>
          </x14:formula1>
          <xm:sqref>V16:V17 V69:V72 V34:V39 V41:V49 V51 V54:V59 V61:V67 V19:V32</xm:sqref>
        </x14:dataValidation>
        <x14:dataValidation type="list" allowBlank="1" showInputMessage="1" showErrorMessage="1">
          <x14:formula1>
            <xm:f>'Datos Validacion'!$M$5:$M$7</xm:f>
          </x14:formula1>
          <xm:sqref>X16:X17 X34:X39 X41:X49 X51 X54:X59 X61:X67 X19:X32 X69:X73</xm:sqref>
        </x14:dataValidation>
        <x14:dataValidation type="list" allowBlank="1" showInputMessage="1" showErrorMessage="1">
          <x14:formula1>
            <xm:f>'Datos Validacion'!$J$5:$J$7</xm:f>
          </x14:formula1>
          <xm:sqref>U16:U17 U69:U72 U34:U39 U41:U49 U51 U54:U59 U61:U67 U19:U32</xm:sqref>
        </x14:dataValidation>
        <x14:dataValidation type="list" allowBlank="1" showInputMessage="1" showErrorMessage="1">
          <x14:formula1>
            <xm:f>'Datos Validacion'!$O$5:$O$7</xm:f>
          </x14:formula1>
          <xm:sqref>Z16:Z17 Z34:Z39 Z41:Z49 Z51 Z54:Z59 Z61:Z67 Z19:Z32 Z69:Z73</xm:sqref>
        </x14:dataValidation>
        <x14:dataValidation type="list" allowBlank="1" showInputMessage="1" showErrorMessage="1">
          <x14:formula1>
            <xm:f>'Datos Validacion'!$P$5:$P$7</xm:f>
          </x14:formula1>
          <xm:sqref>AB16:AB17 AB69:AB72 AB34:AB39 AB41:AB49 AB51 AB54:AB59 AB61:AB67 AB19:AB32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6"/>
  <sheetViews>
    <sheetView topLeftCell="A10" workbookViewId="0">
      <selection activeCell="O15" sqref="O15"/>
    </sheetView>
  </sheetViews>
  <sheetFormatPr baseColWidth="10" defaultRowHeight="1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3" width="12.7109375" customWidth="1"/>
    <col min="14" max="14" width="14" customWidth="1"/>
  </cols>
  <sheetData>
    <row r="1" spans="1:14" ht="42.75" customHeight="1">
      <c r="A1" s="530"/>
      <c r="B1" s="530"/>
      <c r="C1" s="530"/>
      <c r="D1" s="530"/>
      <c r="E1" s="761" t="s">
        <v>232</v>
      </c>
      <c r="F1" s="761"/>
      <c r="G1" s="761"/>
      <c r="H1" s="761"/>
      <c r="I1" s="761"/>
      <c r="J1" s="761"/>
      <c r="K1" s="761"/>
      <c r="L1" s="761"/>
      <c r="M1" s="761"/>
      <c r="N1" s="761"/>
    </row>
    <row r="3" spans="1:14">
      <c r="A3" s="762" t="s">
        <v>234</v>
      </c>
      <c r="B3" s="762"/>
      <c r="C3" s="762"/>
      <c r="D3" s="762"/>
      <c r="E3" s="762"/>
      <c r="F3" s="762"/>
      <c r="G3" s="762"/>
      <c r="H3" s="762"/>
    </row>
    <row r="4" spans="1:14">
      <c r="G4" s="763" t="s">
        <v>179</v>
      </c>
      <c r="H4" s="764"/>
    </row>
    <row r="5" spans="1:14" ht="15.75" customHeight="1">
      <c r="A5" s="1"/>
      <c r="D5" s="1"/>
      <c r="G5" s="32" t="s">
        <v>180</v>
      </c>
      <c r="H5" s="33"/>
    </row>
    <row r="6" spans="1:14" ht="15.75" customHeight="1">
      <c r="A6" s="1"/>
      <c r="D6" s="1"/>
      <c r="G6" s="32" t="s">
        <v>181</v>
      </c>
      <c r="H6" s="34"/>
    </row>
    <row r="7" spans="1:14">
      <c r="A7" s="1"/>
      <c r="D7" s="1"/>
      <c r="G7" s="32" t="s">
        <v>13</v>
      </c>
      <c r="H7" s="35"/>
    </row>
    <row r="8" spans="1:14">
      <c r="A8" s="1"/>
      <c r="D8" s="1"/>
      <c r="G8" s="32" t="s">
        <v>182</v>
      </c>
      <c r="H8" s="36"/>
    </row>
    <row r="9" spans="1:14">
      <c r="A9" s="1"/>
      <c r="B9" s="1"/>
      <c r="C9" s="1"/>
      <c r="D9" s="1"/>
      <c r="E9" s="1"/>
      <c r="F9" s="1"/>
      <c r="G9" s="1"/>
      <c r="H9" s="1"/>
      <c r="I9" s="1"/>
    </row>
    <row r="10" spans="1:14" ht="15.75">
      <c r="B10" s="773" t="s">
        <v>183</v>
      </c>
      <c r="C10" s="773"/>
      <c r="D10" s="773"/>
      <c r="E10" s="773"/>
      <c r="F10" s="773"/>
      <c r="G10" s="773"/>
      <c r="H10" s="773"/>
      <c r="I10" s="773"/>
      <c r="J10" s="773"/>
      <c r="K10" s="773"/>
      <c r="L10" s="773"/>
      <c r="M10" s="773"/>
      <c r="N10" s="773"/>
    </row>
    <row r="11" spans="1:14" ht="9" customHeight="1" thickBot="1">
      <c r="B11" s="1"/>
      <c r="C11" s="1"/>
      <c r="D11" s="1"/>
      <c r="E11" s="1"/>
      <c r="F11" s="1"/>
      <c r="G11" s="1"/>
      <c r="H11" s="1"/>
    </row>
    <row r="12" spans="1:14" ht="16.5" customHeight="1" thickTop="1" thickBot="1">
      <c r="B12" s="765" t="s">
        <v>41</v>
      </c>
      <c r="C12" s="766"/>
      <c r="D12" s="767" t="s">
        <v>187</v>
      </c>
      <c r="E12" s="768"/>
      <c r="F12" s="768"/>
      <c r="G12" s="768"/>
      <c r="H12" s="769"/>
      <c r="J12" s="751" t="s">
        <v>41</v>
      </c>
      <c r="K12" s="752"/>
      <c r="L12" s="753" t="s">
        <v>189</v>
      </c>
      <c r="M12" s="754"/>
      <c r="N12" s="755"/>
    </row>
    <row r="13" spans="1:14" ht="15.75" thickBot="1">
      <c r="B13" s="63" t="s">
        <v>12</v>
      </c>
      <c r="C13" s="62" t="s">
        <v>184</v>
      </c>
      <c r="D13" s="770"/>
      <c r="E13" s="771"/>
      <c r="F13" s="771"/>
      <c r="G13" s="771"/>
      <c r="H13" s="772"/>
      <c r="J13" s="335" t="s">
        <v>12</v>
      </c>
      <c r="K13" s="336" t="s">
        <v>188</v>
      </c>
      <c r="L13" s="756"/>
      <c r="M13" s="757"/>
      <c r="N13" s="758"/>
    </row>
    <row r="14" spans="1:14" ht="50.1" customHeight="1" thickBot="1">
      <c r="B14" s="74" t="s">
        <v>240</v>
      </c>
      <c r="C14" s="73">
        <v>1</v>
      </c>
      <c r="D14" s="80"/>
      <c r="E14" s="81"/>
      <c r="F14" s="81"/>
      <c r="G14" s="81"/>
      <c r="H14" s="82"/>
      <c r="J14" s="341" t="s">
        <v>240</v>
      </c>
      <c r="K14" s="340">
        <v>1</v>
      </c>
      <c r="L14" s="342"/>
      <c r="M14" s="343"/>
      <c r="N14" s="344"/>
    </row>
    <row r="15" spans="1:14" ht="50.1" customHeight="1" thickBot="1">
      <c r="B15" s="74" t="s">
        <v>241</v>
      </c>
      <c r="C15" s="73">
        <v>0.8</v>
      </c>
      <c r="D15" s="83"/>
      <c r="E15" s="84"/>
      <c r="F15" s="85"/>
      <c r="G15" s="85"/>
      <c r="H15" s="86"/>
      <c r="J15" s="341" t="s">
        <v>241</v>
      </c>
      <c r="K15" s="340">
        <v>0.8</v>
      </c>
      <c r="L15" s="348"/>
      <c r="M15" s="346"/>
      <c r="N15" s="347"/>
    </row>
    <row r="16" spans="1:14" ht="50.1" customHeight="1" thickBot="1">
      <c r="B16" s="74" t="s">
        <v>242</v>
      </c>
      <c r="C16" s="73">
        <v>0.6</v>
      </c>
      <c r="D16" s="83"/>
      <c r="E16" s="84"/>
      <c r="F16" s="84"/>
      <c r="G16" s="85"/>
      <c r="H16" s="86"/>
      <c r="J16" s="341" t="s">
        <v>242</v>
      </c>
      <c r="K16" s="340">
        <v>0.6</v>
      </c>
      <c r="L16" s="345"/>
      <c r="M16" s="346"/>
      <c r="N16" s="347"/>
    </row>
    <row r="17" spans="2:14" ht="50.1" customHeight="1" thickBot="1">
      <c r="B17" s="74" t="s">
        <v>243</v>
      </c>
      <c r="C17" s="73">
        <v>0.4</v>
      </c>
      <c r="D17" s="87"/>
      <c r="E17" s="84"/>
      <c r="F17" s="84"/>
      <c r="G17" s="85"/>
      <c r="H17" s="86"/>
      <c r="J17" s="341" t="s">
        <v>243</v>
      </c>
      <c r="K17" s="340">
        <v>0.4</v>
      </c>
      <c r="L17" s="363" t="s">
        <v>820</v>
      </c>
      <c r="M17" s="364" t="s">
        <v>821</v>
      </c>
      <c r="N17" s="365" t="s">
        <v>822</v>
      </c>
    </row>
    <row r="18" spans="2:14" ht="50.1" customHeight="1" thickBot="1">
      <c r="B18" s="74" t="s">
        <v>244</v>
      </c>
      <c r="C18" s="73">
        <v>0.2</v>
      </c>
      <c r="D18" s="88"/>
      <c r="E18" s="89"/>
      <c r="F18" s="90"/>
      <c r="G18" s="91"/>
      <c r="H18" s="92"/>
      <c r="J18" s="341" t="s">
        <v>244</v>
      </c>
      <c r="K18" s="340">
        <v>0.2</v>
      </c>
      <c r="L18" s="366" t="s">
        <v>823</v>
      </c>
      <c r="M18" s="367" t="s">
        <v>824</v>
      </c>
      <c r="N18" s="368"/>
    </row>
    <row r="19" spans="2:14" ht="16.5" thickTop="1" thickBot="1">
      <c r="B19" s="749" t="s">
        <v>40</v>
      </c>
      <c r="C19" s="62" t="s">
        <v>12</v>
      </c>
      <c r="D19" s="69" t="s">
        <v>245</v>
      </c>
      <c r="E19" s="62" t="s">
        <v>186</v>
      </c>
      <c r="F19" s="62" t="s">
        <v>13</v>
      </c>
      <c r="G19" s="62" t="s">
        <v>14</v>
      </c>
      <c r="H19" s="69" t="s">
        <v>15</v>
      </c>
      <c r="J19" s="759" t="s">
        <v>40</v>
      </c>
      <c r="K19" s="336" t="s">
        <v>12</v>
      </c>
      <c r="L19" s="334" t="s">
        <v>13</v>
      </c>
      <c r="M19" s="334" t="s">
        <v>14</v>
      </c>
      <c r="N19" s="334" t="s">
        <v>15</v>
      </c>
    </row>
    <row r="20" spans="2:14" ht="15.75" thickBot="1">
      <c r="B20" s="750"/>
      <c r="C20" s="62" t="s">
        <v>184</v>
      </c>
      <c r="D20" s="71">
        <v>0.2</v>
      </c>
      <c r="E20" s="71">
        <v>0.4</v>
      </c>
      <c r="F20" s="71">
        <v>0.6</v>
      </c>
      <c r="G20" s="71">
        <v>0.8</v>
      </c>
      <c r="H20" s="71">
        <v>1</v>
      </c>
      <c r="J20" s="760"/>
      <c r="K20" s="336" t="s">
        <v>184</v>
      </c>
      <c r="L20" s="339">
        <v>0.6</v>
      </c>
      <c r="M20" s="339">
        <v>0.8</v>
      </c>
      <c r="N20" s="339">
        <v>1</v>
      </c>
    </row>
    <row r="21" spans="2:14">
      <c r="B21" s="1"/>
      <c r="C21" s="1"/>
      <c r="D21" s="1"/>
      <c r="E21" s="1"/>
      <c r="F21" s="1"/>
      <c r="G21" s="1"/>
      <c r="H21" s="1"/>
    </row>
    <row r="22" spans="2:14" ht="83.25" customHeight="1">
      <c r="B22" s="1"/>
      <c r="C22" s="1"/>
      <c r="D22" s="1"/>
      <c r="E22" s="1"/>
      <c r="F22" s="1"/>
      <c r="G22" s="1"/>
      <c r="H22" s="1"/>
    </row>
    <row r="23" spans="2:14">
      <c r="G23" s="1"/>
      <c r="H23" s="1"/>
    </row>
    <row r="24" spans="2:14" ht="83.25" customHeight="1">
      <c r="G24" s="1"/>
      <c r="H24" s="1"/>
    </row>
    <row r="25" spans="2:14">
      <c r="G25" s="1"/>
      <c r="H25" s="1"/>
    </row>
    <row r="26" spans="2:14" ht="83.25" customHeight="1">
      <c r="G26" s="1"/>
      <c r="H26" s="1"/>
    </row>
    <row r="27" spans="2:14">
      <c r="G27" s="1"/>
      <c r="H27" s="1"/>
    </row>
    <row r="28" spans="2:14" ht="83.25" customHeight="1">
      <c r="G28" s="1"/>
      <c r="H28" s="1"/>
    </row>
    <row r="29" spans="2:14">
      <c r="G29" s="1"/>
      <c r="H29" s="1"/>
    </row>
    <row r="30" spans="2:14">
      <c r="G30" s="1"/>
      <c r="H30" s="1"/>
    </row>
    <row r="31" spans="2:14">
      <c r="G31" s="1"/>
      <c r="H31" s="1"/>
    </row>
    <row r="32" spans="2:14">
      <c r="G32" s="1"/>
      <c r="H32" s="1"/>
    </row>
    <row r="33" spans="7:8">
      <c r="G33" s="1"/>
      <c r="H33" s="1"/>
    </row>
    <row r="34" spans="7:8">
      <c r="G34" s="1"/>
      <c r="H34" s="1"/>
    </row>
    <row r="35" spans="7:8">
      <c r="G35" s="1"/>
      <c r="H35" s="1"/>
    </row>
    <row r="36" spans="7:8">
      <c r="G36" s="1"/>
      <c r="H36" s="1"/>
    </row>
  </sheetData>
  <mergeCells count="11">
    <mergeCell ref="B19:B20"/>
    <mergeCell ref="J12:K12"/>
    <mergeCell ref="L12:N13"/>
    <mergeCell ref="J19:J20"/>
    <mergeCell ref="E1:N1"/>
    <mergeCell ref="A1:D1"/>
    <mergeCell ref="A3:H3"/>
    <mergeCell ref="G4:H4"/>
    <mergeCell ref="B12:C12"/>
    <mergeCell ref="D12:H13"/>
    <mergeCell ref="B10:N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42"/>
  <sheetViews>
    <sheetView workbookViewId="0">
      <selection activeCell="C12" sqref="C12"/>
    </sheetView>
  </sheetViews>
  <sheetFormatPr baseColWidth="10" defaultRowHeight="12.75"/>
  <cols>
    <col min="1" max="1" width="15.7109375" style="118" customWidth="1"/>
    <col min="2" max="2" width="23.85546875" style="119" customWidth="1"/>
    <col min="3" max="3" width="22.140625" style="119" bestFit="1" customWidth="1"/>
    <col min="4" max="4" width="6.28515625" style="119" bestFit="1" customWidth="1"/>
    <col min="5" max="5" width="21.42578125" style="119" bestFit="1" customWidth="1"/>
    <col min="6" max="6" width="6.28515625" style="119" bestFit="1" customWidth="1"/>
    <col min="7" max="7" width="25.5703125" style="119" bestFit="1" customWidth="1"/>
    <col min="8" max="8" width="15.140625" style="118" customWidth="1"/>
    <col min="9" max="9" width="22.7109375" style="118" customWidth="1"/>
    <col min="10" max="10" width="13.85546875" style="119" customWidth="1"/>
    <col min="11" max="11" width="21.140625" style="118" customWidth="1"/>
    <col min="12" max="12" width="8.85546875" style="118" customWidth="1"/>
    <col min="13" max="13" width="20.28515625" style="118" customWidth="1"/>
    <col min="14" max="14" width="7.42578125" style="118" customWidth="1"/>
    <col min="15" max="16" width="20.28515625" style="118" customWidth="1"/>
    <col min="17" max="17" width="25.5703125" style="119" bestFit="1" customWidth="1"/>
    <col min="18" max="18" width="20.28515625" style="118" customWidth="1"/>
    <col min="19" max="16384" width="11.42578125" style="118"/>
  </cols>
  <sheetData>
    <row r="3" spans="1:18">
      <c r="H3" s="774" t="s">
        <v>195</v>
      </c>
      <c r="I3" s="774"/>
      <c r="J3" s="774"/>
      <c r="K3" s="774"/>
      <c r="L3" s="774"/>
      <c r="M3" s="774"/>
      <c r="N3" s="774"/>
      <c r="O3" s="774"/>
      <c r="P3" s="120"/>
    </row>
    <row r="4" spans="1:18" ht="102">
      <c r="A4" s="25" t="s">
        <v>50</v>
      </c>
      <c r="B4" s="77" t="s">
        <v>1</v>
      </c>
      <c r="C4" s="775" t="s">
        <v>41</v>
      </c>
      <c r="D4" s="776"/>
      <c r="E4" s="775" t="s">
        <v>40</v>
      </c>
      <c r="F4" s="776"/>
      <c r="G4" s="41" t="s">
        <v>178</v>
      </c>
      <c r="H4" s="121" t="s">
        <v>42</v>
      </c>
      <c r="I4" s="121" t="s">
        <v>43</v>
      </c>
      <c r="J4" s="122" t="s">
        <v>51</v>
      </c>
      <c r="K4" s="777" t="s">
        <v>45</v>
      </c>
      <c r="L4" s="778"/>
      <c r="M4" s="777" t="s">
        <v>46</v>
      </c>
      <c r="N4" s="778"/>
      <c r="O4" s="122" t="s">
        <v>193</v>
      </c>
      <c r="P4" s="122" t="s">
        <v>196</v>
      </c>
      <c r="Q4" s="41" t="s">
        <v>312</v>
      </c>
      <c r="R4" s="41" t="s">
        <v>8</v>
      </c>
    </row>
    <row r="5" spans="1:18" s="119" customFormat="1" ht="25.5">
      <c r="A5" s="99" t="s">
        <v>20</v>
      </c>
      <c r="B5" s="123" t="s">
        <v>21</v>
      </c>
      <c r="C5" s="124" t="s">
        <v>174</v>
      </c>
      <c r="D5" s="124"/>
      <c r="E5" s="119" t="s">
        <v>175</v>
      </c>
      <c r="G5" s="124" t="s">
        <v>190</v>
      </c>
      <c r="H5" s="126" t="s">
        <v>194</v>
      </c>
      <c r="I5" s="127" t="s">
        <v>194</v>
      </c>
      <c r="J5" s="124" t="s">
        <v>194</v>
      </c>
      <c r="K5" s="124" t="s">
        <v>194</v>
      </c>
      <c r="L5" s="124"/>
      <c r="M5" s="127" t="s">
        <v>194</v>
      </c>
      <c r="N5" s="127"/>
      <c r="O5" s="127" t="s">
        <v>194</v>
      </c>
      <c r="P5" s="127" t="s">
        <v>194</v>
      </c>
      <c r="Q5" s="124" t="s">
        <v>190</v>
      </c>
      <c r="R5" s="125" t="s">
        <v>191</v>
      </c>
    </row>
    <row r="6" spans="1:18" ht="25.5">
      <c r="A6" s="99" t="s">
        <v>7</v>
      </c>
      <c r="B6" s="123" t="s">
        <v>276</v>
      </c>
      <c r="C6" s="124" t="s">
        <v>281</v>
      </c>
      <c r="D6" s="128">
        <v>0.2</v>
      </c>
      <c r="E6" s="126" t="s">
        <v>286</v>
      </c>
      <c r="F6" s="128">
        <v>0.2</v>
      </c>
      <c r="G6" s="126" t="s">
        <v>249</v>
      </c>
      <c r="H6" s="129" t="s">
        <v>294</v>
      </c>
      <c r="I6" s="130" t="s">
        <v>296</v>
      </c>
      <c r="J6" s="125" t="s">
        <v>298</v>
      </c>
      <c r="K6" s="131" t="s">
        <v>300</v>
      </c>
      <c r="L6" s="136">
        <v>0.25</v>
      </c>
      <c r="M6" s="130" t="s">
        <v>303</v>
      </c>
      <c r="N6" s="138">
        <v>0.25</v>
      </c>
      <c r="O6" s="130" t="s">
        <v>305</v>
      </c>
      <c r="P6" s="130" t="s">
        <v>309</v>
      </c>
      <c r="Q6" s="124" t="s">
        <v>249</v>
      </c>
      <c r="R6" s="101" t="s">
        <v>239</v>
      </c>
    </row>
    <row r="7" spans="1:18" ht="25.5">
      <c r="A7" s="99" t="s">
        <v>10</v>
      </c>
      <c r="B7" s="123" t="s">
        <v>277</v>
      </c>
      <c r="C7" s="124" t="s">
        <v>282</v>
      </c>
      <c r="D7" s="128">
        <v>0.4</v>
      </c>
      <c r="E7" s="126" t="s">
        <v>62</v>
      </c>
      <c r="F7" s="128">
        <v>0.4</v>
      </c>
      <c r="G7" s="126" t="s">
        <v>63</v>
      </c>
      <c r="H7" s="129" t="s">
        <v>295</v>
      </c>
      <c r="I7" s="130" t="s">
        <v>297</v>
      </c>
      <c r="J7" s="125" t="s">
        <v>299</v>
      </c>
      <c r="K7" s="131" t="s">
        <v>301</v>
      </c>
      <c r="L7" s="136">
        <v>0.15</v>
      </c>
      <c r="M7" s="130" t="s">
        <v>304</v>
      </c>
      <c r="N7" s="138">
        <v>0.15</v>
      </c>
      <c r="O7" s="130" t="s">
        <v>306</v>
      </c>
      <c r="P7" s="130" t="s">
        <v>310</v>
      </c>
      <c r="Q7" s="124" t="s">
        <v>63</v>
      </c>
      <c r="R7" s="101" t="s">
        <v>201</v>
      </c>
    </row>
    <row r="8" spans="1:18" ht="25.5">
      <c r="A8" s="99" t="s">
        <v>11</v>
      </c>
      <c r="B8" s="123" t="s">
        <v>278</v>
      </c>
      <c r="C8" s="44" t="s">
        <v>283</v>
      </c>
      <c r="D8" s="128">
        <v>0.6</v>
      </c>
      <c r="E8" s="132" t="s">
        <v>63</v>
      </c>
      <c r="F8" s="128">
        <v>0.6</v>
      </c>
      <c r="G8" s="126" t="s">
        <v>250</v>
      </c>
      <c r="H8" s="102"/>
      <c r="I8" s="102"/>
      <c r="J8" s="105"/>
      <c r="K8" s="131" t="s">
        <v>302</v>
      </c>
      <c r="L8" s="136">
        <v>0.1</v>
      </c>
      <c r="M8" s="102"/>
      <c r="N8" s="102"/>
      <c r="O8" s="102"/>
      <c r="P8" s="102"/>
      <c r="Q8" s="124" t="s">
        <v>250</v>
      </c>
      <c r="R8" s="100" t="s">
        <v>200</v>
      </c>
    </row>
    <row r="9" spans="1:18" ht="25.5">
      <c r="A9" s="103"/>
      <c r="B9" s="123" t="s">
        <v>279</v>
      </c>
      <c r="C9" s="44" t="s">
        <v>284</v>
      </c>
      <c r="D9" s="128">
        <v>0.8</v>
      </c>
      <c r="E9" s="132" t="s">
        <v>64</v>
      </c>
      <c r="F9" s="128">
        <v>0.8</v>
      </c>
      <c r="G9" s="126" t="s">
        <v>290</v>
      </c>
      <c r="H9" s="102"/>
      <c r="I9" s="102"/>
      <c r="J9" s="105"/>
      <c r="K9" s="102"/>
      <c r="L9" s="102"/>
      <c r="M9" s="102"/>
      <c r="N9" s="102"/>
      <c r="O9" s="102"/>
      <c r="P9" s="102"/>
      <c r="Q9" s="124" t="s">
        <v>290</v>
      </c>
      <c r="R9" s="101"/>
    </row>
    <row r="10" spans="1:18">
      <c r="A10" s="133"/>
      <c r="B10" s="123" t="s">
        <v>370</v>
      </c>
      <c r="C10" s="44" t="s">
        <v>285</v>
      </c>
      <c r="D10" s="128">
        <v>1</v>
      </c>
      <c r="E10" s="132" t="s">
        <v>65</v>
      </c>
      <c r="F10" s="128">
        <v>1</v>
      </c>
      <c r="G10" s="126" t="s">
        <v>293</v>
      </c>
      <c r="H10" s="102"/>
      <c r="I10" s="102"/>
      <c r="J10" s="105"/>
      <c r="K10" s="102"/>
      <c r="L10" s="102"/>
      <c r="M10" s="102"/>
      <c r="N10" s="102"/>
      <c r="O10" s="102"/>
      <c r="P10" s="102"/>
      <c r="Q10" s="124" t="s">
        <v>293</v>
      </c>
      <c r="R10" s="102"/>
    </row>
    <row r="11" spans="1:18" ht="25.5">
      <c r="A11" s="133"/>
      <c r="B11" s="123" t="s">
        <v>280</v>
      </c>
      <c r="E11" s="44" t="s">
        <v>287</v>
      </c>
      <c r="F11" s="128">
        <v>0.6</v>
      </c>
      <c r="G11" s="126" t="s">
        <v>291</v>
      </c>
      <c r="H11" s="102"/>
      <c r="I11" s="102"/>
      <c r="J11" s="105"/>
      <c r="K11" s="102"/>
      <c r="L11" s="102"/>
      <c r="M11" s="102"/>
      <c r="N11" s="102"/>
      <c r="O11" s="102"/>
      <c r="P11" s="102"/>
      <c r="Q11" s="124" t="s">
        <v>291</v>
      </c>
      <c r="R11" s="102"/>
    </row>
    <row r="12" spans="1:18">
      <c r="A12" s="133"/>
      <c r="B12" s="123" t="s">
        <v>38</v>
      </c>
      <c r="E12" s="44" t="s">
        <v>288</v>
      </c>
      <c r="F12" s="128">
        <v>0.8</v>
      </c>
      <c r="G12" s="126" t="s">
        <v>292</v>
      </c>
      <c r="H12" s="102"/>
      <c r="I12" s="102"/>
      <c r="J12" s="105"/>
      <c r="K12" s="102"/>
      <c r="L12" s="102"/>
      <c r="M12" s="102"/>
      <c r="N12" s="102"/>
      <c r="O12" s="102"/>
      <c r="P12" s="102"/>
      <c r="Q12" s="124" t="s">
        <v>292</v>
      </c>
      <c r="R12" s="102"/>
    </row>
    <row r="13" spans="1:18">
      <c r="A13" s="133"/>
      <c r="B13" s="123" t="s">
        <v>39</v>
      </c>
      <c r="E13" s="44" t="s">
        <v>289</v>
      </c>
      <c r="F13" s="128">
        <v>1</v>
      </c>
      <c r="H13" s="102"/>
      <c r="I13" s="102"/>
      <c r="J13" s="105"/>
      <c r="K13" s="102"/>
      <c r="L13" s="102"/>
      <c r="M13" s="102"/>
      <c r="N13" s="102"/>
      <c r="O13" s="102"/>
      <c r="P13" s="102"/>
      <c r="R13" s="102"/>
    </row>
    <row r="14" spans="1:18">
      <c r="A14" s="133"/>
      <c r="B14" s="105"/>
      <c r="H14" s="102"/>
      <c r="I14" s="102"/>
      <c r="J14" s="105"/>
      <c r="K14" s="102"/>
      <c r="L14" s="102"/>
      <c r="M14" s="102"/>
      <c r="N14" s="102"/>
      <c r="O14" s="102"/>
      <c r="P14" s="102"/>
      <c r="R14" s="102"/>
    </row>
    <row r="15" spans="1:18">
      <c r="A15" s="133"/>
      <c r="B15" s="105"/>
      <c r="H15" s="102"/>
      <c r="I15" s="102"/>
      <c r="J15" s="105"/>
      <c r="K15" s="102"/>
      <c r="L15" s="102"/>
      <c r="M15" s="102"/>
      <c r="N15" s="102"/>
      <c r="O15" s="104"/>
      <c r="P15" s="104"/>
      <c r="R15" s="102"/>
    </row>
    <row r="16" spans="1:18">
      <c r="B16" s="105"/>
      <c r="H16" s="102"/>
      <c r="I16" s="102"/>
      <c r="J16" s="105"/>
      <c r="K16" s="102"/>
      <c r="L16" s="102"/>
      <c r="M16" s="102"/>
      <c r="N16" s="102"/>
      <c r="O16" s="104"/>
      <c r="P16" s="104"/>
      <c r="R16" s="102"/>
    </row>
    <row r="17" spans="2:18">
      <c r="B17" s="105"/>
      <c r="C17" s="105"/>
      <c r="D17" s="105"/>
      <c r="E17" s="105"/>
      <c r="F17" s="105"/>
      <c r="H17" s="102"/>
      <c r="I17" s="102"/>
      <c r="J17" s="105"/>
      <c r="K17" s="102"/>
      <c r="L17" s="102"/>
      <c r="M17" s="102"/>
      <c r="N17" s="102"/>
      <c r="O17" s="104"/>
      <c r="P17" s="104"/>
      <c r="R17" s="102"/>
    </row>
    <row r="18" spans="2:18">
      <c r="B18" s="105"/>
      <c r="C18" s="105"/>
      <c r="D18" s="105"/>
      <c r="E18" s="105"/>
      <c r="F18" s="105"/>
      <c r="H18" s="104"/>
      <c r="I18" s="104"/>
      <c r="J18" s="135"/>
      <c r="K18" s="104"/>
      <c r="L18" s="104"/>
      <c r="M18" s="104"/>
      <c r="N18" s="104"/>
      <c r="O18" s="104"/>
      <c r="P18" s="104"/>
      <c r="R18" s="104"/>
    </row>
    <row r="19" spans="2:18">
      <c r="B19" s="105"/>
      <c r="C19" s="105"/>
      <c r="D19" s="105"/>
      <c r="E19" s="105"/>
      <c r="F19" s="105"/>
      <c r="H19" s="104"/>
      <c r="I19" s="104"/>
      <c r="J19" s="135"/>
      <c r="K19" s="104"/>
      <c r="L19" s="104"/>
      <c r="M19" s="104"/>
      <c r="N19" s="104"/>
      <c r="O19" s="104"/>
      <c r="P19" s="104"/>
      <c r="R19" s="104"/>
    </row>
    <row r="20" spans="2:18">
      <c r="B20" s="105"/>
      <c r="C20" s="105"/>
      <c r="D20" s="105"/>
      <c r="E20" s="105"/>
      <c r="F20" s="105"/>
      <c r="H20" s="104"/>
      <c r="I20" s="104"/>
      <c r="J20" s="135"/>
      <c r="K20" s="104"/>
      <c r="L20" s="104"/>
      <c r="M20" s="104"/>
      <c r="N20" s="104"/>
      <c r="O20" s="104"/>
      <c r="P20" s="104"/>
      <c r="R20" s="104"/>
    </row>
    <row r="21" spans="2:18">
      <c r="B21" s="105"/>
      <c r="C21" s="105"/>
      <c r="D21" s="105"/>
      <c r="E21" s="105"/>
      <c r="F21" s="105"/>
      <c r="H21" s="104"/>
      <c r="I21" s="104"/>
      <c r="J21" s="135"/>
      <c r="K21" s="104"/>
      <c r="L21" s="104"/>
      <c r="M21" s="104"/>
      <c r="N21" s="104"/>
      <c r="O21" s="102"/>
      <c r="P21" s="102"/>
      <c r="R21" s="104"/>
    </row>
    <row r="22" spans="2:18">
      <c r="B22" s="105"/>
      <c r="C22" s="105"/>
      <c r="D22" s="105"/>
      <c r="E22" s="105"/>
      <c r="F22" s="105"/>
      <c r="H22" s="104"/>
      <c r="I22" s="104"/>
      <c r="J22" s="135"/>
      <c r="K22" s="104"/>
      <c r="L22" s="104"/>
      <c r="M22" s="104"/>
      <c r="N22" s="104"/>
      <c r="O22" s="102"/>
      <c r="P22" s="102"/>
      <c r="R22" s="104"/>
    </row>
    <row r="23" spans="2:18">
      <c r="C23" s="105"/>
      <c r="D23" s="105"/>
      <c r="E23" s="105"/>
      <c r="F23" s="105"/>
      <c r="H23" s="104"/>
      <c r="I23" s="104"/>
      <c r="J23" s="135"/>
      <c r="K23" s="104"/>
      <c r="L23" s="104"/>
      <c r="M23" s="104"/>
      <c r="N23" s="104"/>
      <c r="O23" s="102"/>
      <c r="P23" s="102"/>
      <c r="R23" s="104"/>
    </row>
    <row r="24" spans="2:18">
      <c r="C24" s="105"/>
      <c r="D24" s="105"/>
      <c r="E24" s="105"/>
      <c r="F24" s="105"/>
      <c r="H24" s="102"/>
      <c r="I24" s="102"/>
      <c r="J24" s="105"/>
      <c r="K24" s="102"/>
      <c r="L24" s="102"/>
      <c r="M24" s="102"/>
      <c r="N24" s="102"/>
      <c r="O24" s="102"/>
      <c r="P24" s="102"/>
      <c r="R24" s="102"/>
    </row>
    <row r="25" spans="2:18">
      <c r="C25" s="105"/>
      <c r="D25" s="105"/>
      <c r="E25" s="105"/>
      <c r="F25" s="105"/>
      <c r="H25" s="102"/>
      <c r="I25" s="102"/>
      <c r="J25" s="105"/>
      <c r="K25" s="102"/>
      <c r="L25" s="102"/>
      <c r="M25" s="102"/>
      <c r="N25" s="102"/>
      <c r="O25" s="102"/>
      <c r="P25" s="102"/>
      <c r="R25" s="102"/>
    </row>
    <row r="26" spans="2:18">
      <c r="C26" s="105"/>
      <c r="D26" s="105"/>
      <c r="E26" s="105"/>
      <c r="F26" s="105"/>
      <c r="H26" s="102"/>
      <c r="I26" s="102"/>
      <c r="J26" s="105"/>
      <c r="K26" s="102"/>
      <c r="L26" s="102"/>
      <c r="M26" s="102"/>
      <c r="N26" s="102"/>
      <c r="O26" s="102"/>
      <c r="P26" s="102"/>
      <c r="R26" s="102"/>
    </row>
    <row r="27" spans="2:18">
      <c r="H27" s="102"/>
      <c r="I27" s="102"/>
      <c r="J27" s="105"/>
      <c r="K27" s="102"/>
      <c r="L27" s="102"/>
      <c r="M27" s="102"/>
      <c r="N27" s="102"/>
      <c r="O27" s="102"/>
      <c r="P27" s="102"/>
      <c r="R27" s="102"/>
    </row>
    <row r="28" spans="2:18">
      <c r="H28" s="102"/>
      <c r="I28" s="102"/>
      <c r="J28" s="105"/>
      <c r="K28" s="102"/>
      <c r="L28" s="102"/>
      <c r="M28" s="102"/>
      <c r="N28" s="102"/>
      <c r="O28" s="102"/>
      <c r="P28" s="102"/>
      <c r="R28" s="102"/>
    </row>
    <row r="29" spans="2:18">
      <c r="H29" s="102"/>
      <c r="I29" s="102"/>
      <c r="J29" s="105"/>
      <c r="K29" s="102"/>
      <c r="L29" s="102"/>
      <c r="M29" s="102"/>
      <c r="N29" s="102"/>
      <c r="O29" s="102"/>
      <c r="P29" s="102"/>
      <c r="R29" s="102"/>
    </row>
    <row r="30" spans="2:18">
      <c r="H30" s="102"/>
      <c r="I30" s="102"/>
      <c r="J30" s="105"/>
      <c r="K30" s="102"/>
      <c r="L30" s="102"/>
      <c r="M30" s="102"/>
      <c r="N30" s="102"/>
      <c r="O30" s="102"/>
      <c r="P30" s="102"/>
      <c r="R30" s="102"/>
    </row>
    <row r="31" spans="2:18">
      <c r="H31" s="102"/>
      <c r="I31" s="102"/>
      <c r="J31" s="105"/>
      <c r="K31" s="102"/>
      <c r="L31" s="102"/>
      <c r="M31" s="102"/>
      <c r="N31" s="102"/>
      <c r="O31" s="102"/>
      <c r="P31" s="102"/>
      <c r="R31" s="102"/>
    </row>
    <row r="32" spans="2:18">
      <c r="H32" s="102"/>
      <c r="I32" s="102"/>
      <c r="J32" s="105"/>
      <c r="K32" s="102"/>
      <c r="L32" s="102"/>
      <c r="M32" s="102"/>
      <c r="N32" s="102"/>
      <c r="O32" s="102"/>
      <c r="P32" s="102"/>
      <c r="R32" s="102"/>
    </row>
    <row r="33" spans="8:18">
      <c r="H33" s="102"/>
      <c r="I33" s="102"/>
      <c r="J33" s="105"/>
      <c r="K33" s="102"/>
      <c r="L33" s="102"/>
      <c r="M33" s="102"/>
      <c r="N33" s="102"/>
      <c r="O33" s="102"/>
      <c r="P33" s="102"/>
      <c r="R33" s="102"/>
    </row>
    <row r="34" spans="8:18">
      <c r="H34" s="102"/>
      <c r="I34" s="102"/>
      <c r="J34" s="105"/>
      <c r="K34" s="102"/>
      <c r="L34" s="102"/>
      <c r="M34" s="102"/>
      <c r="N34" s="102"/>
      <c r="O34" s="102"/>
      <c r="P34" s="102"/>
      <c r="R34" s="102"/>
    </row>
    <row r="35" spans="8:18">
      <c r="H35" s="102"/>
      <c r="I35" s="102"/>
      <c r="J35" s="105"/>
      <c r="K35" s="102"/>
      <c r="L35" s="102"/>
      <c r="M35" s="102"/>
      <c r="N35" s="102"/>
      <c r="O35" s="102"/>
      <c r="P35" s="102"/>
      <c r="R35" s="102"/>
    </row>
    <row r="36" spans="8:18">
      <c r="H36" s="102"/>
      <c r="I36" s="102"/>
      <c r="J36" s="105"/>
      <c r="K36" s="102"/>
      <c r="L36" s="102"/>
      <c r="M36" s="102"/>
      <c r="N36" s="102"/>
      <c r="O36" s="102"/>
      <c r="P36" s="102"/>
      <c r="R36" s="102"/>
    </row>
    <row r="37" spans="8:18">
      <c r="H37" s="102"/>
      <c r="I37" s="102"/>
      <c r="J37" s="105"/>
      <c r="K37" s="102"/>
      <c r="L37" s="102"/>
      <c r="M37" s="102"/>
      <c r="N37" s="102"/>
      <c r="O37" s="102"/>
      <c r="P37" s="102"/>
      <c r="R37" s="102"/>
    </row>
    <row r="38" spans="8:18">
      <c r="H38" s="102"/>
      <c r="I38" s="102"/>
      <c r="J38" s="105"/>
      <c r="K38" s="102"/>
      <c r="L38" s="102"/>
      <c r="M38" s="102"/>
      <c r="N38" s="102"/>
      <c r="O38" s="102"/>
      <c r="P38" s="102"/>
      <c r="R38" s="102"/>
    </row>
    <row r="39" spans="8:18">
      <c r="H39" s="102"/>
      <c r="I39" s="102"/>
      <c r="J39" s="105"/>
      <c r="K39" s="102"/>
      <c r="L39" s="102"/>
      <c r="M39" s="102"/>
      <c r="N39" s="102"/>
      <c r="O39" s="102"/>
      <c r="P39" s="102"/>
      <c r="R39" s="102"/>
    </row>
    <row r="40" spans="8:18">
      <c r="H40" s="102"/>
      <c r="I40" s="102"/>
      <c r="J40" s="105"/>
      <c r="K40" s="102"/>
      <c r="L40" s="102"/>
      <c r="M40" s="102"/>
      <c r="N40" s="102"/>
      <c r="R40" s="102"/>
    </row>
    <row r="41" spans="8:18">
      <c r="H41" s="102"/>
      <c r="I41" s="102"/>
      <c r="J41" s="105"/>
      <c r="K41" s="102"/>
      <c r="L41" s="102"/>
      <c r="M41" s="102"/>
      <c r="N41" s="102"/>
      <c r="R41" s="102"/>
    </row>
    <row r="42" spans="8:18">
      <c r="H42" s="102"/>
      <c r="I42" s="102"/>
      <c r="J42" s="105"/>
      <c r="K42" s="102"/>
      <c r="L42" s="102"/>
      <c r="M42" s="102"/>
      <c r="N42" s="102"/>
      <c r="R42" s="102"/>
    </row>
  </sheetData>
  <mergeCells count="5">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8"/>
  <sheetViews>
    <sheetView topLeftCell="A4" workbookViewId="0">
      <selection activeCell="C12" sqref="C12"/>
    </sheetView>
  </sheetViews>
  <sheetFormatPr baseColWidth="10" defaultRowHeight="15"/>
  <cols>
    <col min="1" max="1" width="16.85546875" customWidth="1"/>
    <col min="2" max="2" width="21.85546875" customWidth="1"/>
    <col min="3" max="3" width="36.7109375" bestFit="1" customWidth="1"/>
    <col min="4" max="4" width="36.5703125" customWidth="1"/>
  </cols>
  <sheetData>
    <row r="1" spans="1:4">
      <c r="A1" s="783" t="s">
        <v>28</v>
      </c>
      <c r="B1" s="783"/>
      <c r="C1" s="783"/>
      <c r="D1" s="783"/>
    </row>
    <row r="2" spans="1:4">
      <c r="A2" s="15"/>
    </row>
    <row r="3" spans="1:4">
      <c r="A3" s="1" t="s">
        <v>27</v>
      </c>
    </row>
    <row r="4" spans="1:4" ht="15.75" thickBot="1">
      <c r="A4" s="15"/>
    </row>
    <row r="5" spans="1:4" ht="15.75" thickBot="1">
      <c r="A5" s="142" t="s">
        <v>26</v>
      </c>
      <c r="B5" s="143" t="s">
        <v>253</v>
      </c>
      <c r="C5" s="795" t="s">
        <v>9</v>
      </c>
      <c r="D5" s="796"/>
    </row>
    <row r="6" spans="1:4" ht="39" thickBot="1">
      <c r="A6" s="793" t="s">
        <v>254</v>
      </c>
      <c r="B6" s="144" t="s">
        <v>255</v>
      </c>
      <c r="C6" s="781" t="s">
        <v>256</v>
      </c>
      <c r="D6" s="782"/>
    </row>
    <row r="7" spans="1:4" ht="26.25" thickBot="1">
      <c r="A7" s="797"/>
      <c r="B7" s="144" t="s">
        <v>257</v>
      </c>
      <c r="C7" s="781" t="s">
        <v>313</v>
      </c>
      <c r="D7" s="782"/>
    </row>
    <row r="8" spans="1:4" ht="26.25" thickBot="1">
      <c r="A8" s="797"/>
      <c r="B8" s="144" t="s">
        <v>258</v>
      </c>
      <c r="C8" s="781" t="s">
        <v>259</v>
      </c>
      <c r="D8" s="782"/>
    </row>
    <row r="9" spans="1:4" ht="39" thickBot="1">
      <c r="A9" s="797"/>
      <c r="B9" s="144" t="s">
        <v>260</v>
      </c>
      <c r="C9" s="781" t="s">
        <v>261</v>
      </c>
      <c r="D9" s="782"/>
    </row>
    <row r="10" spans="1:4" ht="39" thickBot="1">
      <c r="A10" s="794"/>
      <c r="B10" s="144" t="s">
        <v>262</v>
      </c>
      <c r="C10" s="781" t="s">
        <v>263</v>
      </c>
      <c r="D10" s="782"/>
    </row>
    <row r="11" spans="1:4" ht="39.75" customHeight="1" thickBot="1">
      <c r="A11" s="784" t="s">
        <v>264</v>
      </c>
      <c r="B11" s="785"/>
      <c r="C11" s="145" t="s">
        <v>265</v>
      </c>
      <c r="D11" s="790" t="s">
        <v>266</v>
      </c>
    </row>
    <row r="12" spans="1:4" ht="39.75" customHeight="1" thickBot="1">
      <c r="A12" s="786"/>
      <c r="B12" s="787"/>
      <c r="C12" s="145" t="s">
        <v>267</v>
      </c>
      <c r="D12" s="791"/>
    </row>
    <row r="13" spans="1:4" ht="39.75" customHeight="1" thickBot="1">
      <c r="A13" s="788"/>
      <c r="B13" s="789"/>
      <c r="C13" s="145" t="s">
        <v>268</v>
      </c>
      <c r="D13" s="792"/>
    </row>
    <row r="14" spans="1:4" ht="27" customHeight="1" thickBot="1">
      <c r="A14" s="793" t="s">
        <v>25</v>
      </c>
      <c r="B14" s="144" t="s">
        <v>269</v>
      </c>
      <c r="C14" s="781" t="s">
        <v>270</v>
      </c>
      <c r="D14" s="782"/>
    </row>
    <row r="15" spans="1:4" ht="37.5" customHeight="1" thickBot="1">
      <c r="A15" s="794"/>
      <c r="B15" s="144" t="s">
        <v>271</v>
      </c>
      <c r="C15" s="781" t="s">
        <v>272</v>
      </c>
      <c r="D15" s="782"/>
    </row>
    <row r="16" spans="1:4" ht="37.5" customHeight="1" thickBot="1">
      <c r="A16" s="779" t="s">
        <v>273</v>
      </c>
      <c r="B16" s="780"/>
      <c r="C16" s="781" t="s">
        <v>274</v>
      </c>
      <c r="D16" s="782"/>
    </row>
    <row r="17" ht="42.75" customHeight="1"/>
    <row r="18" ht="85.5" customHeight="1"/>
  </sheetData>
  <mergeCells count="15">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89"/>
  <sheetViews>
    <sheetView topLeftCell="F19" zoomScale="120" zoomScaleNormal="120" workbookViewId="0">
      <selection activeCell="C12" sqref="C12"/>
    </sheetView>
  </sheetViews>
  <sheetFormatPr baseColWidth="10" defaultRowHeight="15"/>
  <cols>
    <col min="1" max="1" width="17.42578125" style="160" customWidth="1"/>
    <col min="2" max="5" width="25.7109375" customWidth="1"/>
    <col min="6" max="6" width="15.5703125" bestFit="1" customWidth="1"/>
    <col min="7" max="7" width="18.5703125" style="160" customWidth="1"/>
    <col min="8" max="8" width="26" customWidth="1"/>
    <col min="9" max="11" width="25.7109375" customWidth="1"/>
  </cols>
  <sheetData>
    <row r="1" spans="1:11" ht="15.75">
      <c r="A1" s="773" t="s">
        <v>58</v>
      </c>
      <c r="B1" s="773"/>
      <c r="C1" s="773"/>
      <c r="D1" s="773"/>
      <c r="F1" s="773" t="s">
        <v>111</v>
      </c>
      <c r="G1" s="773"/>
      <c r="H1" s="773"/>
    </row>
    <row r="2" spans="1:11" s="1" customFormat="1" ht="15.75" thickBot="1">
      <c r="A2" s="160"/>
      <c r="G2" s="160"/>
    </row>
    <row r="3" spans="1:11" ht="21.75" customHeight="1" thickBot="1">
      <c r="A3" s="810" t="s">
        <v>57</v>
      </c>
      <c r="B3" s="810"/>
      <c r="C3" s="810"/>
      <c r="D3" s="811"/>
      <c r="F3" s="808" t="s">
        <v>53</v>
      </c>
      <c r="G3" s="808" t="s">
        <v>66</v>
      </c>
      <c r="H3" s="808"/>
    </row>
    <row r="4" spans="1:11" ht="28.5" customHeight="1" thickBot="1">
      <c r="A4" s="161"/>
      <c r="B4" s="146" t="s">
        <v>314</v>
      </c>
      <c r="C4" s="147" t="s">
        <v>9</v>
      </c>
      <c r="D4" s="146" t="s">
        <v>41</v>
      </c>
      <c r="F4" s="808"/>
      <c r="G4" s="155" t="s">
        <v>59</v>
      </c>
      <c r="H4" s="155" t="s">
        <v>60</v>
      </c>
    </row>
    <row r="5" spans="1:11" ht="51.75" thickBot="1">
      <c r="A5" s="148" t="s">
        <v>281</v>
      </c>
      <c r="B5" s="27" t="s">
        <v>315</v>
      </c>
      <c r="C5" s="149" t="s">
        <v>316</v>
      </c>
      <c r="D5" s="150">
        <v>0.2</v>
      </c>
      <c r="F5" s="156" t="s">
        <v>286</v>
      </c>
      <c r="G5" s="157">
        <v>0.2</v>
      </c>
      <c r="H5" s="809" t="s">
        <v>61</v>
      </c>
      <c r="I5" s="1"/>
    </row>
    <row r="6" spans="1:11" ht="39" thickBot="1">
      <c r="A6" s="151" t="s">
        <v>282</v>
      </c>
      <c r="B6" s="27" t="s">
        <v>317</v>
      </c>
      <c r="C6" s="149" t="s">
        <v>318</v>
      </c>
      <c r="D6" s="150">
        <v>0.4</v>
      </c>
      <c r="F6" s="156" t="s">
        <v>62</v>
      </c>
      <c r="G6" s="157">
        <v>0.4</v>
      </c>
      <c r="H6" s="809"/>
      <c r="I6" s="1"/>
    </row>
    <row r="7" spans="1:11" ht="39" thickBot="1">
      <c r="A7" s="152" t="s">
        <v>283</v>
      </c>
      <c r="B7" s="27" t="s">
        <v>319</v>
      </c>
      <c r="C7" s="149" t="s">
        <v>56</v>
      </c>
      <c r="D7" s="150">
        <v>0.6</v>
      </c>
      <c r="F7" s="158" t="s">
        <v>63</v>
      </c>
      <c r="G7" s="159">
        <v>0.6</v>
      </c>
      <c r="H7" s="159">
        <v>0.6</v>
      </c>
    </row>
    <row r="8" spans="1:11" ht="51.75" thickBot="1">
      <c r="A8" s="153" t="s">
        <v>284</v>
      </c>
      <c r="B8" s="27" t="s">
        <v>320</v>
      </c>
      <c r="C8" s="149" t="s">
        <v>321</v>
      </c>
      <c r="D8" s="150">
        <v>0.8</v>
      </c>
      <c r="F8" s="158" t="s">
        <v>64</v>
      </c>
      <c r="G8" s="159">
        <v>0.8</v>
      </c>
      <c r="H8" s="159">
        <v>0.8</v>
      </c>
    </row>
    <row r="9" spans="1:11" ht="39" thickBot="1">
      <c r="A9" s="154" t="s">
        <v>285</v>
      </c>
      <c r="B9" s="27" t="s">
        <v>322</v>
      </c>
      <c r="C9" s="149" t="s">
        <v>55</v>
      </c>
      <c r="D9" s="150">
        <v>1</v>
      </c>
      <c r="F9" s="158" t="s">
        <v>65</v>
      </c>
      <c r="G9" s="159">
        <v>1</v>
      </c>
      <c r="H9" s="159">
        <v>1</v>
      </c>
    </row>
    <row r="11" spans="1:11" ht="15.75" thickBot="1"/>
    <row r="12" spans="1:11" ht="23.25" customHeight="1" thickBot="1">
      <c r="A12" s="812" t="s">
        <v>67</v>
      </c>
      <c r="B12" s="812"/>
      <c r="C12" s="812"/>
      <c r="D12" s="812"/>
      <c r="E12" s="812"/>
      <c r="F12" s="1"/>
      <c r="G12" s="812" t="s">
        <v>327</v>
      </c>
      <c r="H12" s="812"/>
      <c r="I12" s="812"/>
      <c r="J12" s="812"/>
      <c r="K12" s="812"/>
    </row>
    <row r="13" spans="1:11" ht="39" customHeight="1" thickBot="1">
      <c r="A13" s="29" t="s">
        <v>54</v>
      </c>
      <c r="B13" s="798" t="s">
        <v>328</v>
      </c>
      <c r="C13" s="798"/>
      <c r="D13" s="798" t="s">
        <v>329</v>
      </c>
      <c r="E13" s="798"/>
      <c r="F13" s="1"/>
      <c r="G13" s="29" t="s">
        <v>54</v>
      </c>
      <c r="H13" s="798" t="s">
        <v>328</v>
      </c>
      <c r="I13" s="798"/>
      <c r="J13" s="798" t="s">
        <v>329</v>
      </c>
      <c r="K13" s="798"/>
    </row>
    <row r="14" spans="1:11" ht="24.95" customHeight="1">
      <c r="A14" s="801" t="s">
        <v>323</v>
      </c>
      <c r="B14" s="799" t="s">
        <v>69</v>
      </c>
      <c r="C14" s="800"/>
      <c r="D14" s="799" t="s">
        <v>73</v>
      </c>
      <c r="E14" s="800"/>
      <c r="F14" s="1"/>
      <c r="G14" s="801" t="s">
        <v>323</v>
      </c>
      <c r="H14" s="799" t="s">
        <v>112</v>
      </c>
      <c r="I14" s="800"/>
      <c r="J14" s="799" t="s">
        <v>115</v>
      </c>
      <c r="K14" s="800"/>
    </row>
    <row r="15" spans="1:11" ht="24.95" customHeight="1">
      <c r="A15" s="802"/>
      <c r="B15" s="804" t="s">
        <v>70</v>
      </c>
      <c r="C15" s="805"/>
      <c r="D15" s="804" t="s">
        <v>74</v>
      </c>
      <c r="E15" s="805"/>
      <c r="G15" s="802"/>
      <c r="H15" s="804" t="s">
        <v>113</v>
      </c>
      <c r="I15" s="805"/>
      <c r="J15" s="804" t="s">
        <v>116</v>
      </c>
      <c r="K15" s="805"/>
    </row>
    <row r="16" spans="1:11" ht="39.950000000000003" customHeight="1" thickBot="1">
      <c r="A16" s="802"/>
      <c r="B16" s="804" t="s">
        <v>71</v>
      </c>
      <c r="C16" s="805"/>
      <c r="D16" s="804" t="s">
        <v>75</v>
      </c>
      <c r="E16" s="805"/>
      <c r="G16" s="803"/>
      <c r="H16" s="813" t="s">
        <v>114</v>
      </c>
      <c r="I16" s="814"/>
      <c r="J16" s="813" t="s">
        <v>117</v>
      </c>
      <c r="K16" s="814"/>
    </row>
    <row r="17" spans="1:11" ht="51.95" customHeight="1">
      <c r="A17" s="802"/>
      <c r="B17" s="804" t="s">
        <v>72</v>
      </c>
      <c r="C17" s="805"/>
      <c r="D17" s="804" t="s">
        <v>76</v>
      </c>
      <c r="E17" s="805"/>
      <c r="G17" s="801" t="s">
        <v>324</v>
      </c>
      <c r="H17" s="799" t="s">
        <v>118</v>
      </c>
      <c r="I17" s="800"/>
      <c r="J17" s="799" t="s">
        <v>121</v>
      </c>
      <c r="K17" s="800"/>
    </row>
    <row r="18" spans="1:11" ht="24.95" customHeight="1" thickBot="1">
      <c r="A18" s="803"/>
      <c r="B18" s="806"/>
      <c r="C18" s="807"/>
      <c r="D18" s="813" t="s">
        <v>77</v>
      </c>
      <c r="E18" s="814"/>
      <c r="G18" s="802"/>
      <c r="H18" s="804" t="s">
        <v>119</v>
      </c>
      <c r="I18" s="805"/>
      <c r="J18" s="804" t="s">
        <v>122</v>
      </c>
      <c r="K18" s="805"/>
    </row>
    <row r="19" spans="1:11" ht="24.95" customHeight="1" thickBot="1">
      <c r="A19" s="801" t="s">
        <v>324</v>
      </c>
      <c r="B19" s="799" t="s">
        <v>78</v>
      </c>
      <c r="C19" s="800"/>
      <c r="D19" s="799" t="s">
        <v>82</v>
      </c>
      <c r="E19" s="800"/>
      <c r="G19" s="803"/>
      <c r="H19" s="813" t="s">
        <v>120</v>
      </c>
      <c r="I19" s="814"/>
      <c r="J19" s="813" t="s">
        <v>123</v>
      </c>
      <c r="K19" s="814"/>
    </row>
    <row r="20" spans="1:11" ht="24.95" customHeight="1">
      <c r="A20" s="802"/>
      <c r="B20" s="804" t="s">
        <v>79</v>
      </c>
      <c r="C20" s="805"/>
      <c r="D20" s="804" t="s">
        <v>83</v>
      </c>
      <c r="E20" s="805"/>
      <c r="G20" s="801" t="s">
        <v>325</v>
      </c>
      <c r="H20" s="799" t="s">
        <v>124</v>
      </c>
      <c r="I20" s="800"/>
      <c r="J20" s="799" t="s">
        <v>127</v>
      </c>
      <c r="K20" s="800"/>
    </row>
    <row r="21" spans="1:11" ht="39.950000000000003" customHeight="1">
      <c r="A21" s="802"/>
      <c r="B21" s="804" t="s">
        <v>80</v>
      </c>
      <c r="C21" s="805"/>
      <c r="D21" s="804" t="s">
        <v>84</v>
      </c>
      <c r="E21" s="805"/>
      <c r="G21" s="802"/>
      <c r="H21" s="804" t="s">
        <v>125</v>
      </c>
      <c r="I21" s="805"/>
      <c r="J21" s="804" t="s">
        <v>128</v>
      </c>
      <c r="K21" s="805"/>
    </row>
    <row r="22" spans="1:11" ht="51.95" customHeight="1" thickBot="1">
      <c r="A22" s="802"/>
      <c r="B22" s="804" t="s">
        <v>81</v>
      </c>
      <c r="C22" s="805"/>
      <c r="D22" s="804" t="s">
        <v>85</v>
      </c>
      <c r="E22" s="805"/>
      <c r="G22" s="803"/>
      <c r="H22" s="813" t="s">
        <v>126</v>
      </c>
      <c r="I22" s="814"/>
      <c r="J22" s="813" t="s">
        <v>129</v>
      </c>
      <c r="K22" s="814"/>
    </row>
    <row r="23" spans="1:11" ht="39.950000000000003" customHeight="1" thickBot="1">
      <c r="A23" s="803"/>
      <c r="B23" s="806"/>
      <c r="C23" s="807"/>
      <c r="D23" s="813" t="s">
        <v>86</v>
      </c>
      <c r="E23" s="814"/>
      <c r="G23" s="801" t="s">
        <v>326</v>
      </c>
      <c r="H23" s="799" t="s">
        <v>130</v>
      </c>
      <c r="I23" s="800"/>
      <c r="J23" s="799" t="s">
        <v>133</v>
      </c>
      <c r="K23" s="800"/>
    </row>
    <row r="24" spans="1:11" ht="24.95" customHeight="1">
      <c r="A24" s="801" t="s">
        <v>325</v>
      </c>
      <c r="B24" s="799" t="s">
        <v>87</v>
      </c>
      <c r="C24" s="800"/>
      <c r="D24" s="799" t="s">
        <v>91</v>
      </c>
      <c r="E24" s="800"/>
      <c r="G24" s="802"/>
      <c r="H24" s="804" t="s">
        <v>131</v>
      </c>
      <c r="I24" s="805"/>
      <c r="J24" s="804" t="s">
        <v>134</v>
      </c>
      <c r="K24" s="805"/>
    </row>
    <row r="25" spans="1:11" ht="39.950000000000003" customHeight="1" thickBot="1">
      <c r="A25" s="802"/>
      <c r="B25" s="804" t="s">
        <v>88</v>
      </c>
      <c r="C25" s="805"/>
      <c r="D25" s="804" t="s">
        <v>92</v>
      </c>
      <c r="E25" s="805"/>
      <c r="G25" s="803"/>
      <c r="H25" s="813" t="s">
        <v>132</v>
      </c>
      <c r="I25" s="814"/>
      <c r="J25" s="813" t="s">
        <v>135</v>
      </c>
      <c r="K25" s="814"/>
    </row>
    <row r="26" spans="1:11" ht="39.950000000000003" customHeight="1">
      <c r="A26" s="802"/>
      <c r="B26" s="804" t="s">
        <v>89</v>
      </c>
      <c r="C26" s="805"/>
      <c r="D26" s="804" t="s">
        <v>93</v>
      </c>
      <c r="E26" s="805"/>
      <c r="G26" s="801" t="s">
        <v>330</v>
      </c>
      <c r="H26" s="799" t="s">
        <v>136</v>
      </c>
      <c r="I26" s="800"/>
      <c r="J26" s="799" t="s">
        <v>139</v>
      </c>
      <c r="K26" s="800"/>
    </row>
    <row r="27" spans="1:11" ht="51.95" customHeight="1">
      <c r="A27" s="802"/>
      <c r="B27" s="804" t="s">
        <v>90</v>
      </c>
      <c r="C27" s="805"/>
      <c r="D27" s="804" t="s">
        <v>94</v>
      </c>
      <c r="E27" s="805"/>
      <c r="G27" s="802"/>
      <c r="H27" s="804" t="s">
        <v>137</v>
      </c>
      <c r="I27" s="805"/>
      <c r="J27" s="804" t="s">
        <v>140</v>
      </c>
      <c r="K27" s="805"/>
    </row>
    <row r="28" spans="1:11" ht="39.950000000000003" customHeight="1" thickBot="1">
      <c r="A28" s="802"/>
      <c r="B28" s="804"/>
      <c r="C28" s="805"/>
      <c r="D28" s="804" t="s">
        <v>95</v>
      </c>
      <c r="E28" s="805"/>
      <c r="G28" s="803"/>
      <c r="H28" s="813" t="s">
        <v>138</v>
      </c>
      <c r="I28" s="814"/>
      <c r="J28" s="813" t="s">
        <v>141</v>
      </c>
      <c r="K28" s="814"/>
    </row>
    <row r="29" spans="1:11" ht="24.95" customHeight="1" thickBot="1">
      <c r="A29" s="803"/>
      <c r="B29" s="813"/>
      <c r="C29" s="814"/>
      <c r="D29" s="813" t="s">
        <v>96</v>
      </c>
      <c r="E29" s="814"/>
    </row>
    <row r="30" spans="1:11" ht="24.95" customHeight="1">
      <c r="A30" s="801" t="s">
        <v>326</v>
      </c>
      <c r="B30" s="799" t="s">
        <v>97</v>
      </c>
      <c r="C30" s="800"/>
      <c r="D30" s="799" t="s">
        <v>101</v>
      </c>
      <c r="E30" s="800"/>
    </row>
    <row r="31" spans="1:11" ht="39.950000000000003" customHeight="1">
      <c r="A31" s="802"/>
      <c r="B31" s="804" t="s">
        <v>98</v>
      </c>
      <c r="C31" s="805"/>
      <c r="D31" s="804" t="s">
        <v>102</v>
      </c>
      <c r="E31" s="805"/>
    </row>
    <row r="32" spans="1:11" ht="39.950000000000003" customHeight="1">
      <c r="A32" s="802"/>
      <c r="B32" s="804" t="s">
        <v>99</v>
      </c>
      <c r="C32" s="805"/>
      <c r="D32" s="804" t="s">
        <v>103</v>
      </c>
      <c r="E32" s="805"/>
    </row>
    <row r="33" spans="1:11" ht="51.95" customHeight="1" thickBot="1">
      <c r="A33" s="803"/>
      <c r="B33" s="813" t="s">
        <v>100</v>
      </c>
      <c r="C33" s="814"/>
      <c r="D33" s="806"/>
      <c r="E33" s="807"/>
    </row>
    <row r="34" spans="1:11" ht="24.95" customHeight="1">
      <c r="A34" s="801" t="s">
        <v>330</v>
      </c>
      <c r="B34" s="799" t="s">
        <v>104</v>
      </c>
      <c r="C34" s="800"/>
      <c r="D34" s="799" t="s">
        <v>108</v>
      </c>
      <c r="E34" s="800"/>
    </row>
    <row r="35" spans="1:11" ht="24.95" customHeight="1">
      <c r="A35" s="802"/>
      <c r="B35" s="804" t="s">
        <v>105</v>
      </c>
      <c r="C35" s="805"/>
      <c r="D35" s="804" t="s">
        <v>109</v>
      </c>
      <c r="E35" s="805"/>
    </row>
    <row r="36" spans="1:11" ht="39.950000000000003" customHeight="1">
      <c r="A36" s="802"/>
      <c r="B36" s="804" t="s">
        <v>106</v>
      </c>
      <c r="C36" s="805"/>
      <c r="D36" s="804" t="s">
        <v>110</v>
      </c>
      <c r="E36" s="805"/>
    </row>
    <row r="37" spans="1:11" ht="51.95" customHeight="1" thickBot="1">
      <c r="A37" s="803"/>
      <c r="B37" s="813" t="s">
        <v>107</v>
      </c>
      <c r="C37" s="814"/>
      <c r="D37" s="806"/>
      <c r="E37" s="807"/>
    </row>
    <row r="38" spans="1:11">
      <c r="D38" s="1"/>
    </row>
    <row r="40" spans="1:11" ht="35.25" customHeight="1">
      <c r="A40" s="818" t="s">
        <v>142</v>
      </c>
      <c r="B40" s="818"/>
      <c r="C40" s="818"/>
      <c r="D40" s="818"/>
      <c r="E40" s="818"/>
      <c r="G40" s="818" t="s">
        <v>173</v>
      </c>
      <c r="H40" s="818"/>
      <c r="I40" s="818"/>
      <c r="J40" s="818"/>
      <c r="K40" s="818"/>
    </row>
    <row r="41" spans="1:11" ht="15.75" customHeight="1" thickBot="1">
      <c r="A41" s="28"/>
      <c r="B41" s="162"/>
      <c r="C41" s="28"/>
      <c r="D41" s="28"/>
      <c r="G41" s="1"/>
      <c r="H41" s="160"/>
      <c r="I41" s="1"/>
      <c r="J41" s="1"/>
      <c r="K41" s="1"/>
    </row>
    <row r="42" spans="1:11" ht="45.75" thickBot="1">
      <c r="A42" s="828" t="s">
        <v>143</v>
      </c>
      <c r="B42" s="817" t="s">
        <v>144</v>
      </c>
      <c r="C42" s="817"/>
      <c r="D42" s="817" t="s">
        <v>145</v>
      </c>
      <c r="E42" s="817"/>
      <c r="G42" s="1"/>
      <c r="H42" s="163" t="s">
        <v>54</v>
      </c>
      <c r="I42" s="164" t="s">
        <v>166</v>
      </c>
      <c r="J42" s="821" t="s">
        <v>68</v>
      </c>
      <c r="K42" s="822"/>
    </row>
    <row r="43" spans="1:11" ht="29.25" customHeight="1" thickBot="1">
      <c r="A43" s="829"/>
      <c r="B43" s="817"/>
      <c r="C43" s="817"/>
      <c r="D43" s="31" t="s">
        <v>4</v>
      </c>
      <c r="E43" s="31" t="s">
        <v>5</v>
      </c>
      <c r="G43" s="1"/>
      <c r="H43" s="165" t="s">
        <v>323</v>
      </c>
      <c r="I43" s="131" t="s">
        <v>167</v>
      </c>
      <c r="J43" s="815" t="s">
        <v>168</v>
      </c>
      <c r="K43" s="816"/>
    </row>
    <row r="44" spans="1:11" ht="26.25" customHeight="1">
      <c r="A44" s="168">
        <v>1</v>
      </c>
      <c r="B44" s="827" t="s">
        <v>146</v>
      </c>
      <c r="C44" s="827"/>
      <c r="D44" s="169"/>
      <c r="E44" s="170"/>
      <c r="G44" s="1"/>
      <c r="H44" s="165" t="s">
        <v>324</v>
      </c>
      <c r="I44" s="131" t="s">
        <v>169</v>
      </c>
      <c r="J44" s="815" t="s">
        <v>170</v>
      </c>
      <c r="K44" s="816"/>
    </row>
    <row r="45" spans="1:11" ht="24" customHeight="1" thickBot="1">
      <c r="A45" s="171">
        <v>2</v>
      </c>
      <c r="B45" s="823" t="s">
        <v>147</v>
      </c>
      <c r="C45" s="823"/>
      <c r="D45" s="172"/>
      <c r="E45" s="173"/>
      <c r="G45" s="1"/>
      <c r="H45" s="166" t="s">
        <v>325</v>
      </c>
      <c r="I45" s="167" t="s">
        <v>171</v>
      </c>
      <c r="J45" s="819" t="s">
        <v>172</v>
      </c>
      <c r="K45" s="820"/>
    </row>
    <row r="46" spans="1:11" ht="15.75" customHeight="1">
      <c r="A46" s="171">
        <v>3</v>
      </c>
      <c r="B46" s="823" t="s">
        <v>148</v>
      </c>
      <c r="C46" s="823"/>
      <c r="D46" s="172"/>
      <c r="E46" s="173"/>
      <c r="G46" s="1"/>
      <c r="H46" s="160"/>
      <c r="I46" s="1"/>
      <c r="J46" s="1"/>
      <c r="K46" s="1"/>
    </row>
    <row r="47" spans="1:11" ht="25.5" customHeight="1">
      <c r="A47" s="171">
        <v>4</v>
      </c>
      <c r="B47" s="823" t="s">
        <v>149</v>
      </c>
      <c r="C47" s="823"/>
      <c r="D47" s="172"/>
      <c r="E47" s="173"/>
      <c r="G47" s="1"/>
      <c r="H47" s="160"/>
      <c r="I47" s="1"/>
      <c r="J47" s="1"/>
      <c r="K47" s="1"/>
    </row>
    <row r="48" spans="1:11" ht="27" customHeight="1">
      <c r="A48" s="171">
        <v>5</v>
      </c>
      <c r="B48" s="823" t="s">
        <v>150</v>
      </c>
      <c r="C48" s="823"/>
      <c r="D48" s="172"/>
      <c r="E48" s="173"/>
      <c r="G48" s="1"/>
      <c r="H48" s="160"/>
      <c r="I48" s="1"/>
      <c r="J48" s="1"/>
      <c r="K48" s="1"/>
    </row>
    <row r="49" spans="1:9">
      <c r="A49" s="171">
        <v>6</v>
      </c>
      <c r="B49" s="823" t="s">
        <v>151</v>
      </c>
      <c r="C49" s="823"/>
      <c r="D49" s="172"/>
      <c r="E49" s="173"/>
      <c r="G49"/>
      <c r="H49" s="160"/>
    </row>
    <row r="50" spans="1:9" ht="25.5" customHeight="1">
      <c r="A50" s="171">
        <v>7</v>
      </c>
      <c r="B50" s="823" t="s">
        <v>152</v>
      </c>
      <c r="C50" s="823"/>
      <c r="D50" s="172"/>
      <c r="E50" s="173"/>
    </row>
    <row r="51" spans="1:9" ht="26.25" customHeight="1">
      <c r="A51" s="171">
        <v>8</v>
      </c>
      <c r="B51" s="823" t="s">
        <v>153</v>
      </c>
      <c r="C51" s="823"/>
      <c r="D51" s="172"/>
      <c r="E51" s="173"/>
    </row>
    <row r="52" spans="1:9">
      <c r="A52" s="171">
        <v>9</v>
      </c>
      <c r="B52" s="823" t="s">
        <v>154</v>
      </c>
      <c r="C52" s="823"/>
      <c r="D52" s="172"/>
      <c r="E52" s="173"/>
    </row>
    <row r="53" spans="1:9" ht="30" customHeight="1">
      <c r="A53" s="171">
        <v>10</v>
      </c>
      <c r="B53" s="823" t="s">
        <v>155</v>
      </c>
      <c r="C53" s="823"/>
      <c r="D53" s="172"/>
      <c r="E53" s="173"/>
    </row>
    <row r="54" spans="1:9">
      <c r="A54" s="171">
        <v>11</v>
      </c>
      <c r="B54" s="823" t="s">
        <v>156</v>
      </c>
      <c r="C54" s="823"/>
      <c r="D54" s="172"/>
      <c r="E54" s="173"/>
    </row>
    <row r="55" spans="1:9">
      <c r="A55" s="171">
        <v>12</v>
      </c>
      <c r="B55" s="823" t="s">
        <v>157</v>
      </c>
      <c r="C55" s="823"/>
      <c r="D55" s="172"/>
      <c r="E55" s="173"/>
    </row>
    <row r="56" spans="1:9">
      <c r="A56" s="171">
        <v>13</v>
      </c>
      <c r="B56" s="823" t="s">
        <v>158</v>
      </c>
      <c r="C56" s="823"/>
      <c r="D56" s="172"/>
      <c r="E56" s="173"/>
    </row>
    <row r="57" spans="1:9">
      <c r="A57" s="171">
        <v>14</v>
      </c>
      <c r="B57" s="823" t="s">
        <v>159</v>
      </c>
      <c r="C57" s="823"/>
      <c r="D57" s="172"/>
      <c r="E57" s="173"/>
      <c r="F57" s="28"/>
      <c r="G57" s="162"/>
      <c r="H57" s="28"/>
      <c r="I57" s="28"/>
    </row>
    <row r="58" spans="1:9">
      <c r="A58" s="171">
        <v>15</v>
      </c>
      <c r="B58" s="823" t="s">
        <v>160</v>
      </c>
      <c r="C58" s="823"/>
      <c r="D58" s="172"/>
      <c r="E58" s="173"/>
    </row>
    <row r="59" spans="1:9">
      <c r="A59" s="171">
        <v>16</v>
      </c>
      <c r="B59" s="823" t="s">
        <v>161</v>
      </c>
      <c r="C59" s="823"/>
      <c r="D59" s="172"/>
      <c r="E59" s="173"/>
    </row>
    <row r="60" spans="1:9">
      <c r="A60" s="171">
        <v>17</v>
      </c>
      <c r="B60" s="823" t="s">
        <v>162</v>
      </c>
      <c r="C60" s="823"/>
      <c r="D60" s="172"/>
      <c r="E60" s="173"/>
    </row>
    <row r="61" spans="1:9" ht="19.5" customHeight="1">
      <c r="A61" s="171">
        <v>18</v>
      </c>
      <c r="B61" s="823" t="s">
        <v>163</v>
      </c>
      <c r="C61" s="823"/>
      <c r="D61" s="172"/>
      <c r="E61" s="173"/>
    </row>
    <row r="62" spans="1:9" ht="15.75" thickBot="1">
      <c r="A62" s="174">
        <v>19</v>
      </c>
      <c r="B62" s="824" t="s">
        <v>164</v>
      </c>
      <c r="C62" s="824"/>
      <c r="D62" s="175"/>
      <c r="E62" s="176"/>
    </row>
    <row r="63" spans="1:9" ht="15.75" thickBot="1">
      <c r="A63"/>
      <c r="B63" s="825" t="s">
        <v>165</v>
      </c>
      <c r="C63" s="826"/>
      <c r="D63" s="30"/>
    </row>
    <row r="64" spans="1:9" ht="27" customHeight="1"/>
    <row r="66" ht="30" customHeight="1"/>
    <row r="67" ht="27" customHeight="1"/>
    <row r="69" ht="30.75" customHeight="1"/>
    <row r="70" ht="41.25" customHeight="1"/>
    <row r="72" ht="27" customHeight="1"/>
    <row r="78" ht="30" customHeight="1"/>
    <row r="82" spans="1:1" ht="24" customHeight="1"/>
    <row r="84" spans="1:1" s="1" customFormat="1" ht="32.25" customHeight="1">
      <c r="A84" s="160"/>
    </row>
    <row r="86" spans="1:1" ht="55.5" customHeight="1"/>
    <row r="87" spans="1:1" ht="34.5" customHeight="1"/>
    <row r="88" spans="1:1" ht="36" customHeight="1"/>
    <row r="89" spans="1:1" ht="43.5" customHeight="1"/>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E20"/>
  <sheetViews>
    <sheetView workbookViewId="0">
      <selection activeCell="C12" sqref="C12"/>
    </sheetView>
  </sheetViews>
  <sheetFormatPr baseColWidth="10" defaultRowHeight="1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c r="B1" s="833" t="s">
        <v>197</v>
      </c>
      <c r="C1" s="833"/>
      <c r="D1" s="833"/>
      <c r="E1" s="833"/>
    </row>
    <row r="2" spans="2:5" ht="15.75" thickBot="1"/>
    <row r="3" spans="2:5" ht="26.25" thickBot="1">
      <c r="B3" s="177" t="s">
        <v>339</v>
      </c>
      <c r="C3" s="178" t="s">
        <v>340</v>
      </c>
      <c r="D3" s="179" t="s">
        <v>341</v>
      </c>
      <c r="E3" s="178" t="s">
        <v>342</v>
      </c>
    </row>
    <row r="4" spans="2:5" ht="15.75" thickBot="1">
      <c r="B4" s="844" t="s">
        <v>343</v>
      </c>
      <c r="C4" s="180" t="s">
        <v>296</v>
      </c>
      <c r="D4" s="846" t="s">
        <v>344</v>
      </c>
      <c r="E4" s="181" t="s">
        <v>345</v>
      </c>
    </row>
    <row r="5" spans="2:5" ht="15.75" thickBot="1">
      <c r="B5" s="845"/>
      <c r="C5" s="180" t="s">
        <v>297</v>
      </c>
      <c r="D5" s="847"/>
      <c r="E5" s="181" t="s">
        <v>345</v>
      </c>
    </row>
    <row r="6" spans="2:5" ht="15.75" thickBot="1">
      <c r="B6" s="844" t="s">
        <v>346</v>
      </c>
      <c r="C6" s="149" t="s">
        <v>298</v>
      </c>
      <c r="D6" s="95" t="s">
        <v>347</v>
      </c>
      <c r="E6" s="180" t="s">
        <v>345</v>
      </c>
    </row>
    <row r="7" spans="2:5" ht="15.75" thickBot="1">
      <c r="B7" s="845"/>
      <c r="C7" s="149" t="s">
        <v>299</v>
      </c>
      <c r="D7" s="95" t="s">
        <v>348</v>
      </c>
      <c r="E7" s="149" t="s">
        <v>345</v>
      </c>
    </row>
    <row r="8" spans="2:5" ht="15.75" thickBot="1">
      <c r="B8" s="844" t="s">
        <v>349</v>
      </c>
      <c r="C8" s="181" t="s">
        <v>300</v>
      </c>
      <c r="D8" s="95" t="s">
        <v>350</v>
      </c>
      <c r="E8" s="182">
        <v>0.25</v>
      </c>
    </row>
    <row r="9" spans="2:5" ht="26.25" thickBot="1">
      <c r="B9" s="848"/>
      <c r="C9" s="181" t="s">
        <v>301</v>
      </c>
      <c r="D9" s="95" t="s">
        <v>351</v>
      </c>
      <c r="E9" s="182">
        <v>0.15</v>
      </c>
    </row>
    <row r="10" spans="2:5" ht="26.25" thickBot="1">
      <c r="B10" s="845"/>
      <c r="C10" s="181" t="s">
        <v>302</v>
      </c>
      <c r="D10" s="95" t="s">
        <v>352</v>
      </c>
      <c r="E10" s="182">
        <v>0.1</v>
      </c>
    </row>
    <row r="11" spans="2:5" ht="39" thickBot="1">
      <c r="B11" s="834" t="s">
        <v>353</v>
      </c>
      <c r="C11" s="181" t="s">
        <v>303</v>
      </c>
      <c r="D11" s="95" t="s">
        <v>354</v>
      </c>
      <c r="E11" s="183">
        <v>0.25</v>
      </c>
    </row>
    <row r="12" spans="2:5" ht="15.75" thickBot="1">
      <c r="B12" s="835"/>
      <c r="C12" s="181" t="s">
        <v>304</v>
      </c>
      <c r="D12" s="95" t="s">
        <v>355</v>
      </c>
      <c r="E12" s="183">
        <v>0.15</v>
      </c>
    </row>
    <row r="13" spans="2:5" ht="26.25" thickBot="1">
      <c r="B13" s="834" t="s">
        <v>356</v>
      </c>
      <c r="C13" s="181" t="s">
        <v>305</v>
      </c>
      <c r="D13" s="95" t="s">
        <v>357</v>
      </c>
      <c r="E13" s="181" t="s">
        <v>345</v>
      </c>
    </row>
    <row r="14" spans="2:5" ht="26.25" thickBot="1">
      <c r="B14" s="835"/>
      <c r="C14" s="181" t="s">
        <v>306</v>
      </c>
      <c r="D14" s="95" t="s">
        <v>358</v>
      </c>
      <c r="E14" s="181" t="s">
        <v>345</v>
      </c>
    </row>
    <row r="15" spans="2:5" ht="15.75" thickBot="1">
      <c r="B15" s="836" t="s">
        <v>359</v>
      </c>
      <c r="C15" s="181" t="s">
        <v>360</v>
      </c>
      <c r="D15" s="95" t="s">
        <v>361</v>
      </c>
      <c r="E15" s="181" t="s">
        <v>345</v>
      </c>
    </row>
    <row r="16" spans="2:5" ht="15.75" thickBot="1">
      <c r="B16" s="837"/>
      <c r="C16" s="181" t="s">
        <v>362</v>
      </c>
      <c r="D16" s="95" t="s">
        <v>363</v>
      </c>
      <c r="E16" s="181" t="s">
        <v>345</v>
      </c>
    </row>
    <row r="17" spans="2:5">
      <c r="B17" s="838"/>
      <c r="C17" s="839"/>
      <c r="D17" s="839"/>
      <c r="E17" s="840"/>
    </row>
    <row r="18" spans="2:5">
      <c r="B18" s="841" t="s">
        <v>364</v>
      </c>
      <c r="C18" s="842"/>
      <c r="D18" s="842"/>
      <c r="E18" s="843"/>
    </row>
    <row r="19" spans="2:5">
      <c r="B19" s="841"/>
      <c r="C19" s="842"/>
      <c r="D19" s="842"/>
      <c r="E19" s="843"/>
    </row>
    <row r="20" spans="2:5" ht="15.75" thickBot="1">
      <c r="B20" s="830" t="s">
        <v>365</v>
      </c>
      <c r="C20" s="831"/>
      <c r="D20" s="831"/>
      <c r="E20" s="832"/>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M28"/>
  <sheetViews>
    <sheetView topLeftCell="A7" workbookViewId="0">
      <selection activeCell="C12" sqref="C12"/>
    </sheetView>
  </sheetViews>
  <sheetFormatPr baseColWidth="10" defaultRowHeight="1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c r="B2" s="854" t="s">
        <v>179</v>
      </c>
      <c r="C2" s="854"/>
    </row>
    <row r="3" spans="1:13">
      <c r="B3" s="32" t="s">
        <v>180</v>
      </c>
      <c r="C3" s="33"/>
    </row>
    <row r="4" spans="1:13">
      <c r="B4" s="32" t="s">
        <v>181</v>
      </c>
      <c r="C4" s="34"/>
    </row>
    <row r="5" spans="1:13">
      <c r="B5" s="32" t="s">
        <v>13</v>
      </c>
      <c r="C5" s="35"/>
    </row>
    <row r="6" spans="1:13">
      <c r="B6" s="32" t="s">
        <v>182</v>
      </c>
      <c r="C6" s="36"/>
    </row>
    <row r="8" spans="1:13" ht="15.75">
      <c r="A8" s="773" t="s">
        <v>183</v>
      </c>
      <c r="B8" s="773"/>
      <c r="C8" s="773"/>
      <c r="D8" s="773"/>
      <c r="E8" s="773"/>
      <c r="F8" s="773"/>
    </row>
    <row r="9" spans="1:13" ht="15.75" thickBot="1"/>
    <row r="10" spans="1:13" ht="16.5" thickTop="1" thickBot="1">
      <c r="A10" s="765" t="s">
        <v>41</v>
      </c>
      <c r="B10" s="766"/>
      <c r="C10" s="767" t="s">
        <v>331</v>
      </c>
      <c r="D10" s="768"/>
      <c r="E10" s="768"/>
      <c r="F10" s="768"/>
      <c r="G10" s="769"/>
      <c r="I10" s="751" t="s">
        <v>41</v>
      </c>
      <c r="J10" s="752"/>
      <c r="K10" s="753" t="s">
        <v>189</v>
      </c>
      <c r="L10" s="754"/>
      <c r="M10" s="755"/>
    </row>
    <row r="11" spans="1:13" ht="30.75" thickBot="1">
      <c r="A11" s="37" t="s">
        <v>12</v>
      </c>
      <c r="B11" s="38" t="s">
        <v>184</v>
      </c>
      <c r="C11" s="770"/>
      <c r="D11" s="771"/>
      <c r="E11" s="771"/>
      <c r="F11" s="771"/>
      <c r="G11" s="772"/>
      <c r="I11" s="39" t="s">
        <v>12</v>
      </c>
      <c r="J11" s="40" t="s">
        <v>188</v>
      </c>
      <c r="K11" s="849"/>
      <c r="L11" s="850"/>
      <c r="M11" s="851"/>
    </row>
    <row r="12" spans="1:13" ht="39.950000000000003" customHeight="1" thickBot="1">
      <c r="A12" s="78" t="s">
        <v>240</v>
      </c>
      <c r="B12" s="73">
        <v>1</v>
      </c>
      <c r="C12" s="80"/>
      <c r="D12" s="81"/>
      <c r="E12" s="81"/>
      <c r="F12" s="81"/>
      <c r="G12" s="82"/>
      <c r="H12" s="1"/>
      <c r="I12" s="78" t="s">
        <v>240</v>
      </c>
      <c r="J12" s="73">
        <v>1</v>
      </c>
      <c r="K12" s="80"/>
      <c r="L12" s="81"/>
      <c r="M12" s="82"/>
    </row>
    <row r="13" spans="1:13" ht="39.950000000000003" customHeight="1" thickBot="1">
      <c r="A13" s="78" t="s">
        <v>241</v>
      </c>
      <c r="B13" s="73">
        <v>0.8</v>
      </c>
      <c r="C13" s="83"/>
      <c r="D13" s="84"/>
      <c r="E13" s="85"/>
      <c r="F13" s="85"/>
      <c r="G13" s="86"/>
      <c r="H13" s="1"/>
      <c r="I13" s="78" t="s">
        <v>241</v>
      </c>
      <c r="J13" s="73">
        <v>0.8</v>
      </c>
      <c r="K13" s="93"/>
      <c r="L13" s="85"/>
      <c r="M13" s="86"/>
    </row>
    <row r="14" spans="1:13" ht="39.950000000000003" customHeight="1" thickBot="1">
      <c r="A14" s="78" t="s">
        <v>242</v>
      </c>
      <c r="B14" s="73">
        <v>0.6</v>
      </c>
      <c r="C14" s="83"/>
      <c r="D14" s="84"/>
      <c r="E14" s="84"/>
      <c r="F14" s="85"/>
      <c r="G14" s="86"/>
      <c r="H14" s="1"/>
      <c r="I14" s="78" t="s">
        <v>242</v>
      </c>
      <c r="J14" s="73">
        <v>0.6</v>
      </c>
      <c r="K14" s="83"/>
      <c r="L14" s="85"/>
      <c r="M14" s="86"/>
    </row>
    <row r="15" spans="1:13" ht="39.950000000000003" customHeight="1" thickBot="1">
      <c r="A15" s="78" t="s">
        <v>243</v>
      </c>
      <c r="B15" s="73">
        <v>0.4</v>
      </c>
      <c r="C15" s="87"/>
      <c r="D15" s="84"/>
      <c r="E15" s="84"/>
      <c r="F15" s="85"/>
      <c r="G15" s="86"/>
      <c r="H15" s="1"/>
      <c r="I15" s="78" t="s">
        <v>243</v>
      </c>
      <c r="J15" s="73">
        <v>0.4</v>
      </c>
      <c r="K15" s="83"/>
      <c r="L15" s="85"/>
      <c r="M15" s="86"/>
    </row>
    <row r="16" spans="1:13" ht="39.950000000000003" customHeight="1" thickBot="1">
      <c r="A16" s="78" t="s">
        <v>244</v>
      </c>
      <c r="B16" s="73">
        <v>0.2</v>
      </c>
      <c r="C16" s="88"/>
      <c r="D16" s="89"/>
      <c r="E16" s="90"/>
      <c r="F16" s="91"/>
      <c r="G16" s="92"/>
      <c r="H16" s="1"/>
      <c r="I16" s="78" t="s">
        <v>244</v>
      </c>
      <c r="J16" s="73">
        <v>0.2</v>
      </c>
      <c r="K16" s="94"/>
      <c r="L16" s="91"/>
      <c r="M16" s="92"/>
    </row>
    <row r="17" spans="1:13" ht="31.5" thickTop="1" thickBot="1">
      <c r="A17" s="749" t="s">
        <v>40</v>
      </c>
      <c r="B17" s="38" t="s">
        <v>12</v>
      </c>
      <c r="C17" s="79" t="s">
        <v>245</v>
      </c>
      <c r="D17" s="79" t="s">
        <v>186</v>
      </c>
      <c r="E17" s="79" t="s">
        <v>13</v>
      </c>
      <c r="F17" s="79" t="s">
        <v>14</v>
      </c>
      <c r="G17" s="79" t="s">
        <v>15</v>
      </c>
      <c r="I17" s="759" t="s">
        <v>40</v>
      </c>
      <c r="J17" s="40" t="s">
        <v>12</v>
      </c>
      <c r="K17" s="79" t="s">
        <v>13</v>
      </c>
      <c r="L17" s="79" t="s">
        <v>14</v>
      </c>
      <c r="M17" s="79" t="s">
        <v>15</v>
      </c>
    </row>
    <row r="18" spans="1:13" ht="15.75" thickBot="1">
      <c r="A18" s="750"/>
      <c r="B18" s="38" t="s">
        <v>184</v>
      </c>
      <c r="C18" s="71">
        <v>0.2</v>
      </c>
      <c r="D18" s="71">
        <v>0.4</v>
      </c>
      <c r="E18" s="71">
        <v>0.6</v>
      </c>
      <c r="F18" s="71">
        <v>0.8</v>
      </c>
      <c r="G18" s="71">
        <v>1</v>
      </c>
      <c r="I18" s="760"/>
      <c r="J18" s="40" t="s">
        <v>184</v>
      </c>
      <c r="K18" s="71">
        <v>0.6</v>
      </c>
      <c r="L18" s="71">
        <v>0.8</v>
      </c>
      <c r="M18" s="71">
        <v>1</v>
      </c>
    </row>
    <row r="20" spans="1:13" ht="15.75" thickBot="1"/>
    <row r="21" spans="1:13" ht="25.5" customHeight="1" thickBot="1">
      <c r="B21" s="855" t="s">
        <v>202</v>
      </c>
      <c r="C21" s="856" t="s">
        <v>203</v>
      </c>
      <c r="D21" s="856"/>
      <c r="E21" s="856"/>
      <c r="F21" s="856"/>
    </row>
    <row r="22" spans="1:13" ht="39" customHeight="1" thickBot="1">
      <c r="B22" s="855"/>
      <c r="C22" s="856" t="s">
        <v>332</v>
      </c>
      <c r="D22" s="856"/>
      <c r="E22" s="856" t="s">
        <v>204</v>
      </c>
      <c r="F22" s="856"/>
    </row>
    <row r="23" spans="1:13" ht="43.5" customHeight="1" thickBot="1">
      <c r="B23" s="184" t="s">
        <v>182</v>
      </c>
      <c r="C23" s="857" t="s">
        <v>333</v>
      </c>
      <c r="D23" s="857"/>
      <c r="E23" s="857" t="s">
        <v>334</v>
      </c>
      <c r="F23" s="857"/>
    </row>
    <row r="24" spans="1:13" ht="43.5" customHeight="1" thickBot="1">
      <c r="B24" s="184" t="s">
        <v>13</v>
      </c>
      <c r="C24" s="852" t="s">
        <v>335</v>
      </c>
      <c r="D24" s="852"/>
      <c r="E24" s="857" t="s">
        <v>336</v>
      </c>
      <c r="F24" s="857"/>
    </row>
    <row r="25" spans="1:13" ht="43.5" customHeight="1" thickBot="1">
      <c r="B25" s="856" t="s">
        <v>185</v>
      </c>
      <c r="C25" s="852" t="s">
        <v>337</v>
      </c>
      <c r="D25" s="852"/>
      <c r="E25" s="852" t="s">
        <v>337</v>
      </c>
      <c r="F25" s="852"/>
    </row>
    <row r="26" spans="1:13" ht="43.5" customHeight="1" thickBot="1">
      <c r="B26" s="856"/>
      <c r="C26" s="853" t="s">
        <v>338</v>
      </c>
      <c r="D26" s="853"/>
      <c r="E26" s="853" t="s">
        <v>338</v>
      </c>
      <c r="F26" s="853"/>
    </row>
    <row r="27" spans="1:13" ht="43.5" customHeight="1" thickBot="1">
      <c r="B27" s="856" t="s">
        <v>180</v>
      </c>
      <c r="C27" s="852" t="s">
        <v>337</v>
      </c>
      <c r="D27" s="852"/>
      <c r="E27" s="852" t="s">
        <v>337</v>
      </c>
      <c r="F27" s="852"/>
    </row>
    <row r="28" spans="1:13" ht="43.5" customHeight="1" thickBot="1">
      <c r="B28" s="856"/>
      <c r="C28" s="853" t="s">
        <v>338</v>
      </c>
      <c r="D28" s="853"/>
      <c r="E28" s="853" t="s">
        <v>338</v>
      </c>
      <c r="F28" s="853"/>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C17"/>
  <sheetViews>
    <sheetView workbookViewId="0">
      <selection activeCell="C12" sqref="C12"/>
    </sheetView>
  </sheetViews>
  <sheetFormatPr baseColWidth="10" defaultRowHeight="15"/>
  <cols>
    <col min="1" max="1" width="4.140625" style="1" customWidth="1"/>
    <col min="2" max="2" width="30.42578125" style="48" customWidth="1"/>
    <col min="3" max="3" width="45.7109375" style="1" customWidth="1"/>
    <col min="4" max="16384" width="11.42578125" style="1"/>
  </cols>
  <sheetData>
    <row r="1" spans="2:3">
      <c r="B1" s="783" t="s">
        <v>226</v>
      </c>
      <c r="C1" s="783"/>
    </row>
    <row r="3" spans="2:3">
      <c r="B3" s="49" t="s">
        <v>225</v>
      </c>
      <c r="C3" s="2"/>
    </row>
    <row r="4" spans="2:3">
      <c r="B4" s="49" t="s">
        <v>224</v>
      </c>
      <c r="C4" s="2"/>
    </row>
    <row r="5" spans="2:3" ht="45">
      <c r="B5" s="49" t="s">
        <v>223</v>
      </c>
      <c r="C5" s="2"/>
    </row>
    <row r="6" spans="2:3">
      <c r="B6" s="49" t="s">
        <v>222</v>
      </c>
      <c r="C6" s="3" t="s">
        <v>221</v>
      </c>
    </row>
    <row r="7" spans="2:3">
      <c r="B7" s="49" t="s">
        <v>16</v>
      </c>
      <c r="C7" s="2"/>
    </row>
    <row r="8" spans="2:3" ht="30">
      <c r="B8" s="49" t="s">
        <v>220</v>
      </c>
      <c r="C8" s="2"/>
    </row>
    <row r="9" spans="2:3" ht="45">
      <c r="B9" s="49" t="s">
        <v>219</v>
      </c>
      <c r="C9" s="2"/>
    </row>
    <row r="10" spans="2:3">
      <c r="B10" s="858" t="s">
        <v>218</v>
      </c>
      <c r="C10" s="2" t="s">
        <v>217</v>
      </c>
    </row>
    <row r="11" spans="2:3">
      <c r="B11" s="859"/>
      <c r="C11" s="2" t="s">
        <v>17</v>
      </c>
    </row>
    <row r="12" spans="2:3" ht="30">
      <c r="B12" s="49" t="s">
        <v>18</v>
      </c>
      <c r="C12" s="2"/>
    </row>
    <row r="13" spans="2:3" ht="30">
      <c r="B13" s="49" t="s">
        <v>216</v>
      </c>
      <c r="C13" s="2"/>
    </row>
    <row r="14" spans="2:3">
      <c r="B14" s="49" t="s">
        <v>19</v>
      </c>
      <c r="C14" s="2"/>
    </row>
    <row r="15" spans="2:3">
      <c r="B15" s="49" t="s">
        <v>215</v>
      </c>
      <c r="C15" s="2"/>
    </row>
    <row r="16" spans="2:3">
      <c r="B16" s="49" t="s">
        <v>214</v>
      </c>
      <c r="C16" s="2"/>
    </row>
    <row r="17" spans="2:3">
      <c r="B17" s="49" t="s">
        <v>213</v>
      </c>
      <c r="C17" s="2"/>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Matriz Riesgos </vt:lpstr>
      <vt:lpstr>Mapa Riesgos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jhon montes</cp:lastModifiedBy>
  <cp:lastPrinted>2019-03-14T12:39:37Z</cp:lastPrinted>
  <dcterms:created xsi:type="dcterms:W3CDTF">2018-06-15T19:57:48Z</dcterms:created>
  <dcterms:modified xsi:type="dcterms:W3CDTF">2021-09-08T13:10:06Z</dcterms:modified>
</cp:coreProperties>
</file>