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updateLinks="always" defaultThemeVersion="124226"/>
  <mc:AlternateContent xmlns:mc="http://schemas.openxmlformats.org/markup-compatibility/2006">
    <mc:Choice Requires="x15">
      <x15ac:absPath xmlns:x15ac="http://schemas.microsoft.com/office/spreadsheetml/2010/11/ac" url="https://mincitco-my.sharepoint.com/personal/rjimenez_mincit_gov_co/Documents/MINCOMERCIO/OAPS/RIESGOS/AÑO 2024/SEGUIMIENTO 3ER CUATRIMESTRE/CORRUPCION/MATRIZ DE SEGUIMIENTO AJUSTADA ENERO 2025/"/>
    </mc:Choice>
  </mc:AlternateContent>
  <xr:revisionPtr revIDLastSave="2" documentId="8_{612664CA-975B-49D6-AEE1-A550D2500C61}" xr6:coauthVersionLast="47" xr6:coauthVersionMax="47" xr10:uidLastSave="{377BE35B-3B02-497F-9B69-7FAA7CE55173}"/>
  <bookViews>
    <workbookView xWindow="-120" yWindow="-120" windowWidth="29040" windowHeight="15840" tabRatio="849"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s>
  <definedNames>
    <definedName name="_xlnm._FilterDatabase" localSheetId="0" hidden="1">'Riesgos en Revisión'!$A$12:$BF$70</definedName>
    <definedName name="_xlnm._FilterDatabase" localSheetId="1" hidden="1">'Riesgos Reformulados'!$A$9:$BP$9</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Reformulados'!$I$1:$BM$2</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4" i="14" l="1"/>
  <c r="AE43" i="14"/>
  <c r="AE42" i="14"/>
  <c r="AI41" i="14"/>
  <c r="AH41" i="14" s="1"/>
  <c r="AE41" i="14"/>
  <c r="AG41" i="14" s="1"/>
  <c r="AF41" i="14" s="1"/>
  <c r="AG42" i="14" l="1"/>
  <c r="AG43" i="14" l="1"/>
  <c r="AF42" i="14"/>
  <c r="AG44" i="14" l="1"/>
  <c r="AF44" i="14" s="1"/>
  <c r="AF43" i="14"/>
  <c r="AS12" i="1" l="1"/>
  <c r="AS10" i="1"/>
  <c r="O55" i="1" l="1"/>
  <c r="O56" i="1"/>
  <c r="O57" i="1"/>
  <c r="M55" i="1"/>
  <c r="M56" i="1"/>
  <c r="O67" i="1"/>
  <c r="M67" i="1"/>
  <c r="O29" i="1" l="1"/>
  <c r="M29" i="1"/>
  <c r="O41" i="1"/>
  <c r="M41" i="1"/>
  <c r="AL11" i="1" l="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10"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11" i="1"/>
  <c r="AD10"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11" i="1"/>
  <c r="AB10"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11" i="1"/>
  <c r="Z10" i="1"/>
  <c r="AM11" i="1" l="1"/>
  <c r="Y70" i="14" l="1"/>
  <c r="W70" i="14"/>
  <c r="O70" i="14"/>
  <c r="AI70" i="14" s="1"/>
  <c r="AH70" i="14" s="1"/>
  <c r="M70" i="14"/>
  <c r="Y69" i="14"/>
  <c r="W69" i="14"/>
  <c r="Y68" i="14"/>
  <c r="W68" i="14"/>
  <c r="O68" i="14"/>
  <c r="AI68" i="14" s="1"/>
  <c r="AH68" i="14" s="1"/>
  <c r="M68" i="14"/>
  <c r="Y67" i="14"/>
  <c r="W67" i="14"/>
  <c r="Y65" i="14"/>
  <c r="W65" i="14"/>
  <c r="O65" i="14"/>
  <c r="AI65" i="14" s="1"/>
  <c r="AH65" i="14" s="1"/>
  <c r="M65" i="14"/>
  <c r="Y64" i="14"/>
  <c r="W64" i="14"/>
  <c r="O64" i="14"/>
  <c r="AI64" i="14" s="1"/>
  <c r="AH64" i="14" s="1"/>
  <c r="M64" i="14"/>
  <c r="Y63" i="14"/>
  <c r="W63" i="14"/>
  <c r="Y62" i="14"/>
  <c r="W62" i="14"/>
  <c r="Y61" i="14"/>
  <c r="W61" i="14"/>
  <c r="O61" i="14"/>
  <c r="AI61" i="14" s="1"/>
  <c r="AH61" i="14" s="1"/>
  <c r="M61" i="14"/>
  <c r="Y59" i="14"/>
  <c r="W59" i="14"/>
  <c r="O59" i="14"/>
  <c r="AI59" i="14" s="1"/>
  <c r="AH59" i="14" s="1"/>
  <c r="M59" i="14"/>
  <c r="Y57" i="14"/>
  <c r="W57" i="14"/>
  <c r="O57" i="14"/>
  <c r="AI57" i="14" s="1"/>
  <c r="AH57" i="14" s="1"/>
  <c r="M57" i="14"/>
  <c r="Y55" i="14"/>
  <c r="W55" i="14"/>
  <c r="O55" i="14"/>
  <c r="AI55" i="14" s="1"/>
  <c r="AH55" i="14" s="1"/>
  <c r="M55" i="14"/>
  <c r="Y54" i="14"/>
  <c r="W54" i="14"/>
  <c r="Y51" i="14"/>
  <c r="W51" i="14"/>
  <c r="AE50" i="14"/>
  <c r="Y49" i="14"/>
  <c r="W49" i="14"/>
  <c r="O49" i="14"/>
  <c r="AI49" i="14" s="1"/>
  <c r="AH49" i="14" s="1"/>
  <c r="M49" i="14"/>
  <c r="Y48" i="14"/>
  <c r="W48" i="14"/>
  <c r="Y47" i="14"/>
  <c r="W47" i="14"/>
  <c r="O47" i="14"/>
  <c r="AI47" i="14" s="1"/>
  <c r="AH47" i="14" s="1"/>
  <c r="M47" i="14"/>
  <c r="Y46" i="14"/>
  <c r="W46" i="14"/>
  <c r="Y45" i="14"/>
  <c r="W45" i="14"/>
  <c r="O45" i="14"/>
  <c r="AI45" i="14" s="1"/>
  <c r="AH45" i="14" s="1"/>
  <c r="M45" i="14"/>
  <c r="Y40" i="14"/>
  <c r="W40" i="14"/>
  <c r="Y38" i="14"/>
  <c r="W38" i="14"/>
  <c r="O38" i="14"/>
  <c r="AI38" i="14" s="1"/>
  <c r="AH38" i="14" s="1"/>
  <c r="M38" i="14"/>
  <c r="Y37" i="14"/>
  <c r="W37" i="14"/>
  <c r="Y36" i="14"/>
  <c r="W36" i="14"/>
  <c r="Y35" i="14"/>
  <c r="W35" i="14"/>
  <c r="Y34" i="14"/>
  <c r="W34" i="14"/>
  <c r="Y33" i="14"/>
  <c r="W33" i="14"/>
  <c r="O33" i="14"/>
  <c r="AI33" i="14" s="1"/>
  <c r="AH33" i="14" s="1"/>
  <c r="M33" i="14"/>
  <c r="AF32" i="14"/>
  <c r="AE32" i="14"/>
  <c r="Y31" i="14"/>
  <c r="W31" i="14"/>
  <c r="Y30" i="14"/>
  <c r="W30" i="14"/>
  <c r="O30" i="14"/>
  <c r="AI30" i="14" s="1"/>
  <c r="AH30" i="14" s="1"/>
  <c r="M30" i="14"/>
  <c r="Y29" i="14"/>
  <c r="W29" i="14"/>
  <c r="Y28" i="14"/>
  <c r="W28" i="14"/>
  <c r="Y27" i="14"/>
  <c r="W27" i="14"/>
  <c r="Y26" i="14"/>
  <c r="W26" i="14"/>
  <c r="Y25" i="14"/>
  <c r="W25" i="14"/>
  <c r="Y24" i="14"/>
  <c r="W24" i="14"/>
  <c r="O24" i="14"/>
  <c r="AI24" i="14" s="1"/>
  <c r="AH24" i="14" s="1"/>
  <c r="M24" i="14"/>
  <c r="Y23" i="14"/>
  <c r="W23" i="14"/>
  <c r="Y22" i="14"/>
  <c r="W22" i="14"/>
  <c r="Y21" i="14"/>
  <c r="W21" i="14"/>
  <c r="O21" i="14"/>
  <c r="AI21" i="14" s="1"/>
  <c r="AH21" i="14" s="1"/>
  <c r="M21" i="14"/>
  <c r="Y20" i="14"/>
  <c r="W20" i="14"/>
  <c r="Y19" i="14"/>
  <c r="W19" i="14"/>
  <c r="Y18" i="14"/>
  <c r="W18" i="14"/>
  <c r="O18" i="14"/>
  <c r="AI18" i="14" s="1"/>
  <c r="AH18" i="14" s="1"/>
  <c r="M18" i="14"/>
  <c r="Y16" i="14"/>
  <c r="W16" i="14"/>
  <c r="Y15" i="14"/>
  <c r="W15" i="14"/>
  <c r="O15" i="14"/>
  <c r="AI15" i="14" s="1"/>
  <c r="AH15" i="14" s="1"/>
  <c r="M15" i="14"/>
  <c r="AM10" i="1"/>
  <c r="AN10" i="1" s="1"/>
  <c r="AP12" i="1"/>
  <c r="AM12" i="1"/>
  <c r="AN12" i="1" s="1"/>
  <c r="O12" i="1"/>
  <c r="M12" i="1"/>
  <c r="AP26" i="1"/>
  <c r="AM26" i="1"/>
  <c r="AN26" i="1" s="1"/>
  <c r="O26" i="1"/>
  <c r="M26" i="1"/>
  <c r="AP25" i="1"/>
  <c r="AM25" i="1"/>
  <c r="AN25" i="1" s="1"/>
  <c r="O25" i="1"/>
  <c r="M25" i="1"/>
  <c r="AP24" i="1"/>
  <c r="AM24" i="1"/>
  <c r="AN24" i="1" s="1"/>
  <c r="O24" i="1"/>
  <c r="M24" i="1"/>
  <c r="AP23" i="1"/>
  <c r="AM23" i="1"/>
  <c r="AN23" i="1" s="1"/>
  <c r="O23" i="1"/>
  <c r="M23" i="1"/>
  <c r="AP22" i="1"/>
  <c r="AM22" i="1"/>
  <c r="AN22" i="1" s="1"/>
  <c r="O22" i="1"/>
  <c r="M22" i="1"/>
  <c r="AP21" i="1"/>
  <c r="AM21" i="1"/>
  <c r="AN21" i="1" s="1"/>
  <c r="O21" i="1"/>
  <c r="M21" i="1"/>
  <c r="AP20" i="1"/>
  <c r="AM20" i="1"/>
  <c r="AN20" i="1" s="1"/>
  <c r="O20" i="1"/>
  <c r="M20" i="1"/>
  <c r="AP19" i="1"/>
  <c r="AM19" i="1"/>
  <c r="AN19" i="1" s="1"/>
  <c r="O19" i="1"/>
  <c r="M19" i="1"/>
  <c r="AP18" i="1"/>
  <c r="AM18" i="1"/>
  <c r="AN18" i="1" s="1"/>
  <c r="O18" i="1"/>
  <c r="M18" i="1"/>
  <c r="AP17" i="1"/>
  <c r="AM17" i="1"/>
  <c r="AN17" i="1" s="1"/>
  <c r="O17" i="1"/>
  <c r="M17" i="1"/>
  <c r="AP16" i="1"/>
  <c r="AM16" i="1"/>
  <c r="AN16" i="1" s="1"/>
  <c r="O16" i="1"/>
  <c r="M16" i="1"/>
  <c r="AP15" i="1"/>
  <c r="AM15" i="1"/>
  <c r="AN15" i="1" s="1"/>
  <c r="O15" i="1"/>
  <c r="M15" i="1"/>
  <c r="AP14" i="1"/>
  <c r="AM14" i="1"/>
  <c r="AN14" i="1" s="1"/>
  <c r="O14" i="1"/>
  <c r="M14" i="1"/>
  <c r="AP13" i="1"/>
  <c r="AM13" i="1"/>
  <c r="AN13" i="1" s="1"/>
  <c r="O13" i="1"/>
  <c r="M13" i="1"/>
  <c r="AP11" i="1"/>
  <c r="O11" i="1"/>
  <c r="M11" i="1"/>
  <c r="AP10" i="1"/>
  <c r="O10" i="1"/>
  <c r="M10" i="1"/>
  <c r="AP52" i="1"/>
  <c r="AM52" i="1"/>
  <c r="AN52" i="1" s="1"/>
  <c r="O52" i="1"/>
  <c r="M52" i="1"/>
  <c r="AP51" i="1"/>
  <c r="AM51" i="1"/>
  <c r="AN51" i="1" s="1"/>
  <c r="O51" i="1"/>
  <c r="M51" i="1"/>
  <c r="AP50" i="1"/>
  <c r="AM50" i="1"/>
  <c r="AN50" i="1" s="1"/>
  <c r="O50" i="1"/>
  <c r="M50" i="1"/>
  <c r="AP49" i="1"/>
  <c r="AM49" i="1"/>
  <c r="AN49" i="1" s="1"/>
  <c r="O49" i="1"/>
  <c r="M49" i="1"/>
  <c r="AP48" i="1"/>
  <c r="AM48" i="1"/>
  <c r="AN48" i="1" s="1"/>
  <c r="O48" i="1"/>
  <c r="M48" i="1"/>
  <c r="AP47" i="1"/>
  <c r="AM47" i="1"/>
  <c r="AN47" i="1" s="1"/>
  <c r="O47" i="1"/>
  <c r="M47" i="1"/>
  <c r="AP46" i="1"/>
  <c r="AM46" i="1"/>
  <c r="AN46" i="1" s="1"/>
  <c r="O46" i="1"/>
  <c r="M46" i="1"/>
  <c r="AP45" i="1"/>
  <c r="AM45" i="1"/>
  <c r="AN45" i="1" s="1"/>
  <c r="O45" i="1"/>
  <c r="M45" i="1"/>
  <c r="AP44" i="1"/>
  <c r="AM44" i="1"/>
  <c r="AN44" i="1" s="1"/>
  <c r="O44" i="1"/>
  <c r="M44" i="1"/>
  <c r="AP43" i="1"/>
  <c r="AM43" i="1"/>
  <c r="AN43" i="1" s="1"/>
  <c r="O43" i="1"/>
  <c r="M43" i="1"/>
  <c r="AP42" i="1"/>
  <c r="AM42" i="1"/>
  <c r="AN42" i="1" s="1"/>
  <c r="O42" i="1"/>
  <c r="M42" i="1"/>
  <c r="AP40" i="1"/>
  <c r="AM40" i="1"/>
  <c r="AN40" i="1" s="1"/>
  <c r="O40" i="1"/>
  <c r="M40" i="1"/>
  <c r="AP39" i="1"/>
  <c r="AM39" i="1"/>
  <c r="AN39" i="1" s="1"/>
  <c r="O39" i="1"/>
  <c r="M39" i="1"/>
  <c r="AP38" i="1"/>
  <c r="AM38" i="1"/>
  <c r="AN38" i="1" s="1"/>
  <c r="O38" i="1"/>
  <c r="M38" i="1"/>
  <c r="AP37" i="1"/>
  <c r="AM37" i="1"/>
  <c r="AN37" i="1" s="1"/>
  <c r="O37" i="1"/>
  <c r="M37" i="1"/>
  <c r="AP36" i="1"/>
  <c r="AM36" i="1"/>
  <c r="AN36" i="1" s="1"/>
  <c r="O36" i="1"/>
  <c r="M36" i="1"/>
  <c r="AP35" i="1"/>
  <c r="AM35" i="1"/>
  <c r="AN35" i="1" s="1"/>
  <c r="O35" i="1"/>
  <c r="M35" i="1"/>
  <c r="AP34" i="1"/>
  <c r="AM34" i="1"/>
  <c r="AN34" i="1" s="1"/>
  <c r="O34" i="1"/>
  <c r="M34" i="1"/>
  <c r="AP33" i="1"/>
  <c r="AM33" i="1"/>
  <c r="AN33" i="1" s="1"/>
  <c r="O33" i="1"/>
  <c r="M33" i="1"/>
  <c r="AP32" i="1"/>
  <c r="AM32" i="1"/>
  <c r="AN32" i="1" s="1"/>
  <c r="O32" i="1"/>
  <c r="M32" i="1"/>
  <c r="AP31" i="1"/>
  <c r="AM31" i="1"/>
  <c r="AN31" i="1" s="1"/>
  <c r="O31" i="1"/>
  <c r="M31" i="1"/>
  <c r="AP30" i="1"/>
  <c r="AM30" i="1"/>
  <c r="AN30" i="1" s="1"/>
  <c r="O30" i="1"/>
  <c r="M30" i="1"/>
  <c r="AP28" i="1"/>
  <c r="AM28" i="1"/>
  <c r="AN28" i="1" s="1"/>
  <c r="O28" i="1"/>
  <c r="M28" i="1"/>
  <c r="AP27" i="1"/>
  <c r="AM27" i="1"/>
  <c r="AN27" i="1" s="1"/>
  <c r="O27" i="1"/>
  <c r="M27" i="1"/>
  <c r="AP66" i="1"/>
  <c r="AM66" i="1"/>
  <c r="AN66" i="1" s="1"/>
  <c r="O66" i="1"/>
  <c r="M66" i="1"/>
  <c r="AP65" i="1"/>
  <c r="AM65" i="1"/>
  <c r="AN65" i="1" s="1"/>
  <c r="O65" i="1"/>
  <c r="M65" i="1"/>
  <c r="AP64" i="1"/>
  <c r="AM64" i="1"/>
  <c r="AN64" i="1" s="1"/>
  <c r="O64" i="1"/>
  <c r="M64" i="1"/>
  <c r="AP63" i="1"/>
  <c r="AM63" i="1"/>
  <c r="AN63" i="1" s="1"/>
  <c r="O63" i="1"/>
  <c r="M63" i="1"/>
  <c r="AP62" i="1"/>
  <c r="AM62" i="1"/>
  <c r="AN62" i="1" s="1"/>
  <c r="O62" i="1"/>
  <c r="M62" i="1"/>
  <c r="AP61" i="1"/>
  <c r="AM61" i="1"/>
  <c r="AN61" i="1" s="1"/>
  <c r="O61" i="1"/>
  <c r="M61" i="1"/>
  <c r="AP60" i="1"/>
  <c r="AM60" i="1"/>
  <c r="AN60" i="1" s="1"/>
  <c r="O60" i="1"/>
  <c r="M60" i="1"/>
  <c r="AP59" i="1"/>
  <c r="AM59" i="1"/>
  <c r="AN59" i="1" s="1"/>
  <c r="O59" i="1"/>
  <c r="M59" i="1"/>
  <c r="AP58" i="1"/>
  <c r="AM58" i="1"/>
  <c r="AN58" i="1" s="1"/>
  <c r="O58" i="1"/>
  <c r="M58" i="1"/>
  <c r="AP57" i="1"/>
  <c r="AM57" i="1"/>
  <c r="AN57" i="1" s="1"/>
  <c r="M57" i="1"/>
  <c r="AP56" i="1"/>
  <c r="AM56" i="1"/>
  <c r="AN56" i="1" s="1"/>
  <c r="AE23" i="14" l="1"/>
  <c r="AE34" i="14"/>
  <c r="AE36" i="14"/>
  <c r="AE62" i="14"/>
  <c r="AE49" i="14"/>
  <c r="AG49" i="14" s="1"/>
  <c r="AE55" i="14"/>
  <c r="AG55" i="14" s="1"/>
  <c r="AF55" i="14" s="1"/>
  <c r="AE65" i="14"/>
  <c r="AG65" i="14" s="1"/>
  <c r="AF65" i="14" s="1"/>
  <c r="AE69" i="14"/>
  <c r="AE59" i="14"/>
  <c r="AG59" i="14" s="1"/>
  <c r="AF59" i="14" s="1"/>
  <c r="AE61" i="14"/>
  <c r="AG61" i="14" s="1"/>
  <c r="AF61" i="14" s="1"/>
  <c r="AE63" i="14"/>
  <c r="AE64" i="14"/>
  <c r="AG64" i="14" s="1"/>
  <c r="AF64" i="14" s="1"/>
  <c r="AE22" i="14"/>
  <c r="AE57" i="14"/>
  <c r="AG57" i="14" s="1"/>
  <c r="AF57" i="14" s="1"/>
  <c r="AE26" i="14"/>
  <c r="AE21" i="14"/>
  <c r="AG21" i="14" s="1"/>
  <c r="AE24" i="14"/>
  <c r="AG24" i="14" s="1"/>
  <c r="AE31" i="14"/>
  <c r="AE45" i="14"/>
  <c r="AG45" i="14" s="1"/>
  <c r="AE19" i="14"/>
  <c r="AE25" i="14"/>
  <c r="AE27" i="14"/>
  <c r="AE29" i="14"/>
  <c r="AE30" i="14"/>
  <c r="AG30" i="14" s="1"/>
  <c r="AF30" i="14" s="1"/>
  <c r="AN11" i="1"/>
  <c r="AE15" i="14"/>
  <c r="AG15" i="14" s="1"/>
  <c r="AF15" i="14" s="1"/>
  <c r="AE16" i="14"/>
  <c r="AE18" i="14"/>
  <c r="AG18" i="14" s="1"/>
  <c r="AE33" i="14"/>
  <c r="AG33" i="14" s="1"/>
  <c r="AF33" i="14" s="1"/>
  <c r="AE40" i="14"/>
  <c r="AE48" i="14"/>
  <c r="AE54" i="14"/>
  <c r="AE70" i="14"/>
  <c r="AG70" i="14" s="1"/>
  <c r="AF70" i="14" s="1"/>
  <c r="AE20" i="14"/>
  <c r="AE28" i="14"/>
  <c r="AE35" i="14"/>
  <c r="AE37" i="14"/>
  <c r="AE38" i="14"/>
  <c r="AG38" i="14" s="1"/>
  <c r="AF38" i="14" s="1"/>
  <c r="AE46" i="14"/>
  <c r="AE47" i="14"/>
  <c r="AG47" i="14" s="1"/>
  <c r="AE51" i="14"/>
  <c r="AE67" i="14"/>
  <c r="AE68" i="14"/>
  <c r="AG68" i="14" s="1"/>
  <c r="AF68" i="14" s="1"/>
  <c r="AG50" i="14" l="1"/>
  <c r="AF49" i="14"/>
  <c r="AG34" i="14"/>
  <c r="AG46" i="14"/>
  <c r="AF46" i="14" s="1"/>
  <c r="AG31" i="14"/>
  <c r="AF31" i="14" s="1"/>
  <c r="AG62" i="14"/>
  <c r="AG63" i="14" s="1"/>
  <c r="AF63" i="14" s="1"/>
  <c r="AF45" i="14"/>
  <c r="AG40" i="14"/>
  <c r="AF40" i="14" s="1"/>
  <c r="AG19" i="14"/>
  <c r="AF19" i="14" s="1"/>
  <c r="AG22" i="14"/>
  <c r="AF22" i="14" s="1"/>
  <c r="AF21" i="14"/>
  <c r="AF18" i="14"/>
  <c r="AG48" i="14"/>
  <c r="AF48" i="14" s="1"/>
  <c r="AG16" i="14"/>
  <c r="AF16" i="14" s="1"/>
  <c r="AG67" i="14"/>
  <c r="AG69" i="14" s="1"/>
  <c r="AF69" i="14" s="1"/>
  <c r="AF47" i="14"/>
  <c r="AG25" i="14"/>
  <c r="AF24" i="14"/>
  <c r="AG35" i="14"/>
  <c r="AF34" i="14"/>
  <c r="AG20" i="14"/>
  <c r="AF20" i="14" s="1"/>
  <c r="AG51" i="14"/>
  <c r="AF50" i="14"/>
  <c r="O54" i="1"/>
  <c r="O68" i="1"/>
  <c r="O69" i="1"/>
  <c r="O70" i="1"/>
  <c r="O71" i="1"/>
  <c r="O72" i="1"/>
  <c r="O73" i="1"/>
  <c r="O74" i="1"/>
  <c r="O75" i="1"/>
  <c r="M53" i="1"/>
  <c r="M54" i="1"/>
  <c r="M68" i="1"/>
  <c r="M69" i="1"/>
  <c r="M70" i="1"/>
  <c r="AF62" i="14" l="1"/>
  <c r="AF67" i="14"/>
  <c r="AG23" i="14"/>
  <c r="AF23" i="14" s="1"/>
  <c r="AG36" i="14"/>
  <c r="AF35" i="14"/>
  <c r="AF51" i="14"/>
  <c r="AG54" i="14"/>
  <c r="AF54" i="14" s="1"/>
  <c r="AF25" i="14"/>
  <c r="AG26" i="14"/>
  <c r="AM53" i="1"/>
  <c r="AP54" i="1"/>
  <c r="AP68" i="1"/>
  <c r="AP69" i="1"/>
  <c r="AP70" i="1"/>
  <c r="AP71" i="1"/>
  <c r="AP72" i="1"/>
  <c r="AP73" i="1"/>
  <c r="AP74" i="1"/>
  <c r="AP75" i="1"/>
  <c r="AP53" i="1"/>
  <c r="AF36" i="14" l="1"/>
  <c r="AG37" i="14"/>
  <c r="AF37" i="14" s="1"/>
  <c r="AF26" i="14"/>
  <c r="AG27" i="14"/>
  <c r="AM54" i="1"/>
  <c r="AN54" i="1" s="1"/>
  <c r="AM75" i="1"/>
  <c r="AN75" i="1" s="1"/>
  <c r="AM68" i="1"/>
  <c r="AM72" i="1"/>
  <c r="AN72" i="1" s="1"/>
  <c r="AM71" i="1"/>
  <c r="AN71" i="1" s="1"/>
  <c r="AM73" i="1"/>
  <c r="AN73" i="1" s="1"/>
  <c r="AM74" i="1"/>
  <c r="AN74" i="1" s="1"/>
  <c r="AM69" i="1"/>
  <c r="AM70" i="1"/>
  <c r="AG28" i="14" l="1"/>
  <c r="AF27" i="14"/>
  <c r="AN68" i="1"/>
  <c r="AN69" i="1"/>
  <c r="AN70" i="1"/>
  <c r="AN53" i="1"/>
  <c r="AF28" i="14" l="1"/>
  <c r="AG29" i="14"/>
  <c r="AF29" i="14" s="1"/>
  <c r="M71" i="1"/>
  <c r="M72" i="1"/>
  <c r="M73" i="1"/>
  <c r="M74" i="1"/>
  <c r="M75" i="1"/>
  <c r="O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L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F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L33" authorId="4" shapeId="0" xr:uid="{0139FD3B-EB92-4E92-9339-C78790DC2C09}">
      <text>
        <r>
          <rPr>
            <b/>
            <sz val="9"/>
            <color indexed="81"/>
            <rFont val="Tahoma"/>
            <family val="2"/>
          </rPr>
          <t>SE ENVIO CORREO DE SOLICITUD A OSCAR 6 DE JULIO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7"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7" authorId="0" shapeId="0" xr:uid="{00000000-0006-0000-0000-000002000000}">
      <text>
        <r>
          <rPr>
            <sz val="9"/>
            <color indexed="81"/>
            <rFont val="Tahoma"/>
            <family val="2"/>
          </rPr>
          <t>Relacionar el nombre del Proceso, Sistema de Gestión o Proyecto de Inversión, según aplique. Ej: Gestión del Talento Humano</t>
        </r>
      </text>
    </comment>
    <comment ref="F7"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7" authorId="1" shapeId="0" xr:uid="{00000000-0006-0000-0000-000004000000}">
      <text>
        <r>
          <rPr>
            <sz val="9"/>
            <color indexed="81"/>
            <rFont val="Tahoma"/>
            <family val="2"/>
          </rPr>
          <t>Seleccione según corresponda.
Ej: Riesgo de Corrupción</t>
        </r>
      </text>
    </comment>
    <comment ref="H7"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7"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00000000-0006-0000-0000-000007000000}">
      <text>
        <r>
          <rPr>
            <sz val="9"/>
            <color indexed="81"/>
            <rFont val="Tahoma"/>
            <family val="2"/>
          </rPr>
          <t>La fuente que origina la causa es interna (del Ministerio) o externa (fuera del Ministerio)</t>
        </r>
      </text>
    </comment>
    <comment ref="K7"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7"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7"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7"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7"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7"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7" authorId="0" shapeId="0" xr:uid="{00000000-0006-0000-0000-00000F000000}">
      <text>
        <r>
          <rPr>
            <b/>
            <sz val="9"/>
            <color indexed="81"/>
            <rFont val="Tahoma"/>
            <family val="2"/>
          </rPr>
          <t>Seleccione según corresponda</t>
        </r>
      </text>
    </comment>
    <comment ref="Q8"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8"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9"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9" authorId="0" shapeId="0" xr:uid="{00000000-0006-0000-0000-000013000000}">
      <text>
        <r>
          <rPr>
            <sz val="9"/>
            <color indexed="81"/>
            <rFont val="Tahoma"/>
            <family val="2"/>
          </rPr>
          <t>Selecciones de la lista desplegable, según corresponda</t>
        </r>
      </text>
    </comment>
    <comment ref="AS9" authorId="0" shapeId="0" xr:uid="{A4E67827-A02D-4AA7-978B-96759FAE5882}">
      <text>
        <r>
          <rPr>
            <sz val="9"/>
            <color indexed="81"/>
            <rFont val="Tahoma"/>
            <family val="2"/>
          </rPr>
          <t xml:space="preserve">Es el promedio aritmético  simple de los controles por cada riesgo.
</t>
        </r>
      </text>
    </comment>
    <comment ref="AT9" authorId="0" shapeId="0" xr:uid="{00000000-0006-0000-0000-000014000000}">
      <text>
        <r>
          <rPr>
            <sz val="9"/>
            <color indexed="81"/>
            <rFont val="Tahoma"/>
            <family val="2"/>
          </rPr>
          <t xml:space="preserve">Es el promedio aritmético  simple de los controles por cada riesgo.
</t>
        </r>
      </text>
    </comment>
    <comment ref="AU9"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9"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<sst xmlns="http://schemas.openxmlformats.org/spreadsheetml/2006/main" count="1898" uniqueCount="944">
  <si>
    <t>MATRIZ DE RIESGOS</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</si>
  <si>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</si>
  <si>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</si>
  <si>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</si>
  <si>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</si>
  <si>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</si>
  <si>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</si>
  <si>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</si>
  <si>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</si>
  <si>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</si>
  <si>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RIESGOS DE CORRUPCIÓN Y FRAUDE</t>
  </si>
  <si>
    <t>FECHA DE ACTUALIZACIÓN DEL CONTENIDO:</t>
  </si>
  <si>
    <t>VERSIÓN DEL CONTENIDO:</t>
  </si>
  <si>
    <t>IDENTIFICACIÓN DEL RIESGO</t>
  </si>
  <si>
    <t>DETERMINACIÓN DE CONTROLES</t>
  </si>
  <si>
    <t>"MONITOREO Y REVISION" (Primera Línea de defensa)</t>
  </si>
  <si>
    <t>"MONITOREO Y REVISION" 
(Segunda Línea de Defensa)</t>
  </si>
  <si>
    <t>Seleccione con una X</t>
  </si>
  <si>
    <t>NOMBRE PROCESO O PROYECTO INVERSIÓN</t>
  </si>
  <si>
    <t>Área/ Dependencia responsable del riesgo</t>
  </si>
  <si>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</si>
  <si>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</si>
  <si>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</si>
  <si>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</si>
  <si>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</si>
  <si>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</si>
  <si>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</si>
  <si>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</si>
  <si>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</si>
  <si>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</si>
  <si>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t>RESPONSABLE DEL CONTROL</t>
  </si>
  <si>
    <t xml:space="preserve">FRECUENCIA DE EJECUCION DEL CONTROL </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</si>
  <si>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</si>
  <si>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</si>
  <si>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</si>
  <si>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</si>
  <si>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</si>
  <si>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</si>
  <si>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</si>
  <si>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 Y NOMBRE DE QUIEN DILIGENCIA EL REPORTE</t>
  </si>
  <si>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</si>
  <si>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</si>
  <si>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</si>
  <si>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</si>
  <si>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</si>
  <si>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</si>
  <si>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</si>
  <si>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</si>
  <si>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</si>
  <si>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</si>
  <si>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</si>
  <si>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Ruta de acceso a la evidencia</t>
  </si>
  <si>
    <t>SI</t>
  </si>
  <si>
    <t>NO</t>
  </si>
  <si>
    <t>¿POR QUÉ?</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</si>
  <si>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</si>
  <si>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</si>
  <si>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</si>
  <si>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</si>
  <si>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</si>
  <si>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</si>
  <si>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</si>
  <si>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</si>
  <si>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</si>
  <si>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</si>
  <si>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</si>
  <si>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</si>
  <si>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</si>
  <si>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</si>
  <si>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</si>
  <si>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</si>
  <si>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</si>
  <si>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</si>
  <si>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</si>
  <si>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</si>
  <si>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</si>
  <si>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</si>
  <si>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</si>
  <si>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</si>
  <si>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</si>
  <si>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Asesor Pedro Nel Marquez Aponte             Edgar Enrique Heredia - Asesor</t>
  </si>
  <si>
    <t> </t>
  </si>
  <si>
    <t xml:space="preserve">Para el procedimiento AP-PR-001 Negociaciones Comerciales, a cargo del Grupo Equipo Negociador, no se realizaron nuevas negociaciones durante el periodo comprendido entreseptiembre- Diciembre de 2024.  Por lo tanto, el riesgo no se materializó.                                                                                       AP-PR-006  Acuerdos de Promoción y Protección Recíproca de Inversiones - APPRI. Durante el periodo septiembre -  diciembre,  no se realizaron rondas de negociación, por lo tanto  no aplica la verificación de la aplicación de los controles establecidos en la Guía NA-GU-002.   </t>
  </si>
  <si>
    <t xml:space="preserve">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Para el procedimiento AP-PR-006  Acuerdos de Promoción y Protección Recíproca de Inversiones - APPRI.  La aplicación adecuada de los controles, antes, en el momento y al final de cada ronda de negociación, evitan que el riesgo se materialice. </t>
  </si>
  <si>
    <t xml:space="preserve">Para el procedimiento AP-PR-001, a cargo del Grupo Equipo Negociador, en las condiciones actuales de las Negociaciones no es necesario actualizar el resgo.                                                                                                                                                                                                                                                                        Para el procedimiento AP-PR-006  Acuerdos de Promoción y Protección Recíproca de Inversiones - APPRI.  El  riesgo  fue objeto de revisión  y actualizado en el  2021, por ahora no se requiere una modificación o actualización. </t>
  </si>
  <si>
    <t>El Grupo Equipo Negociador no incluye anexos, ya que no se activaron los riesgos y durante este periodo no fue necesario implementar los controles debido a la ausencia derondas de negociación.                                                                                                                                                                                                    AP-PR-006  Acuerdos de Promoción y Protección Recíproca de Inversiones - APPRI. Durante el periodo evaluado No se aplicaron los controles establecido en la Guía NA-GU-002 porque no se realizaron rondas de negociación lo que da lugar a la no activación de alguna medida preventiva a este riesgo. Por lo ende tampoco se incluyen anexos.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</si>
  <si>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</si>
  <si>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</si>
  <si>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</si>
  <si>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</si>
  <si>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</si>
  <si>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</si>
  <si>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</si>
  <si>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</si>
  <si>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</si>
  <si>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</si>
  <si>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</si>
  <si>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</si>
  <si>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</si>
  <si>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</si>
  <si>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</si>
  <si>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</si>
  <si>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</si>
  <si>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</si>
  <si>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https://mincitco-my.sharepoint.com/:f:/g/personal/ypenagos_mincit_gov_co/Er8gmH3DW4ZLkcPMhQzyG44Bixy3_KQ_QOkIHBEWcvi3yg?e=i1ihJL</t>
  </si>
  <si>
    <t xml:space="preserve"> Incumplimiento de la normatividad en materia de contratación</t>
  </si>
  <si>
    <t xml:space="preserve">Javier Hernando Parada Sanchez </t>
  </si>
  <si>
    <t xml:space="preserve">Teniendo en cuenta que la junta de contratación se realiza de manera presencial y es un instrumento de control para obsolver dudas en la estructuración de los procesos de selección </t>
  </si>
  <si>
    <t>x</t>
  </si>
  <si>
    <t xml:space="preserve">Porque al realizarce de manera presencial se constituye como un instrumento de control para obsolver dudas en la estructuración de los procesos de selección que redundan en clarificar los requisitos para propender por procesos mas abiertos y participativos, de igual forma con la publicación de los cuadernillos de preguntas y respuestas </t>
  </si>
  <si>
    <t>Se genera la obligación de revisar detalladamente y con mas detenemiento la estructuración del proceso de selección y de los soportes tecnicos y economicos que justifican el mismo</t>
  </si>
  <si>
    <t xml:space="preserve">La gestión contractual es cambiante y se debe propedener por establecer mejores practicas en materia de contratación </t>
  </si>
  <si>
    <t xml:space="preserve">Se encuentra acorde a las necesidades para la verificación y recomendación de la junta de contratatación </t>
  </si>
  <si>
    <t xml:space="preserve">No se presentan observaciones </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</si>
  <si>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</si>
  <si>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</si>
  <si>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</si>
  <si>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</si>
  <si>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</si>
  <si>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</si>
  <si>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</si>
  <si>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</si>
  <si>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</si>
  <si>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</si>
  <si>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</si>
  <si>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</si>
  <si>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</si>
  <si>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</si>
  <si>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</si>
  <si>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</si>
  <si>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</si>
  <si>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</si>
  <si>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</si>
  <si>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</si>
  <si>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</si>
  <si>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RIESGOS DE CORRUPCION</t>
  </si>
  <si>
    <t>MODERADO (RC/F)</t>
  </si>
  <si>
    <t>Técnico Administrativo
Leidy Rodríguez</t>
  </si>
  <si>
    <t>No se ha presentado situaciones que evidencien la materialización del riesgo</t>
  </si>
  <si>
    <t>Se cumple con la norma y el procedimiento actual</t>
  </si>
  <si>
    <t>Se solicita mínimo dos cotizaciones para validar precios y se aprueba la viabilidad del gasto de acuerdo con la norma. Posteriormente, el solicitante legaliza los gastos con factura electrónica</t>
  </si>
  <si>
    <t>Se considera que todo control puede ser mejorado a través de las pruebas de control interno y monitoreo continuo</t>
  </si>
  <si>
    <t>Se considera que el riesgo se encuentra bien estructurado</t>
  </si>
  <si>
    <t>Se considera que en la columna "AC" fila 15, agregar la evidencia de "correo electrónico", teniendo en cuenta que el aplicativo donde se realiza la solicitud de recursos por caja menor no se encuentra funcionando correctamente y la aprobación de los mismos se está realizando por correo electrónico.
Se considera que en la columna "AC" fila 16, agregar la evidencia de "facturas electrónicas", teniendo en cuenta que el solicitante de los recursos legaliza la compra a través de la factura electrónica.
Se sugiere definir un área financiera (contabilidad, presupuesto, tesorería) para que realicen arqueos periódicos conforme lo describe el Decreo 1068 de 2015,</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</si>
  <si>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</si>
  <si>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</si>
  <si>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</si>
  <si>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</si>
  <si>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</si>
  <si>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</si>
  <si>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</si>
  <si>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</si>
  <si>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</si>
  <si>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</si>
  <si>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</si>
  <si>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</si>
  <si>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</si>
  <si>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</si>
  <si>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</si>
  <si>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</si>
  <si>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</si>
  <si>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</si>
  <si>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</si>
  <si>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https://mincitco.sharepoint.com/:f:/s/ZonasFrancas/EsX6mY6T9ApMknR7RffH4jEBzGlLRigkt4pMGDqCakfcXA?e=LAnuIB</t>
  </si>
  <si>
    <t xml:space="preserve"> Declaratoria o modificación de un área como zona franca</t>
  </si>
  <si>
    <t>Contratista</t>
  </si>
  <si>
    <t>Los controles propuestos estan se articulan con la Ley 1004 de 2005, el Decreto 1165 de 2019 y sus modificaciones y el Decreto 2147 de 2016, Decreto 278 de 2021.</t>
  </si>
  <si>
    <t xml:space="preserve">Se consideran adecuados, por ahora es pertinente mantener los procedimientos con se han establecido con cad auno de los patrimonios autónomos. </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</si>
  <si>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</si>
  <si>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</si>
  <si>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</si>
  <si>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</si>
  <si>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</si>
  <si>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</si>
  <si>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</si>
  <si>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</si>
  <si>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</si>
  <si>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</si>
  <si>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</si>
  <si>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</si>
  <si>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</si>
  <si>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</si>
  <si>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</si>
  <si>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</si>
  <si>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</si>
  <si>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</si>
  <si>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</si>
  <si>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</si>
  <si>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</si>
  <si>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</si>
  <si>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</si>
  <si>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</si>
  <si>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Profesional - Contratista</t>
  </si>
  <si>
    <t>Durante este periodo no se han realizado informes tecnicos en el marco de solicitudes de otrosí</t>
  </si>
  <si>
    <t>Cuando se realizan los informes deben estar sustentados para analisis de los integrantes del comite</t>
  </si>
  <si>
    <t>Siempre que exista una decision en el marco del comite de estabilidad juridica, previamente se debe realizar este informe</t>
  </si>
  <si>
    <t>Dado que dicho informe esta establecido por la ley 963 de 2005 y el decreto 2950 del 2005</t>
  </si>
  <si>
    <t>Actualmente no se requiere modificar o actualizar</t>
  </si>
  <si>
    <t xml:space="preserve">Para este periodo no se han realizado informes tecnicos dado que no se han reunido el comite de estabilidad juridica, la ley 963 de 2005 se encuentra derogada ocacionalmente el comite se reune cuando se presentan solicitudes de otrosi para los contratos suscritos entre otros </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</si>
  <si>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</si>
  <si>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</si>
  <si>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</si>
  <si>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</si>
  <si>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</si>
  <si>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</si>
  <si>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</si>
  <si>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</si>
  <si>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</si>
  <si>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</si>
  <si>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</si>
  <si>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</si>
  <si>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</si>
  <si>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C:\Users\lsantafe\Downloads\Repositorio riesgos de gestion 2024-2\RC 07</t>
  </si>
  <si>
    <t xml:space="preserve">Número de reglamentos técnicos emitidos que no cumplan con los requisitos establecidos.
</t>
  </si>
  <si>
    <t>Nelson Andrés Rivera Rodríguez</t>
  </si>
  <si>
    <t>Los profesioneles que se encuentran elborando los proyecto de reglamentos técnicos, cuentan con la experiencia requerida para la elaboración de estos y han cumplido con cada una de las actividades del procedimiento de producción normtva del SIG</t>
  </si>
  <si>
    <t>Los controles estblecidos, logran que los profesionales cuplan con cada uno de los pasos requeridos para dar la transparencia necesaria al proceso de expedición normativa.</t>
  </si>
  <si>
    <t>Los controles establecidos logramn que los riesgos no se materialicen.</t>
  </si>
  <si>
    <t>Son los controles concertados e identificados previamente. No obstante podran ser objeto de mejora en el mediano o largo plazo</t>
  </si>
  <si>
    <t>A la fecha los riesgos son los que se han identificado. Sin embargo, en el medio o largo plazo estos podrian revisarse.</t>
  </si>
  <si>
    <t xml:space="preserve">Para la vigencia 2024, no se adelantaron Análisis de Impacto Normativo (AIN).
Se requiere  la revisión del riesgo para que cumpla  con los parámetros establecidos en la Política y Metodología para la gestión del riesgo  y  la Guía del DAFP.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</si>
  <si>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</si>
  <si>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</si>
  <si>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</si>
  <si>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</si>
  <si>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</si>
  <si>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</si>
  <si>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</si>
  <si>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</si>
  <si>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</si>
  <si>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</si>
  <si>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</si>
  <si>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</si>
  <si>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</si>
  <si>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</si>
  <si>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</si>
  <si>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</si>
  <si>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</si>
  <si>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</si>
  <si>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</si>
  <si>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</si>
  <si>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</si>
  <si>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</si>
  <si>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</si>
  <si>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</si>
  <si>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</si>
  <si>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</si>
  <si>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</si>
  <si>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https://mincitco-my.sharepoint.com/:f:/g/personal/jasuarez_mincit_gov_co/EnOYOKchaP5Hng1O7WCbmrEBuMwitUtH0VRGPAn3ymLM6g?e=8bVXmY</t>
  </si>
  <si>
    <t>Javier Alejandro Suarez Rincon</t>
  </si>
  <si>
    <t>los programas han logrado las metas y objetivos sin desviar de su objetivo</t>
  </si>
  <si>
    <t>El control es efectivo para la causa que se pretende tratar, no obstante la causa esta mal determinada.</t>
  </si>
  <si>
    <t>no ha habido novedad alguna</t>
  </si>
  <si>
    <t>Se debe replantear ya que el analizar la descripcion del riesgo este no debe tener como una causa queja o reclamo, ya que este tipo de acciones solo son insumos que pueden generar una causa.</t>
  </si>
  <si>
    <t>El interes ilegitimo no se mitiga solo con la selección de los profesionales que diseñan  puede estar en otras instancias del proceso de estructuracion del intrumento o incentivo</t>
  </si>
  <si>
    <t xml:space="preserve">1, No existen evidencias de esta actividad en el ultimo cuatrimestre ya que esto se evidencia al momento de emitir las resoluciones por lo cual se adjunta actas que muestran el uso de control de trimestres pasados.
2. se debe Actualizar este riesgo,enfocandolo en el manual de corrupcion para establecer nuevos puntos de control dentro del proceso que de verdad impacten la mitigacion del riego, asi mismo al ser riesgo de Corrupcion. 
3. la afectacion reputacional No es lo mas importante ya que la mayoria de este riesgo se transfiere a los patrimonios autonomos que son los que ejecutan y llevan gran parte del riesgo mediatico y reputacional. igualmente para este cuatrimestre no hay asignacion de roles pero se pone ejemplo de algunas </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</si>
  <si>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</si>
  <si>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</si>
  <si>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</si>
  <si>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</si>
  <si>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</si>
  <si>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</si>
  <si>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</si>
  <si>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</si>
  <si>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Coordinador(a) Grupo VUCE
Asesor(a)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</si>
  <si>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</si>
  <si>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</si>
  <si>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</si>
  <si>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</si>
  <si>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</si>
  <si>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que  las solicitudes de licencia o registro de importación y sus modificaciones tengan completos los anexos y los conceptos de visto bueno de las entidades vinculadas a la VUCE de acuerdo con  la naturaleza de la mercancía.</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</si>
  <si>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</si>
  <si>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</si>
  <si>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t>Evidencias Riesgos de Corrupción -3 cuatrimestre</t>
  </si>
  <si>
    <t>Franco Salas</t>
  </si>
  <si>
    <t>Se han ejecutado las acciones de prevención, lo que evita la materialización del riesgo</t>
  </si>
  <si>
    <t>No se ha materializado el riesgo</t>
  </si>
  <si>
    <t>No ha permitido que se materialice el riesgo</t>
  </si>
  <si>
    <t>Los controles actuales son suficientes y adecuados, y no ha cambiado la normativa</t>
  </si>
  <si>
    <t>Ha sido efectivo</t>
  </si>
  <si>
    <t>Se consideran adecuados, por ahora es pertinenete dejarlos tal cual están</t>
  </si>
  <si>
    <t>FC-PR-013 Registro de Importación, Modificaciones, Cancelaciones y Reaperturas (Act. 8)</t>
  </si>
  <si>
    <t>Modificación para cancelación total o parcial del registro de importación en línea, Información automática y electrónica del resultado al usuario</t>
  </si>
  <si>
    <t>Evidencias matriz riesgos de corrupción III cuatrimestre</t>
  </si>
  <si>
    <t>Delia Amparo Muñoz Maldonado Profesional especializada Coordinadora grupo VUCE</t>
  </si>
  <si>
    <t>Desconocimiento de la normatividad aplicable</t>
  </si>
  <si>
    <t>Verificar cumplimiento de requisitos: Realizar validación de “consulta Arancel-vistos buenos” y “Base de Datos de Registro de Productores de Bienes Nacionales", este último solo para el caso de licencias de importación.</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</si>
  <si>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</si>
  <si>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</si>
  <si>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</si>
  <si>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</si>
  <si>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</si>
  <si>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</si>
  <si>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</si>
  <si>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</si>
  <si>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</si>
  <si>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</si>
  <si>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</si>
  <si>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</si>
  <si>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</si>
  <si>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</si>
  <si>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</si>
  <si>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</si>
  <si>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https://mincitco-my.sharepoint.com/:f:/g/personal/dsarabiap_mincit_gov_co/Epp9MJqtLq1NhudSr9iTsmQBauA-FjeMKtRxpobt7LLZkw?e=GVJrFN</t>
  </si>
  <si>
    <t>Realizar trimestralmente  una verificación aleatoria del 15% de las  visitas hoteleras en el período.</t>
  </si>
  <si>
    <t>Profesional Universitario - Humberto Garavito</t>
  </si>
  <si>
    <t>Se aplica al pie de la letra lo establecido en la Resolución 0445 de 2018, a fin de efectuar un procedimiento adecuado, serio y confiable bajo la norma.</t>
  </si>
  <si>
    <t>Nos ceñimos a la aplicación del procedimiento establecido para visitas hoteleras que se encuentra ubicado en el Sistema Integrado de Gestión - Calidad, con base a la Resolución 0445 de 2018 para ese fin.</t>
  </si>
  <si>
    <t>Cuando se robustezca el proceso de visita de verificación de prestación de servicios de operación en parques tematicos de agroturismo y ecoturismo con la expedición de una resolución propia para el caso.</t>
  </si>
  <si>
    <t>La actividad de visita se ha ceñido a la normatividad establecida para ello, soportada en principios y valores eticos  del funcionario delegado para tal fin.</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</si>
  <si>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</si>
  <si>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</si>
  <si>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</si>
  <si>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</si>
  <si>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</si>
  <si>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</si>
  <si>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</si>
  <si>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</si>
  <si>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</si>
  <si>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</si>
  <si>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</si>
  <si>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</si>
  <si>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</si>
  <si>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</si>
  <si>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</si>
  <si>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</si>
  <si>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https://mincitco-my.sharepoint.com/:f:/g/personal/nmunoz_mincit_gov_co/EvJ3cWkHLdFEoZt7HhSjWlsBLJy-ZlrtluN3Ja3n2DimuQ?e=lBF3b2</t>
  </si>
  <si>
    <t>Nydia Stella Muñoz- Técnico</t>
  </si>
  <si>
    <t>Permiten llevar un seguimiento adecuado del procedimiento y evita omitir algun requerimiento por parte de los actores del proceso</t>
  </si>
  <si>
    <t>Se ejecutan en el momento requerido según lo estipulado en el procedimiento</t>
  </si>
  <si>
    <t>Los controles actuales son suficientes y adecuados</t>
  </si>
  <si>
    <t>Es suficiente para poder desarrollar las actividades programadas</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</si>
  <si>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</si>
  <si>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</si>
  <si>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</si>
  <si>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</si>
  <si>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https://mincitco-my.sharepoint.com/:f:/g/personal/nmunoz_mincit_gov_co/EnKdXmj7FXNMlSTOKqYGZIMBrYRZD4AydN_XEvHgS-ohbw?e=eC7XKI</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</si>
  <si>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</si>
  <si>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</si>
  <si>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</si>
  <si>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</si>
  <si>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</si>
  <si>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</si>
  <si>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</si>
  <si>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</si>
  <si>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</si>
  <si>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</si>
  <si>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</si>
  <si>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IIIC 2024</t>
  </si>
  <si>
    <t xml:space="preserve"> Numero de Accesos no autorizados a los servicios de TI </t>
  </si>
  <si>
    <t>Monitoreo y seguimiento a los eventos e incidentes de seguridad, aseguramiento de servicios, cambio tecnológicos en lainfraestructura y usuarios finales.</t>
  </si>
  <si>
    <t>Jefe Oficina Sistemas de Información 
Coordinador Grupo Ingenieria y Soporte
Coordinador Grupo Desarrollo y Mantenimiento de Aplicaciones 
Seguridad y Privacidad de la Información</t>
  </si>
  <si>
    <t>Los controles a nivel de seguridad informática, ciberseguridad y seguridad de la información, se monitorearon en ejecución de los servicios:
1. Monitoreo de Plataforma Tecnológica- GC363-2023, mediante el cual se realiza el seguimiento a la gestión de incidentes de seguriad de la información.
2. Pruebas de Aseguramiento - GC363-2023 GC-407-2023, con pruebas de vulnerabilidad, análisis de seguridad de servicios
3. Gestión de Cambio  - GC363-2023 GC-407-2023, para la intervención de equipos de la infraestructura tecnológica, como parate de soporte y mantenimiento.
4. Gestión de Acceso - d usuarios finales a la plataforma y aplicaciones o sitios web institucionales.</t>
  </si>
  <si>
    <t>Los servicios tecnológicos implementados a través de los proveedores GC363-203, GC407-2023. OC101303-2023 permitan realizar monitoreo, seguimiento a los eventos e incidentes, establecer el escalamiento y determinar el nivel de remediación o aseguramiento de lso servicios tecnológicos y a usuarios final.</t>
  </si>
  <si>
    <t xml:space="preserve">La Oficina Sistemas de Información se encuentra a tenta a la reunión de trabajo con la Oficina Asesora de Planeación Sectorial para la reformulación del Riesgos de Corrupción  </t>
  </si>
  <si>
    <t>PAAC 2024</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</si>
  <si>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</si>
  <si>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</si>
  <si>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</si>
  <si>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</si>
  <si>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</si>
  <si>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</si>
  <si>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</si>
  <si>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</si>
  <si>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</si>
  <si>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</si>
  <si>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</si>
  <si>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</si>
  <si>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</si>
  <si>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</si>
  <si>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</si>
  <si>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</si>
  <si>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</si>
  <si>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</si>
  <si>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</si>
  <si>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</si>
  <si>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</si>
  <si>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</si>
  <si>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</si>
  <si>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</si>
  <si>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</si>
  <si>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</si>
  <si>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</si>
  <si>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https://mincitco-my.sharepoint.com/:f:/g/personal/camaya_mincit_gov_co/Em5gmQ8zcRBBgYHG4S9cxaQBl74qqNK2mbvEECdtHf92og?e=cdXms9</t>
  </si>
  <si>
    <t>Eficacia y eficiencia en la revisión de los actos administrativos</t>
  </si>
  <si>
    <t>Jefe de Oficina Asesora Jurídica</t>
  </si>
  <si>
    <t>No se ha evidenciado materialización del riesgo con la ejecución de los controles descritos</t>
  </si>
  <si>
    <t>Si, por que permiten controlar las causas identificadas para el riesgo</t>
  </si>
  <si>
    <t>Se han ejecutado en calidad y oportunidad</t>
  </si>
  <si>
    <t>No se ha evidenciado forma de mejorar los controles</t>
  </si>
  <si>
    <t>No se han evidenciado oportunidades de mejora para el riesgo</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</si>
  <si>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</si>
  <si>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</si>
  <si>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</si>
  <si>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</si>
  <si>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</si>
  <si>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</si>
  <si>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</si>
  <si>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</si>
  <si>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</si>
  <si>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https://mincitco-my.sharepoint.com/:f:/g/personal/camaya_mincit_gov_co/EudQl1X-hDJMviB4LWy6GrkBFJe9C4jiwywY9UgD0WpjGw?e=eG7b95</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</si>
  <si>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</si>
  <si>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</si>
  <si>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</si>
  <si>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</si>
  <si>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</si>
  <si>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</si>
  <si>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</si>
  <si>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</si>
  <si>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https://mincitco-my.sharepoint.com/:f:/g/personal/camaya_mincit_gov_co/Eqs3oOtyY5BPv1dwtBtGqrkB8P1TGTjuAuy8c3xLR7magg?e=qIHjXG</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</si>
  <si>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</si>
  <si>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</si>
  <si>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</si>
  <si>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</si>
  <si>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</si>
  <si>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</si>
  <si>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</si>
  <si>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</si>
  <si>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</si>
  <si>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</si>
  <si>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</si>
  <si>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</si>
  <si>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</si>
  <si>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</si>
  <si>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</si>
  <si>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</si>
  <si>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</si>
  <si>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</si>
  <si>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</si>
  <si>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</si>
  <si>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</si>
  <si>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</si>
  <si>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 Sistema General de Regalias)</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</si>
  <si>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</si>
  <si>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</si>
  <si>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</si>
  <si>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</si>
  <si>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</si>
  <si>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https://mincitco-my.sharepoint.com/:f:/g/personal/itobon_mincit_gov_co/Er7d8tCRNZ9Nm4msHluWVpYBRsShzIwjPwXNZmTR91Iujw?e=WF9sKd </t>
  </si>
  <si>
    <t xml:space="preserve"> Pronunciamientos técnicos</t>
  </si>
  <si>
    <t>En la revisión y emisión de observaciones para los conceptos sectoriales a proyectos de inversión financiados con recursos del SGR, han participado diversas áreas técnicas del Ministerio; entidades adscritas y Ministerios de otros sectores; garantizando la objetividad y transparencia en la emisión de los conceptos</t>
  </si>
  <si>
    <t>Al realizar una revisión técnica por parte de diferentes profesionales, se asegura eliminar la subjetividad en la emisión de observaciones y/o favorecimiento de conceptos a proyectos que no cumplan los requisitos establecidos en el Sistema General de Regalías</t>
  </si>
  <si>
    <t>Todas las solicitudes recibidas por el Ministerio han sido tramitadas para la revisión de las áreas técnicas correspondientes; así como la solicitud de insumos a otros Ministerios</t>
  </si>
  <si>
    <t>Se considera adecuado el control actual</t>
  </si>
  <si>
    <t>El procedimiento fue actualizado por lo que hay ciertos aspectos del riesgo que requieren ser actualizados y así atender los cambios normativos del Sistema General de Regalías</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</si>
  <si>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</si>
  <si>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</si>
  <si>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</si>
  <si>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</si>
  <si>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</si>
  <si>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</si>
  <si>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</si>
  <si>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</si>
  <si>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</si>
  <si>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</si>
  <si>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</si>
  <si>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</si>
  <si>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Profesional líder de la actividad de SituacionesAdministrativas</t>
  </si>
  <si>
    <t>Durante el tercer cuatrimestre de la vigencia 2024 no se recibieron quejas o reclamos de los grupos de valor por vinculación de personal donde se advierta conflicto de intereses y/o inhabilidades o incompatibilidades</t>
  </si>
  <si>
    <t>El formato lista de chequeo(TH-FM-096 Lista de Verificación Ingreso de Personal), recoge información que permite controla la vinculación de personal donde se advierta conflicto de intereses y/o inhabilidades o incompatibilidades. Durante el trimestre se aplicó dicho control con lo cual se evitó la positibilidad de generación del riesgo
Desde del proceso de talento humano se cuenta con un programa de actividades de la política de integridad, dirigida a todos los colaboradores del Ministerio</t>
  </si>
  <si>
    <t>El formato lista de chequeo, se diligencia cada vez que ingresa un nuevo servidor al MinCIT
Las actividades para reforzar conceptos de la política de integridad se gestionan de acuerdo con el Plan de Gestión de Talento Humano</t>
  </si>
  <si>
    <t>Durante el tercer cuatrimestre se efectuó la revisión de procedimiento de Situaciones Administrativas de Ingreso, el cual  se encuentra en proceso d validación por parte del responsable. De igual forma, se revisaron los riesgos de corrupción donde se evaluó la pertinencia y eficacia de los controles los cuales se encuentran en proceso de implementación</t>
  </si>
  <si>
    <t>El riesgo se encuentra bien identificado y no se reconoce una necesidad de revaluación o cambio del riesgo</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</si>
  <si>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</si>
  <si>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</si>
  <si>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</si>
  <si>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</si>
  <si>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</si>
  <si>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</si>
  <si>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</si>
  <si>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</si>
  <si>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</si>
  <si>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</si>
  <si>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</si>
  <si>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</si>
  <si>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</si>
  <si>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</si>
  <si>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Profesional de Nómina</t>
  </si>
  <si>
    <t>Durante la vigencia no se presentaron situaciones de manipulación, omisión, ocultamiento de información relacionada con el registro de novedades de nomina a favor de terceros</t>
  </si>
  <si>
    <t xml:space="preserve">El control relacionado con la información de pagos Vs. los resúmenes de las nóminas y los netos de pago que se realiza mes a mes, ayuda a evitar la generación de errores en la nómina
La actualización periódica de normas relacionadas con la gestión de la nómina son una forma de prevenir la materialización de el riesgo  </t>
  </si>
  <si>
    <t xml:space="preserve">El control relacionado con la información de pagos Vs. los resúmenes de las nóminas y los netos de pago que se realiza mes a mes, ayuda a evitar la generación de errores en la nómina
Durante el cuatrimestre el equipo de nómina recibió capacitaciones para fortalecer sus conocimientos </t>
  </si>
  <si>
    <t>Durante el segundo cuatrimestre se efectuó revisión del procedimiento TH-PR-020 Liquidación de Nómina (aprobado el 10/oct./2024) y los controles de los riesgos de corrupción asociados donde se evaluó la pertinencia y eficacia de los controles utilizando, encontrando que funcionan de manera adecuada</t>
  </si>
  <si>
    <t xml:space="preserve">Al igual que los controles, se evaluaron los riesgos del procedimiento de Nómina, por tanto por el momento no es necesario revisarlo nuevamente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</si>
  <si>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</si>
  <si>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</si>
  <si>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</si>
  <si>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</si>
  <si>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</si>
  <si>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</si>
  <si>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</si>
  <si>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</si>
  <si>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</si>
  <si>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</si>
  <si>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</si>
  <si>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</si>
  <si>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</si>
  <si>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C:\Users\lsantafe\Downloads\Repositorio riesgos de gestion 2024-2\RC 22</t>
  </si>
  <si>
    <t xml:space="preserve"> Modificación del objetivo del Proyecto de Inversión.</t>
  </si>
  <si>
    <t xml:space="preserve">Director de Regulación </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</si>
  <si>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</si>
  <si>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</si>
  <si>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Porque se sigue lo establecido en el proyecto de inversión Fortalecimiento de los estándares de calidad en la infraestructura productiva nacional a partir del reconocimiento y desarrollo nacional e internacional del Subsistema Nacional de la Calidad Nacional</t>
  </si>
  <si>
    <t xml:space="preserve">Porque todo estándar, protocolo, proceso o gestión definida en la entidad   de ser  necesario procede la  mejora continua. </t>
  </si>
  <si>
    <t xml:space="preserve">El indicador tiene una medición en el rango de cumplimiento </t>
  </si>
  <si>
    <t xml:space="preserve">
El riesgo no se ha materializado, ni hay cambios normativos, administrativos o en las condiciones del proyecto de inversión, pero  requiere  su revisión para que cumpla  con los parámetros establecidos en la Política y Metodología para la gestión del riesgo  y  la Guía del DAFP. </t>
  </si>
  <si>
    <t>MATRIZ RIESGOS DE CORRUPCIÓN</t>
  </si>
  <si>
    <t>ESTRUCTURA DEL CONTROL</t>
  </si>
  <si>
    <t>"SEGUIMIENTO" (Primera Línea de Defensa)</t>
  </si>
  <si>
    <r>
      <t xml:space="preserve">"MONITOREO Y REVISION" 
(Segunda Línea de Defensa)
</t>
    </r>
    <r>
      <rPr>
        <sz val="11"/>
        <color theme="1"/>
        <rFont val="Arial"/>
        <family val="2"/>
      </rPr>
      <t>Comentarios u Observaciones</t>
    </r>
  </si>
  <si>
    <t>Tipo</t>
  </si>
  <si>
    <t>Nombre</t>
  </si>
  <si>
    <t>Cód. del Riesgo</t>
  </si>
  <si>
    <t>Clasificación del Riesgo</t>
  </si>
  <si>
    <t>Descripción del Riesgo</t>
  </si>
  <si>
    <t>Consecuencias Potenciales del Riesgo</t>
  </si>
  <si>
    <t>Identificación del Control</t>
  </si>
  <si>
    <t>EVALUACIÓN DEL DISEÑO DEL CONTROL</t>
  </si>
  <si>
    <t>EVALUACIÓN DE LA EJECUCIÓN DEL CONTROL</t>
  </si>
  <si>
    <t>SOLIDEZ DEL CONTROL</t>
  </si>
  <si>
    <t>¿El control ayuda a disminuir?</t>
  </si>
  <si>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</si>
  <si>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</si>
  <si>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</si>
  <si>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</si>
  <si>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</si>
  <si>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</si>
  <si>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</si>
  <si>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</si>
  <si>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</si>
  <si>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</si>
  <si>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</si>
  <si>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</si>
  <si>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</si>
  <si>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t>Nombre del documento en el cual se encuentra formalizado el control</t>
  </si>
  <si>
    <t>Nombre del documento o medio de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</si>
  <si>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</si>
  <si>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</si>
  <si>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</si>
  <si>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</si>
  <si>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</si>
  <si>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</si>
  <si>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</si>
  <si>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</si>
  <si>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</si>
  <si>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</si>
  <si>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</si>
  <si>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</si>
  <si>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</si>
  <si>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</si>
  <si>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</si>
  <si>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</si>
  <si>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</si>
  <si>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</si>
  <si>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</si>
  <si>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</si>
  <si>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</si>
  <si>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</si>
  <si>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</si>
  <si>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</si>
  <si>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</si>
  <si>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</si>
  <si>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</si>
  <si>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</si>
  <si>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Abogados grupo disciplinario</t>
  </si>
  <si>
    <t>POR EVENTO</t>
  </si>
  <si>
    <t>SIN DOCUMENTAR</t>
  </si>
  <si>
    <t>Acta - Correo - Planilla de asistencia</t>
  </si>
  <si>
    <t>Asignado</t>
  </si>
  <si>
    <t>Oportuna</t>
  </si>
  <si>
    <t>Confiable</t>
  </si>
  <si>
    <t>Se investigan y se resuelvan oportunamente</t>
  </si>
  <si>
    <t>Completa</t>
  </si>
  <si>
    <t>El control se ejecuta de manera consistente por parte del responsable</t>
  </si>
  <si>
    <t>FUERTE</t>
  </si>
  <si>
    <t>Directamente</t>
  </si>
  <si>
    <t>No Disminuye</t>
  </si>
  <si>
    <t>Luz Stella Botia</t>
  </si>
  <si>
    <t>Se han hecho los respectivos controles y han sido efectivos</t>
  </si>
  <si>
    <t>Se ha Hecho el respectivo seguimiento conforme a los parametros establecidos</t>
  </si>
  <si>
    <t>Porque han sido efectivos para el control</t>
  </si>
  <si>
    <t>Ya fue actualizado</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</si>
  <si>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</si>
  <si>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</si>
  <si>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</si>
  <si>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Acta</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</si>
  <si>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</si>
  <si>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</si>
  <si>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</si>
  <si>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</si>
  <si>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</si>
  <si>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</si>
  <si>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</si>
  <si>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</si>
  <si>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</si>
  <si>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</si>
  <si>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</si>
  <si>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</si>
  <si>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</si>
  <si>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EVIDENCIAS RIESGO DE CORRUPCION - Capacitacion</t>
  </si>
  <si>
    <t>Luisa Fernanda Paez Granados</t>
  </si>
  <si>
    <t xml:space="preserve">Se realizan las capacitaciones sobre el codigo de integridad de la entidad, al equipo de trabajo </t>
  </si>
  <si>
    <t>Se cumple con las capacitaciones fortaleciendo los valores de integridad al interior del equipo de trabajo. Siempre realizadas por el coordinador del Grupo de Relacion con el ciudadano</t>
  </si>
  <si>
    <t>Las capacitaciones cumplen con los objetivos, cada uno de los integrantes del grupo aplican los valores de integridad</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</si>
  <si>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</si>
  <si>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</si>
  <si>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</si>
  <si>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</si>
  <si>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</si>
  <si>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</si>
  <si>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</si>
  <si>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</si>
  <si>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</si>
  <si>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</si>
  <si>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</si>
  <si>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</si>
  <si>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</si>
  <si>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</si>
  <si>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</si>
  <si>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</si>
  <si>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</si>
  <si>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</si>
  <si>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</si>
  <si>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</si>
  <si>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</si>
  <si>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</si>
  <si>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</si>
  <si>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</si>
  <si>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</si>
  <si>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</si>
  <si>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</si>
  <si>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</si>
  <si>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</si>
  <si>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</si>
  <si>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</si>
  <si>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</si>
  <si>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</si>
  <si>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</si>
  <si>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</si>
  <si>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</si>
  <si>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</si>
  <si>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</si>
  <si>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</si>
  <si>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</si>
  <si>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</si>
  <si>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</si>
  <si>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</si>
  <si>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</si>
  <si>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</si>
  <si>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</si>
  <si>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</si>
  <si>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</si>
  <si>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</si>
  <si>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</si>
  <si>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</si>
  <si>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</si>
  <si>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</si>
  <si>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</si>
  <si>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</si>
  <si>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</si>
  <si>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</si>
  <si>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</si>
  <si>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</si>
  <si>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</si>
  <si>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</si>
  <si>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</si>
  <si>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</si>
  <si>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</si>
  <si>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</si>
  <si>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</si>
  <si>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</si>
  <si>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</si>
  <si>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</si>
  <si>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</si>
  <si>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</si>
  <si>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</si>
  <si>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</si>
  <si>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</si>
  <si>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</si>
  <si>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</si>
  <si>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</si>
  <si>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</si>
  <si>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</si>
  <si>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</si>
  <si>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</si>
  <si>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</si>
  <si>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</si>
  <si>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</si>
  <si>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</si>
  <si>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</si>
  <si>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</si>
  <si>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</si>
  <si>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</si>
  <si>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</si>
  <si>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</si>
  <si>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</si>
  <si>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</si>
  <si>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</si>
  <si>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</si>
  <si>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</si>
  <si>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</si>
  <si>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</si>
  <si>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</si>
  <si>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</si>
  <si>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</si>
  <si>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</si>
  <si>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</si>
  <si>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</si>
  <si>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</si>
  <si>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</si>
  <si>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</si>
  <si>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</si>
  <si>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</si>
  <si>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</si>
  <si>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</si>
  <si>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</si>
  <si>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</si>
  <si>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</si>
  <si>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</si>
  <si>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</si>
  <si>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</si>
  <si>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</si>
  <si>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</si>
  <si>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</si>
  <si>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</si>
  <si>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</si>
  <si>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</si>
  <si>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</si>
  <si>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</si>
  <si>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</si>
  <si>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</si>
  <si>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</si>
  <si>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</si>
  <si>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</si>
  <si>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</si>
  <si>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</si>
  <si>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</si>
  <si>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</si>
  <si>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</si>
  <si>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</si>
  <si>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</si>
  <si>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</si>
  <si>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</si>
  <si>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</si>
  <si>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</si>
  <si>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</si>
  <si>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</si>
  <si>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</si>
  <si>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</si>
  <si>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</si>
  <si>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</si>
  <si>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</si>
  <si>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</si>
  <si>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</si>
  <si>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</si>
  <si>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</si>
  <si>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</si>
  <si>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</si>
  <si>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</si>
  <si>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</si>
  <si>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</si>
  <si>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</si>
  <si>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</si>
  <si>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</si>
  <si>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</si>
  <si>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</si>
  <si>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</si>
  <si>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</si>
  <si>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</si>
  <si>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</si>
  <si>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</si>
  <si>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</si>
  <si>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</si>
  <si>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</si>
  <si>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</si>
  <si>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</si>
  <si>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</si>
  <si>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</si>
  <si>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</si>
  <si>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</si>
  <si>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</si>
  <si>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</si>
  <si>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</si>
  <si>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</si>
  <si>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</si>
  <si>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</si>
  <si>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</si>
  <si>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</si>
  <si>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</si>
  <si>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</si>
  <si>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</si>
  <si>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</si>
  <si>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</si>
  <si>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</si>
  <si>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</si>
  <si>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</si>
  <si>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</si>
  <si>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</si>
  <si>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</si>
  <si>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</si>
  <si>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</si>
  <si>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</si>
  <si>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</si>
  <si>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</si>
  <si>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</si>
  <si>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</si>
  <si>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</si>
  <si>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</si>
  <si>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</si>
  <si>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</si>
  <si>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</si>
  <si>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</si>
  <si>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</si>
  <si>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</si>
  <si>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</si>
  <si>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</si>
  <si>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</si>
  <si>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</si>
  <si>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</si>
  <si>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</si>
  <si>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</si>
  <si>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</si>
  <si>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</si>
  <si>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</si>
  <si>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</si>
  <si>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</si>
  <si>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</si>
  <si>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</si>
  <si>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</si>
  <si>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</si>
  <si>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</si>
  <si>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</si>
  <si>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</si>
  <si>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</si>
  <si>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</si>
  <si>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</si>
  <si>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</si>
  <si>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</si>
  <si>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</si>
  <si>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</si>
  <si>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</si>
  <si>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</si>
  <si>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</si>
  <si>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</si>
  <si>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</si>
  <si>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</si>
  <si>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</si>
  <si>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</si>
  <si>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</si>
  <si>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</si>
  <si>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</si>
  <si>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</si>
  <si>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</si>
  <si>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</si>
  <si>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</si>
  <si>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</si>
  <si>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</si>
  <si>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</si>
  <si>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</si>
  <si>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</si>
  <si>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</si>
  <si>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</si>
  <si>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</si>
  <si>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</si>
  <si>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</si>
  <si>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</si>
  <si>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</si>
  <si>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</si>
  <si>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</si>
  <si>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</si>
  <si>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</si>
  <si>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</si>
  <si>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</si>
  <si>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</si>
  <si>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</si>
  <si>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</si>
  <si>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</si>
  <si>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</si>
  <si>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</si>
  <si>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</si>
  <si>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</si>
  <si>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</si>
  <si>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</si>
  <si>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</si>
  <si>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</si>
  <si>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</si>
  <si>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</si>
  <si>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</si>
  <si>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</si>
  <si>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</si>
  <si>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</si>
  <si>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</si>
  <si>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</si>
  <si>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</si>
  <si>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</si>
  <si>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</si>
  <si>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</si>
  <si>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</si>
  <si>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ANÁLISIS Y VALORACIÓN DEL RIESGO INHERENTE 
</t>
    </r>
    <r>
      <rPr>
        <sz val="11"/>
        <rFont val="Arial"/>
        <family val="2"/>
      </rPr>
      <t>(antes de controles)</t>
    </r>
  </si>
  <si>
    <r>
      <t xml:space="preserve">VALORACIÓN DEL RIESGO RESIDUAL 
</t>
    </r>
    <r>
      <rPr>
        <sz val="11"/>
        <rFont val="Arial"/>
        <family val="2"/>
      </rPr>
      <t>(después de controles)</t>
    </r>
  </si>
  <si>
    <r>
      <rPr>
        <b/>
        <sz val="11"/>
        <rFont val="Arial"/>
        <family val="2"/>
      </rPr>
      <t xml:space="preserve">INDICADOR DEL RIESGO </t>
    </r>
    <r>
      <rPr>
        <sz val="11"/>
        <rFont val="Arial"/>
        <family val="2"/>
      </rPr>
      <t xml:space="preserve">
(Se documenta en ISOlución)
</t>
    </r>
  </si>
  <si>
    <r>
      <t xml:space="preserve">ACCIONES PARA ABORDAR EL RIESGO RESIDUAL
</t>
    </r>
    <r>
      <rPr>
        <sz val="11"/>
        <rFont val="Arial"/>
        <family val="2"/>
      </rPr>
      <t>(número de la acción de Isolución)</t>
    </r>
  </si>
  <si>
    <r>
      <t xml:space="preserve">Responsable(s) del Riesgo
</t>
    </r>
    <r>
      <rPr>
        <sz val="11"/>
        <rFont val="Arial"/>
        <family val="2"/>
      </rPr>
      <t>(cargo)</t>
    </r>
  </si>
  <si>
    <r>
      <t xml:space="preserve">TIPO DE CAUSA
</t>
    </r>
    <r>
      <rPr>
        <sz val="11"/>
        <rFont val="Arial"/>
        <family val="2"/>
      </rPr>
      <t>(Externa ó
Interna)</t>
    </r>
  </si>
  <si>
    <r>
      <t xml:space="preserve">CAUSA(S)
</t>
    </r>
    <r>
      <rPr>
        <sz val="11"/>
        <rFont val="Arial"/>
        <family val="2"/>
      </rPr>
      <t>(escribir una causa por fila)</t>
    </r>
  </si>
  <si>
    <r>
      <t xml:space="preserve">DESCRIPCIÓN DEL CONTROL
</t>
    </r>
    <r>
      <rPr>
        <sz val="11"/>
        <rFont val="Arial"/>
        <family val="2"/>
      </rPr>
      <t>(Un control por cada causa, si no hay control se escribe "No existe control")</t>
    </r>
  </si>
  <si>
    <r>
      <t xml:space="preserve">TIPO
</t>
    </r>
    <r>
      <rPr>
        <sz val="11"/>
        <rFont val="Arial"/>
        <family val="2"/>
      </rPr>
      <t xml:space="preserve">(Prevenir, detectar </t>
    </r>
    <r>
      <rPr>
        <sz val="11"/>
        <color rgb="FF0070C0"/>
        <rFont val="Arial"/>
        <family val="2"/>
      </rPr>
      <t>o corregir</t>
    </r>
    <r>
      <rPr>
        <sz val="11"/>
        <rFont val="Arial"/>
        <family val="2"/>
      </rPr>
      <t>)</t>
    </r>
  </si>
  <si>
    <r>
      <t xml:space="preserve">LOS </t>
    </r>
    <r>
      <rPr>
        <u/>
        <sz val="11"/>
        <color rgb="FF000000"/>
        <rFont val="Arial"/>
        <family val="2"/>
      </rPr>
      <t>CONTROLES</t>
    </r>
    <r>
      <rPr>
        <sz val="11"/>
        <color rgb="FF000000"/>
        <rFont val="Arial"/>
        <family val="2"/>
      </rPr>
      <t xml:space="preserve"> ACTUALES ESTAN EVITANDO QUE EL RIESGO SE MATERIALICE?</t>
    </r>
  </si>
  <si>
    <r>
      <t>Verificar el cumplimiento de los requisitos previos establecidos para la cancelación parcial o total del registro o licencia</t>
    </r>
    <r>
      <rPr>
        <sz val="11"/>
        <color rgb="FFFF0000"/>
        <rFont val="Arial"/>
        <family val="2"/>
      </rPr>
      <t xml:space="preserve"> </t>
    </r>
    <r>
      <rPr>
        <sz val="11"/>
        <color rgb="FF333333"/>
        <rFont val="Arial"/>
        <family val="2"/>
      </rPr>
      <t>de importación</t>
    </r>
  </si>
  <si>
    <r>
      <t>Se requiere actualizar:
1. El nombre del procedimiento DM-PR-001 "Participación del Ministerio de Comercio, Industria y Turismo en el Sistema General de Regalías." a</t>
    </r>
    <r>
      <rPr>
        <b/>
        <sz val="11"/>
        <color rgb="FF000000"/>
        <rFont val="Arial"/>
        <family val="2"/>
      </rPr>
      <t xml:space="preserve"> DM-PR-001 “CONCEPTOS DE PROYECTOS DE INVERSIÓN DEL SECTOR A FINANCIAR CON RECURSOS DEL SISTEMA GENERAL DE REGALÍAS”</t>
    </r>
    <r>
      <rPr>
        <sz val="11"/>
        <color rgb="FF000000"/>
        <rFont val="Arial"/>
        <family val="2"/>
      </rPr>
      <t xml:space="preserve"> atendiendo la actualización realizada en el año 2023.
2. Actualizar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
3. Adicionar a las evidencias "Memorando y oficio"</t>
    </r>
  </si>
  <si>
    <t xml:space="preserve">Para el procedimiento AP-PR-001, a cargo del Grupo Equipo Negociador, los controles establecidos han sido suficientes hasta el momento. Sin embargo, una vez que se inicen rondas de negociación, se podrán buscar oportuninades de mejora para hacerlos mas efectivos.                              Para el procedimiento AP-PR-006  Acuerdos de Promoción y Protección Recíproca de Inversiones - APPRI. La metodología aplicada en los controles, han sido efectivas para prevenir la materialización del riesgo, en la medida que si inicie alguna negociación, se podría medir su efectividad y pertinencia. </t>
  </si>
  <si>
    <t>Para el procedimiento AP-PR-001, a cargo del Grupo Equipo Negociador los controles establecidos en el  procedimiento permiten contar con un seguimiento a los compromisos adquiridos en el marco de las negociaciones comerciales.                                                                                                                      Para el procedimiento AP-PR-006  Acuerdos de Promoción y Protección Recíproca de Inversiones - APPRI. Hasta el momento, los controles establecidos han sido efectivos y suficientes para prevenir la activación del riesgo.</t>
  </si>
  <si>
    <r>
      <t xml:space="preserve">Código: </t>
    </r>
    <r>
      <rPr>
        <sz val="11"/>
        <color theme="1"/>
        <rFont val="Arial"/>
        <family val="2"/>
      </rPr>
      <t>DE-FM-043</t>
    </r>
    <r>
      <rPr>
        <b/>
        <sz val="11"/>
        <color theme="1"/>
        <rFont val="Arial"/>
        <family val="2"/>
      </rPr>
      <t xml:space="preserve">
Versión: </t>
    </r>
    <r>
      <rPr>
        <sz val="11"/>
        <color theme="1"/>
        <rFont val="Arial"/>
        <family val="2"/>
      </rPr>
      <t xml:space="preserve">00
</t>
    </r>
    <r>
      <rPr>
        <b/>
        <sz val="11"/>
        <color theme="1"/>
        <rFont val="Arial"/>
        <family val="2"/>
      </rPr>
      <t xml:space="preserve">Vigencia: </t>
    </r>
    <r>
      <rPr>
        <sz val="11"/>
        <color theme="1"/>
        <rFont val="Arial"/>
        <family val="2"/>
      </rPr>
      <t>03/04/2024</t>
    </r>
  </si>
  <si>
    <r>
      <t xml:space="preserve">Responsable(s) del Riesgo
</t>
    </r>
    <r>
      <rPr>
        <sz val="11"/>
        <color rgb="FF000000"/>
        <rFont val="Arial"/>
        <family val="2"/>
      </rPr>
      <t>(cargo)</t>
    </r>
  </si>
  <si>
    <r>
      <t xml:space="preserve">Causa(S)
</t>
    </r>
    <r>
      <rPr>
        <sz val="11"/>
        <rFont val="Arial"/>
        <family val="2"/>
      </rPr>
      <t>(escribir una causa por fila)</t>
    </r>
  </si>
  <si>
    <r>
      <t xml:space="preserve">Tipo de Causa
</t>
    </r>
    <r>
      <rPr>
        <sz val="11"/>
        <rFont val="Arial"/>
        <family val="2"/>
      </rPr>
      <t>(Externa ó Interna)</t>
    </r>
  </si>
  <si>
    <r>
      <rPr>
        <b/>
        <sz val="11"/>
        <rFont val="Arial"/>
        <family val="2"/>
      </rPr>
      <t>Periodicidad</t>
    </r>
    <r>
      <rPr>
        <sz val="11"/>
        <rFont val="Arial"/>
        <family val="2"/>
      </rPr>
      <t xml:space="preserve">
(Semanal, quincenal, mensual etc)</t>
    </r>
  </si>
  <si>
    <r>
      <t xml:space="preserve">Probabilidad
</t>
    </r>
    <r>
      <rPr>
        <sz val="11"/>
        <rFont val="Arial"/>
        <family val="2"/>
      </rPr>
      <t>(Directamente/No disminuye)</t>
    </r>
  </si>
  <si>
    <r>
      <t xml:space="preserve">Impacto
</t>
    </r>
    <r>
      <rPr>
        <sz val="11"/>
        <rFont val="Arial"/>
        <family val="2"/>
      </rPr>
      <t>(Directamente/Indirectamente/No disminuye)</t>
    </r>
  </si>
  <si>
    <r>
      <t xml:space="preserve">De acuerdo con lo relacionado en el seguimiento por parte de la primera línea de defensa, las actividades que conllevan al riesgo, no fueron desarrolladas durante el segundo cuatrimestre del año, por ende, no hay indicios de posible materialización del riesgo.
</t>
    </r>
    <r>
      <rPr>
        <u/>
        <sz val="11"/>
        <color rgb="FFFF0000"/>
        <rFont val="Arial"/>
        <family val="2"/>
      </rPr>
      <t>Se reitera la solicitud de actualización del riesgo,</t>
    </r>
    <r>
      <rPr>
        <sz val="11"/>
        <color theme="1"/>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</si>
  <si>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 xml:space="preserve">La evidencia aportada por la primera línea, se encuentra acorde con lo dispuesto en la columna “Nombre del documento o medio de la evidencia”, por consiguiente, desde la segunda línea defensa no se advierte una posible materialización del riesgo. </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</si>
  <si>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theme="1"/>
        <rFont val="Arial"/>
        <family val="2"/>
      </rPr>
      <t>, invitando la primera línea de defensa a retomar los espacios de trabajo para continuar la revisión del riesgo en cada una de sus etapas, con el fin de dar cumplimiento a lo dispuesto en la Política y Metodología para la Gestión del Riesgo y la Guía del DAFP.</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</si>
  <si>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theme="1"/>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</si>
  <si>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theme="1"/>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y revisar los ajustes propuestos para los controles.
</t>
    </r>
  </si>
  <si>
    <t xml:space="preserve">No fue posible el acceso a la ruta dispuesta por la primera línea de defensa, sin embargo se insta a la tercera línea de defensa a aplicar los mecanismos de auditoria con el fin de validar la eficacia del control. 
Invitamos a la primera línea de defensa, a concertar los espacios de trabajo con la segunda línea de defensa, con el fin de brindar el acompañamiento metodológico, para atender la solicitud de revisión del riesgo. </t>
  </si>
  <si>
    <t>De acuerdo con las evidencias aportadas por la primera línea de defensa, estas se encuentran acorde con lo dispuesto en la columna "Nombre del documento o medio de la evidencia", sin embargo se atiende la solicitud de la primera línea de defensa en cuanto a la necesidad de revisión y actualización del riesgo, de tal forma que se establezcan acciones de control más objetivas para la prevención del riesgo de corrupción.</t>
  </si>
  <si>
    <t xml:space="preserve">De acuerdo con lo relacionado en el seguimiento por parte de la primera línea de defensa, las actividades que conllevan al riesgo, no fueron desarrolladas durante el segundo cuatrimestre del año, por ende, no hay indicios de posible materialización del riesgo.
Este riesgo fue reformulado y entrará en vigencia, a partir del proximo año. </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</si>
  <si>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theme="1"/>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</si>
  <si>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frente a la descripción de los controles</t>
    </r>
    <r>
      <rPr>
        <sz val="11"/>
        <color theme="1"/>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</si>
  <si>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theme="1"/>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</si>
  <si>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 xml:space="preserve">Las evidencias aportadas por la primera línea, no corresponden con lo dispuesto en la columna “Nombre del documento o medio de la evidencia”, por consiguiente, se insta a la tercera línea de defensa a aplicar los mecanismos de auditoria con el fin de validar la eficacia del control. 
Invitamos a la primera línea de defensa, a concertar los espacios de trabajo con la segunda línea de defensa, con el fin de brindar el acompañamiento metodológico para la revisión del riesgo. </t>
  </si>
  <si>
    <r>
      <t xml:space="preserve">De acuerdo con las evidencias aportadas por la primera línea de defensa, se evidencia un soporte parcial frente de lo descrito en el columna "Nombre del documento o medio de la evidencia" para el cumplimiento de los controles.  
</t>
    </r>
    <r>
      <rPr>
        <u/>
        <sz val="11"/>
        <color rgb="FFFF0000"/>
        <rFont val="Arial"/>
        <family val="2"/>
      </rPr>
      <t xml:space="preserve">
Se reitera la solicitud de actualización del riesgo,</t>
    </r>
    <r>
      <rPr>
        <sz val="11"/>
        <color theme="1"/>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</si>
  <si>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t xml:space="preserve">De acuerdo con las evidencias aportadas por la primera línea de defensa, se evidencia un soporte parcial frente de lo descrito en el columna "Nombre del documento o medio de la evidencia" para el cumplimiento de los controles.  
</t>
    </r>
    <r>
      <rPr>
        <u/>
        <sz val="11"/>
        <color rgb="FFFF0000"/>
        <rFont val="Arial"/>
        <family val="2"/>
      </rPr>
      <t>Se reitera la solicitud de actualización del riesgo</t>
    </r>
    <r>
      <rPr>
        <sz val="11"/>
        <color theme="1"/>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</si>
  <si>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t xml:space="preserve">De acuerdo con lo relacionado en el seguimiento por parte de la primera línea de defensa, las actividades que conllevan al riesgo, no fueron desarrolladas durante el tercer cuatrimestre del año, por ende, no hay indicios de posible materialización del riesgo.
</t>
    </r>
    <r>
      <rPr>
        <u/>
        <sz val="11"/>
        <color rgb="FFFF0000"/>
        <rFont val="Arial"/>
        <family val="2"/>
      </rPr>
      <t>Se reitera la solicitud de actualización del riesgo,</t>
    </r>
    <r>
      <rPr>
        <sz val="11"/>
        <color theme="1"/>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</si>
  <si>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Coordinadora Grupo Financiero</t>
  </si>
  <si>
    <t>Los controles formulados para el posible riesgo fueron efectivos, las acciones adelantas que inlcluyen el seguimiento, verificación y ejecución presupuestal permitieron que no se materializa.</t>
  </si>
  <si>
    <t>Las acciones que se desarrollan dentro de los controles están orientadas a atacar las causas que pueden originar que se materialice el riego.</t>
  </si>
  <si>
    <t>Las funciones del grupo financiero se desarrollan en el marco de la normatividad vigente, decreto 1068 de 2015. El grupo atiende las actividades  contenidas en el procedimiento GR-PR-016 Gestión Financiera - Cadena Presupuestal de Gastos.</t>
  </si>
  <si>
    <t>El riesgo no se ha materializado, por el contrario han sido efectivos los controles.</t>
  </si>
  <si>
    <t>Dentro de las actividades desarrolladas no se han evidenciado riesgos diferentes a los contemplados y controlados actualmente.</t>
  </si>
  <si>
    <t>En el periodo del 1 de septiembre al 31 de diciembre de 2024, se realizaron las siguientes acciones: A. Seguimiento a la ejecución presupuestal con el envió de correos semanal y mensualmente, así mismo se remitio a publicación los diferentes reportes relacionados con la ejecución presupuestal como medida de control para la ejecución de los recursos asignados al Ministerio, en relación con la gestión enmarcada en el GR-PR-016 Gestión Financiera - Cadena Presupuestal de Gastos. B. En relación a la verificación y revisión de las solicitudes se realizó la siguiente gestión: (1) Seguimiento a la Unidad Ejecutora 350101 -Gestión General se revisaron y registraron 219 Certificados de Disponibilidad Presupuestal, se revisaron y registraron 805 Compromisos Presupuestal del Gasto,  2158 Obligaciones, 2146  Órdenes de Pago presupuestales y 275 órdenes de pago no presupuestales  ; -En la subunidad ejecutora 350101-006 consejo técnico de la contaduría pública  se revisaron y registraron 17 Compromisos Presupuestal de Gastos,  41 Obligaciones, 41 Órdenes de Pago presupuestales y 7 órdenes de pago no presupuestales . En la Subunidad Ejecutora 350101-008 BID se registraron y revisaron 3 obligaciones presupuestales, 3 Órdenes de Pago presupuestales.  C. En relación al uso de firmas digitales, la totalidad de las personas, según lista anexa en las carpetas de evidencia, que tienen acceso a SIIF, se les entrego firmas digital para garantizar trazabilidad de las operaciones en el sistema.</t>
  </si>
  <si>
    <t>evidencias control 1</t>
  </si>
  <si>
    <t>evidencias control 2</t>
  </si>
  <si>
    <t>evidencias control 3</t>
  </si>
  <si>
    <r>
      <t>De acuerdo con la evidencia aportada por la primera línea, se confirma que se encuentra acorde con lo dispuesto en la columna “Nombre del documento o medio de la evidencia”, por consiguiente, desde la segunda línea defensa no se advierte una posible materialización del riesgo.</t>
    </r>
    <r>
      <rPr>
        <u/>
        <sz val="11"/>
        <color rgb="FFFF0000"/>
        <rFont val="Arial"/>
        <family val="2"/>
      </rPr>
      <t xml:space="preserve">
Se reitera la solicitud de actualización del riesgo</t>
    </r>
    <r>
      <rPr>
        <sz val="11"/>
        <color theme="1"/>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</si>
</sst>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8"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u/>
      <sz val="11"/>
      <name val="Arial"/>
      <family val="2"/>
    </font>
    <font>
      <sz val="8"/>
      <name val="Calibri"/>
      <family val="2"/>
      <scheme val="minor"/>
    </font>
    <font>
      <u/>
      <sz val="11"/>
      <color theme="10"/>
      <name val="Calibri"/>
      <family val="2"/>
      <scheme val="minor"/>
    </font>
    <font>
      <sz val="11"/>
      <color rgb="FF000000"/>
      <name val="Arial"/>
      <family val="2"/>
    </font>
    <font>
      <b/>
      <sz val="11"/>
      <color rgb="FF000000"/>
      <name val="Arial"/>
      <family val="2"/>
    </font>
    <font>
      <b/>
      <sz val="11"/>
      <color indexed="8"/>
      <name val="Arial"/>
      <family val="2"/>
    </font>
    <font>
      <sz val="11"/>
      <color indexed="8"/>
      <name val="Arial"/>
      <family val="2"/>
    </font>
    <font>
      <u/>
      <sz val="11"/>
      <color rgb="FF000000"/>
      <name val="Arial"/>
      <family val="2"/>
    </font>
    <font>
      <sz val="11"/>
      <color rgb="FF333333"/>
      <name val="Arial"/>
      <family val="2"/>
    </font>
    <font>
      <sz val="11"/>
      <color rgb="FF00B050"/>
      <name val="Arial"/>
      <family val="2"/>
    </font>
    <font>
      <sz val="11"/>
      <color theme="9" tint="-0.499984740745262"/>
      <name val="Arial"/>
      <family val="2"/>
    </font>
    <font>
      <u/>
      <sz val="11"/>
      <color rgb="FF00B050"/>
      <name val="Arial"/>
      <family val="2"/>
    </font>
    <font>
      <u/>
      <sz val="11"/>
      <color rgb="FFFF0000"/>
      <name val="Arial"/>
      <family val="2"/>
    </font>
    <font>
      <u/>
      <sz val="11"/>
      <color theme="10"/>
      <name val="Arial"/>
      <family val="2"/>
    </font>
    <font>
      <sz val="11"/>
      <color rgb="FF242424"/>
      <name val="Arial"/>
      <family val="2"/>
    </font>
    <font>
      <u/>
      <sz val="11"/>
      <color theme="1"/>
      <name val="Arial"/>
      <family val="2"/>
    </font>
    <font>
      <sz val="10"/>
      <name val="Arial"/>
      <family val="2"/>
      <charset val="1"/>
    </font>
    <font>
      <sz val="11"/>
      <name val="Arial"/>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s>
  <cellStyleXfs count="5">
    <xf numFmtId="0" fontId="0" fillId="0" borderId="0"/>
    <xf numFmtId="0" fontId="2" fillId="0" borderId="0"/>
    <xf numFmtId="9" fontId="2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578">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19" borderId="16"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19" borderId="12" xfId="0" applyFont="1" applyFill="1" applyBorder="1" applyAlignment="1">
      <alignment horizontal="center" vertical="center" wrapText="1"/>
    </xf>
    <xf numFmtId="0" fontId="13" fillId="19"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0"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3" fillId="19" borderId="16"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33" fillId="0" borderId="0" xfId="0" applyFont="1"/>
    <xf numFmtId="0" fontId="15" fillId="21" borderId="16" xfId="0" applyFont="1" applyFill="1" applyBorder="1" applyAlignment="1">
      <alignment horizontal="center" vertical="center" wrapText="1"/>
    </xf>
    <xf numFmtId="0" fontId="30" fillId="21" borderId="12"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20"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35" fillId="0" borderId="17" xfId="0" applyFont="1" applyBorder="1" applyAlignment="1">
      <alignment horizontal="justify" vertical="center" wrapText="1"/>
    </xf>
    <xf numFmtId="9" fontId="32" fillId="0" borderId="17" xfId="0" applyNumberFormat="1" applyFont="1" applyBorder="1" applyAlignment="1">
      <alignment horizontal="center" vertical="center" wrapText="1"/>
    </xf>
    <xf numFmtId="9" fontId="35" fillId="0" borderId="17" xfId="0" applyNumberFormat="1" applyFont="1" applyBorder="1" applyAlignment="1">
      <alignment horizontal="center" vertical="center" wrapText="1"/>
    </xf>
    <xf numFmtId="0" fontId="37"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7" fillId="0" borderId="0" xfId="0" applyFont="1" applyAlignment="1">
      <alignment vertical="center"/>
    </xf>
    <xf numFmtId="0" fontId="37" fillId="8" borderId="60" xfId="0" applyFont="1" applyFill="1" applyBorder="1" applyAlignment="1">
      <alignment horizontal="center"/>
    </xf>
    <xf numFmtId="0" fontId="37" fillId="8" borderId="61" xfId="0" applyFont="1" applyFill="1" applyBorder="1" applyAlignment="1">
      <alignment horizontal="center"/>
    </xf>
    <xf numFmtId="0" fontId="37" fillId="8" borderId="62" xfId="0" applyFont="1" applyFill="1" applyBorder="1" applyAlignment="1">
      <alignment horizontal="center"/>
    </xf>
    <xf numFmtId="0" fontId="33" fillId="0" borderId="48" xfId="0" applyFont="1" applyBorder="1" applyAlignment="1">
      <alignment horizontal="center"/>
    </xf>
    <xf numFmtId="0" fontId="33" fillId="0" borderId="49" xfId="0" applyFont="1" applyBorder="1" applyAlignment="1">
      <alignment horizontal="center"/>
    </xf>
    <xf numFmtId="0" fontId="33" fillId="0" borderId="50" xfId="0" applyFont="1" applyBorder="1" applyAlignment="1">
      <alignment horizontal="center"/>
    </xf>
    <xf numFmtId="0" fontId="33" fillId="0" borderId="51" xfId="0" applyFont="1" applyBorder="1" applyAlignment="1">
      <alignment horizontal="center"/>
    </xf>
    <xf numFmtId="0" fontId="33" fillId="0" borderId="1" xfId="0" applyFont="1" applyBorder="1" applyAlignment="1">
      <alignment horizontal="center"/>
    </xf>
    <xf numFmtId="0" fontId="33" fillId="0" borderId="52" xfId="0" applyFont="1" applyBorder="1" applyAlignment="1">
      <alignment horizontal="center"/>
    </xf>
    <xf numFmtId="0" fontId="33" fillId="0" borderId="53" xfId="0" applyFont="1" applyBorder="1" applyAlignment="1">
      <alignment horizontal="center"/>
    </xf>
    <xf numFmtId="0" fontId="33" fillId="0" borderId="54" xfId="0" applyFont="1" applyBorder="1" applyAlignment="1">
      <alignment horizontal="center"/>
    </xf>
    <xf numFmtId="0" fontId="33" fillId="0" borderId="55" xfId="0" applyFont="1" applyBorder="1" applyAlignment="1">
      <alignment horizontal="center"/>
    </xf>
    <xf numFmtId="0" fontId="33" fillId="0" borderId="63" xfId="0" applyFont="1" applyBorder="1" applyAlignment="1">
      <alignment horizontal="center"/>
    </xf>
    <xf numFmtId="0" fontId="33" fillId="0" borderId="59" xfId="0" applyFont="1" applyBorder="1" applyAlignment="1">
      <alignment horizontal="center"/>
    </xf>
    <xf numFmtId="0" fontId="11" fillId="14"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20"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6" fillId="14" borderId="3"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3" fillId="0" borderId="0" xfId="0" applyFont="1" applyAlignment="1">
      <alignment horizontal="center" vertical="center"/>
    </xf>
    <xf numFmtId="0" fontId="26" fillId="2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6" fillId="0" borderId="1" xfId="0" applyFont="1" applyBorder="1" applyAlignment="1">
      <alignment horizontal="center" vertical="center"/>
    </xf>
    <xf numFmtId="0" fontId="6" fillId="0" borderId="56" xfId="0" applyFont="1" applyBorder="1" applyAlignment="1">
      <alignment horizontal="center"/>
    </xf>
    <xf numFmtId="0" fontId="6" fillId="0" borderId="1" xfId="0" applyFont="1" applyBorder="1" applyAlignment="1">
      <alignment horizontal="center"/>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3" borderId="0" xfId="0" applyFont="1" applyFill="1" applyAlignment="1">
      <alignment vertical="center"/>
    </xf>
    <xf numFmtId="0" fontId="6" fillId="0" borderId="0" xfId="0" applyFont="1" applyAlignment="1">
      <alignment vertical="center"/>
    </xf>
    <xf numFmtId="0" fontId="6" fillId="0" borderId="3" xfId="0" applyFont="1" applyBorder="1" applyAlignment="1">
      <alignment horizontal="center" vertical="center" wrapText="1"/>
    </xf>
    <xf numFmtId="0" fontId="6" fillId="0" borderId="56" xfId="0" applyFont="1" applyBorder="1" applyAlignment="1">
      <alignment horizontal="center" vertical="center"/>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9" fontId="26" fillId="0" borderId="1" xfId="2" applyFont="1" applyFill="1" applyBorder="1" applyAlignment="1" applyProtection="1">
      <alignment horizontal="center" vertical="center" wrapText="1"/>
      <protection locked="0"/>
    </xf>
    <xf numFmtId="0" fontId="26" fillId="3" borderId="1" xfId="1" applyFont="1" applyFill="1" applyBorder="1" applyAlignment="1" applyProtection="1">
      <alignment horizontal="center" vertical="center" wrapText="1"/>
      <protection locked="0"/>
    </xf>
    <xf numFmtId="9" fontId="26" fillId="0" borderId="1" xfId="2" applyFont="1" applyFill="1" applyBorder="1" applyAlignment="1" applyProtection="1">
      <alignment horizontal="center" vertical="center" wrapText="1"/>
    </xf>
    <xf numFmtId="0" fontId="26" fillId="0" borderId="1" xfId="0" applyFont="1" applyBorder="1" applyAlignment="1">
      <alignment horizontal="left" vertical="center" wrapText="1"/>
    </xf>
    <xf numFmtId="0" fontId="7" fillId="0" borderId="0" xfId="0" applyFont="1" applyAlignment="1">
      <alignment horizontal="center" vertical="center"/>
    </xf>
    <xf numFmtId="14" fontId="6" fillId="0" borderId="0" xfId="0" applyNumberFormat="1" applyFont="1" applyAlignment="1">
      <alignment horizontal="center" vertical="center"/>
    </xf>
    <xf numFmtId="0" fontId="11" fillId="3" borderId="0" xfId="0" applyFont="1" applyFill="1" applyAlignment="1">
      <alignment horizontal="center" vertical="center" wrapText="1"/>
    </xf>
    <xf numFmtId="0" fontId="45" fillId="3" borderId="0" xfId="0" applyFont="1" applyFill="1" applyAlignment="1" applyProtection="1">
      <alignment horizontal="right" vertical="center"/>
      <protection locked="0"/>
    </xf>
    <xf numFmtId="0" fontId="45" fillId="3" borderId="16" xfId="0" applyFont="1" applyFill="1" applyBorder="1" applyAlignment="1" applyProtection="1">
      <alignment horizontal="center" vertical="center"/>
      <protection locked="0"/>
    </xf>
    <xf numFmtId="0" fontId="7" fillId="3" borderId="0" xfId="0" applyFont="1" applyFill="1" applyAlignment="1">
      <alignment horizontal="right" vertical="center"/>
    </xf>
    <xf numFmtId="0" fontId="7" fillId="3" borderId="6"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9" fontId="26" fillId="3" borderId="0" xfId="2" applyFont="1" applyFill="1" applyBorder="1" applyAlignment="1" applyProtection="1">
      <alignment vertical="center" wrapText="1"/>
      <protection locked="0"/>
    </xf>
    <xf numFmtId="9" fontId="26" fillId="3" borderId="0" xfId="2" applyFont="1" applyFill="1" applyBorder="1" applyAlignment="1" applyProtection="1">
      <alignment horizontal="center" vertical="center" wrapText="1"/>
      <protection locked="0"/>
    </xf>
    <xf numFmtId="0" fontId="26" fillId="3" borderId="0" xfId="0" applyFont="1" applyFill="1" applyAlignment="1" applyProtection="1">
      <alignment vertical="center" wrapText="1"/>
      <protection locked="0"/>
    </xf>
    <xf numFmtId="0" fontId="45" fillId="3" borderId="0" xfId="0" applyFont="1" applyFill="1" applyAlignment="1">
      <alignment vertical="center"/>
    </xf>
    <xf numFmtId="9" fontId="45" fillId="3" borderId="0" xfId="2" applyFont="1" applyFill="1" applyBorder="1" applyAlignment="1">
      <alignment vertical="center"/>
    </xf>
    <xf numFmtId="0" fontId="46" fillId="3" borderId="0" xfId="0" applyFont="1" applyFill="1" applyAlignment="1" applyProtection="1">
      <alignment vertical="center"/>
      <protection locked="0"/>
    </xf>
    <xf numFmtId="9" fontId="46" fillId="3" borderId="0" xfId="2" applyFont="1" applyFill="1" applyBorder="1" applyAlignment="1" applyProtection="1">
      <alignment vertical="center"/>
      <protection locked="0"/>
    </xf>
    <xf numFmtId="0" fontId="46" fillId="3" borderId="0" xfId="0" applyFont="1" applyFill="1" applyAlignment="1" applyProtection="1">
      <alignment horizontal="center" vertical="center"/>
      <protection locked="0"/>
    </xf>
    <xf numFmtId="0" fontId="6" fillId="3" borderId="0" xfId="0" applyFont="1" applyFill="1" applyAlignment="1">
      <alignment horizontal="center" vertical="center"/>
    </xf>
    <xf numFmtId="0" fontId="45" fillId="3" borderId="0" xfId="0" applyFont="1" applyFill="1" applyAlignment="1" applyProtection="1">
      <alignment horizontal="center" vertical="center"/>
      <protection locked="0"/>
    </xf>
    <xf numFmtId="0" fontId="46" fillId="3" borderId="0" xfId="0" applyFont="1" applyFill="1" applyAlignment="1" applyProtection="1">
      <alignment horizontal="justify" vertical="center"/>
      <protection locked="0"/>
    </xf>
    <xf numFmtId="9" fontId="46" fillId="3" borderId="0" xfId="2" applyFont="1" applyFill="1" applyBorder="1" applyAlignment="1" applyProtection="1">
      <alignment horizontal="justify" vertical="center"/>
      <protection locked="0"/>
    </xf>
    <xf numFmtId="0" fontId="6" fillId="3" borderId="0" xfId="0" applyFont="1" applyFill="1" applyAlignment="1">
      <alignment vertical="center" wrapText="1"/>
    </xf>
    <xf numFmtId="0" fontId="26" fillId="3" borderId="0" xfId="0" applyFont="1" applyFill="1" applyAlignment="1" applyProtection="1">
      <alignment horizontal="justify" vertical="center" wrapText="1"/>
      <protection locked="0"/>
    </xf>
    <xf numFmtId="9" fontId="26" fillId="3" borderId="0" xfId="2" applyFont="1" applyFill="1" applyBorder="1" applyAlignment="1" applyProtection="1">
      <alignment horizontal="justify" vertical="center" wrapText="1"/>
      <protection locked="0"/>
    </xf>
    <xf numFmtId="0" fontId="26" fillId="3" borderId="0" xfId="0" applyFont="1" applyFill="1" applyAlignment="1">
      <alignment horizontal="center" vertical="center" wrapText="1"/>
    </xf>
    <xf numFmtId="0" fontId="45" fillId="3" borderId="0" xfId="0" applyFont="1" applyFill="1" applyAlignment="1">
      <alignment horizontal="left" vertical="center" wrapText="1"/>
    </xf>
    <xf numFmtId="0" fontId="26" fillId="3" borderId="0" xfId="0" applyFont="1" applyFill="1" applyAlignment="1">
      <alignment horizontal="justify" vertical="center" wrapText="1"/>
    </xf>
    <xf numFmtId="9" fontId="26" fillId="3" borderId="0" xfId="2" applyFont="1" applyFill="1" applyBorder="1" applyAlignment="1">
      <alignment horizontal="justify" vertical="center" wrapText="1"/>
    </xf>
    <xf numFmtId="9" fontId="26" fillId="3" borderId="0" xfId="2" applyFont="1" applyFill="1" applyBorder="1" applyAlignment="1">
      <alignment horizontal="center" vertical="center" wrapText="1"/>
    </xf>
    <xf numFmtId="0" fontId="11" fillId="3" borderId="0" xfId="0" applyFont="1" applyFill="1" applyAlignment="1">
      <alignment horizontal="left" vertical="center"/>
    </xf>
    <xf numFmtId="14" fontId="11" fillId="3" borderId="6" xfId="0" applyNumberFormat="1" applyFont="1" applyFill="1" applyBorder="1" applyAlignment="1">
      <alignment horizontal="center" vertical="center"/>
    </xf>
    <xf numFmtId="0" fontId="26" fillId="3" borderId="0" xfId="0" applyFont="1" applyFill="1" applyAlignment="1">
      <alignment vertical="center" wrapText="1"/>
    </xf>
    <xf numFmtId="9" fontId="26" fillId="3" borderId="0" xfId="2" applyFont="1" applyFill="1" applyBorder="1" applyAlignment="1">
      <alignment vertical="center" wrapText="1"/>
    </xf>
    <xf numFmtId="0" fontId="6" fillId="3" borderId="0" xfId="0" applyFont="1" applyFill="1" applyAlignment="1">
      <alignment horizontal="left" vertical="center"/>
    </xf>
    <xf numFmtId="0" fontId="7" fillId="16"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0" borderId="1" xfId="0" applyFont="1" applyBorder="1" applyAlignment="1" applyProtection="1">
      <alignment vertical="center" wrapText="1"/>
      <protection locked="0"/>
    </xf>
    <xf numFmtId="0" fontId="26" fillId="0" borderId="1" xfId="0" applyFont="1" applyBorder="1" applyAlignment="1">
      <alignment horizontal="center" vertical="center" wrapText="1"/>
    </xf>
    <xf numFmtId="0" fontId="26" fillId="0" borderId="1" xfId="0" applyFont="1" applyBorder="1" applyAlignment="1">
      <alignment horizontal="justify" vertical="center" wrapText="1"/>
    </xf>
    <xf numFmtId="9" fontId="11"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26" fillId="3"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protection locked="0"/>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48" fillId="0" borderId="1" xfId="0" applyFont="1" applyBorder="1" applyAlignment="1" applyProtection="1">
      <alignment horizontal="justify" vertical="center" wrapText="1"/>
      <protection locked="0"/>
    </xf>
    <xf numFmtId="9" fontId="7" fillId="0" borderId="1" xfId="0" applyNumberFormat="1" applyFont="1" applyBorder="1" applyAlignment="1">
      <alignment horizontal="center" vertical="center"/>
    </xf>
    <xf numFmtId="0" fontId="26" fillId="0" borderId="1" xfId="0" applyFont="1" applyBorder="1" applyAlignment="1" applyProtection="1">
      <alignment horizontal="justify" vertical="center" wrapText="1"/>
      <protection locked="0"/>
    </xf>
    <xf numFmtId="0" fontId="49" fillId="0" borderId="1" xfId="0" applyFont="1" applyBorder="1" applyAlignment="1">
      <alignment horizontal="center" vertical="center" wrapText="1"/>
    </xf>
    <xf numFmtId="9" fontId="11" fillId="0" borderId="5" xfId="0" applyNumberFormat="1" applyFont="1" applyBorder="1" applyAlignment="1">
      <alignment horizontal="center" vertical="center" wrapText="1"/>
    </xf>
    <xf numFmtId="0" fontId="26" fillId="4" borderId="1" xfId="0" applyFont="1" applyFill="1" applyBorder="1" applyAlignment="1">
      <alignment horizontal="justify" vertical="center" wrapText="1"/>
    </xf>
    <xf numFmtId="0" fontId="2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9" fontId="26" fillId="3" borderId="1" xfId="2" applyFont="1" applyFill="1" applyBorder="1" applyAlignment="1" applyProtection="1">
      <alignment horizontal="center" vertical="center" wrapText="1"/>
      <protection locked="0"/>
    </xf>
    <xf numFmtId="0" fontId="6" fillId="3" borderId="1" xfId="0" applyFont="1" applyFill="1" applyBorder="1" applyAlignment="1">
      <alignment horizontal="justify" vertical="center" wrapText="1"/>
    </xf>
    <xf numFmtId="9" fontId="11" fillId="3"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xf>
    <xf numFmtId="0" fontId="6" fillId="0" borderId="1" xfId="0" applyFont="1" applyBorder="1" applyAlignment="1" applyProtection="1">
      <alignment vertical="center" wrapText="1"/>
      <protection locked="0"/>
    </xf>
    <xf numFmtId="0" fontId="26" fillId="0" borderId="1" xfId="0" applyFont="1" applyBorder="1" applyAlignment="1" applyProtection="1">
      <alignment vertical="center"/>
      <protection locked="0"/>
    </xf>
    <xf numFmtId="14" fontId="43" fillId="0" borderId="1" xfId="0" applyNumberFormat="1" applyFont="1" applyBorder="1" applyAlignment="1">
      <alignment horizontal="center" vertical="center"/>
    </xf>
    <xf numFmtId="0" fontId="43" fillId="0" borderId="5" xfId="0" applyFont="1" applyBorder="1" applyAlignment="1">
      <alignment vertical="center" wrapText="1"/>
    </xf>
    <xf numFmtId="0" fontId="26" fillId="0" borderId="5" xfId="0" applyFont="1" applyBorder="1" applyAlignment="1">
      <alignment vertical="center" wrapText="1"/>
    </xf>
    <xf numFmtId="0" fontId="50" fillId="0" borderId="0" xfId="0" applyFont="1" applyAlignment="1">
      <alignment horizontal="center" vertical="center"/>
    </xf>
    <xf numFmtId="0" fontId="6" fillId="0" borderId="0" xfId="0" applyFont="1" applyAlignment="1">
      <alignment vertical="center" wrapText="1"/>
    </xf>
    <xf numFmtId="0" fontId="26" fillId="0" borderId="5" xfId="0" applyFont="1" applyBorder="1" applyAlignment="1">
      <alignment horizontal="center" vertical="center" wrapText="1"/>
    </xf>
    <xf numFmtId="0" fontId="51" fillId="0" borderId="1" xfId="3" applyFont="1" applyBorder="1" applyAlignment="1">
      <alignment horizontal="center" vertical="center"/>
    </xf>
    <xf numFmtId="0" fontId="51" fillId="0" borderId="1" xfId="3" applyFont="1" applyBorder="1" applyAlignment="1">
      <alignment horizontal="center" vertical="center" wrapText="1"/>
    </xf>
    <xf numFmtId="0" fontId="46" fillId="0" borderId="0" xfId="0" applyFont="1" applyAlignment="1" applyProtection="1">
      <alignment horizontal="center" vertical="center"/>
      <protection locked="0"/>
    </xf>
    <xf numFmtId="0" fontId="26" fillId="0" borderId="0" xfId="0" applyFont="1" applyAlignment="1">
      <alignment horizontal="center" vertical="center" wrapText="1"/>
    </xf>
    <xf numFmtId="9" fontId="26" fillId="0" borderId="0" xfId="2" applyFont="1" applyFill="1" applyBorder="1" applyAlignment="1">
      <alignment horizontal="center" vertical="center" wrapText="1"/>
    </xf>
    <xf numFmtId="0" fontId="7" fillId="0" borderId="6" xfId="0" applyFont="1" applyBorder="1" applyAlignment="1">
      <alignment horizontal="center" vertical="center"/>
    </xf>
    <xf numFmtId="14" fontId="11" fillId="3" borderId="0" xfId="0" applyNumberFormat="1" applyFont="1" applyFill="1" applyAlignment="1">
      <alignment horizontal="center" vertical="center"/>
    </xf>
    <xf numFmtId="0" fontId="11" fillId="11" borderId="1" xfId="0" applyFont="1" applyFill="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26" fillId="3" borderId="2" xfId="1" applyFont="1" applyFill="1" applyBorder="1" applyAlignment="1" applyProtection="1">
      <alignment horizontal="center" vertical="center" wrapText="1"/>
      <protection locked="0"/>
    </xf>
    <xf numFmtId="9" fontId="26" fillId="0" borderId="3" xfId="2"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26" fillId="0" borderId="3" xfId="0" applyFont="1" applyBorder="1" applyAlignment="1">
      <alignment horizontal="justify" vertical="center" wrapText="1"/>
    </xf>
    <xf numFmtId="0" fontId="26" fillId="0" borderId="3" xfId="0" applyFont="1" applyBorder="1" applyAlignment="1" applyProtection="1">
      <alignment horizontal="center" vertical="center" wrapText="1"/>
      <protection locked="0"/>
    </xf>
    <xf numFmtId="0" fontId="26" fillId="3" borderId="3" xfId="1" applyFont="1" applyFill="1" applyBorder="1" applyAlignment="1" applyProtection="1">
      <alignment horizontal="center" vertical="center" wrapText="1"/>
      <protection locked="0"/>
    </xf>
    <xf numFmtId="0" fontId="26" fillId="3" borderId="1" xfId="0" applyFont="1" applyFill="1" applyBorder="1" applyAlignment="1" applyProtection="1">
      <alignment horizontal="justify" vertical="center" wrapText="1"/>
      <protection locked="0"/>
    </xf>
    <xf numFmtId="0" fontId="7" fillId="0" borderId="64" xfId="0" applyFont="1" applyBorder="1" applyAlignment="1">
      <alignment horizontal="center" vertical="center"/>
    </xf>
    <xf numFmtId="0" fontId="6" fillId="0" borderId="64" xfId="0" applyFont="1" applyBorder="1" applyAlignment="1">
      <alignment horizontal="center" vertical="center"/>
    </xf>
    <xf numFmtId="14" fontId="6" fillId="0" borderId="1" xfId="0" applyNumberFormat="1" applyFont="1" applyBorder="1" applyAlignment="1">
      <alignment horizontal="center" vertical="center"/>
    </xf>
    <xf numFmtId="0" fontId="11" fillId="3" borderId="1" xfId="0" applyFont="1" applyFill="1" applyBorder="1" applyAlignment="1">
      <alignment horizontal="center" vertical="center" wrapText="1"/>
    </xf>
    <xf numFmtId="9" fontId="6" fillId="0" borderId="3" xfId="0" applyNumberFormat="1" applyFont="1" applyBorder="1" applyAlignment="1">
      <alignment horizontal="center" vertical="center"/>
    </xf>
    <xf numFmtId="0" fontId="45" fillId="0" borderId="0" xfId="0" applyFont="1" applyAlignment="1">
      <alignment horizontal="center" vertical="center" wrapText="1"/>
    </xf>
    <xf numFmtId="0" fontId="11" fillId="0" borderId="0" xfId="0" applyFont="1" applyAlignment="1">
      <alignment horizontal="center" vertical="center"/>
    </xf>
    <xf numFmtId="0" fontId="26" fillId="3" borderId="3" xfId="0" applyFont="1" applyFill="1" applyBorder="1" applyAlignment="1" applyProtection="1">
      <alignment horizontal="center" vertical="center" wrapText="1"/>
      <protection locked="0"/>
    </xf>
    <xf numFmtId="0" fontId="26" fillId="3" borderId="2" xfId="0" applyFont="1" applyFill="1" applyBorder="1" applyAlignment="1" applyProtection="1">
      <alignment horizontal="center" vertical="center" wrapText="1"/>
      <protection locked="0"/>
    </xf>
    <xf numFmtId="9" fontId="6" fillId="0" borderId="0" xfId="2" applyFont="1" applyFill="1" applyAlignment="1">
      <alignment horizontal="center" vertical="center"/>
    </xf>
    <xf numFmtId="0" fontId="31" fillId="0" borderId="0" xfId="0" applyFont="1" applyAlignment="1">
      <alignment horizontal="center" vertical="center"/>
    </xf>
    <xf numFmtId="0" fontId="6" fillId="0" borderId="0" xfId="0" applyFont="1" applyAlignment="1">
      <alignment horizontal="center" vertical="center" wrapText="1"/>
    </xf>
    <xf numFmtId="0" fontId="31" fillId="0" borderId="1" xfId="0" applyFont="1" applyBorder="1" applyAlignment="1">
      <alignment horizontal="justify" vertical="center" wrapText="1"/>
    </xf>
    <xf numFmtId="0" fontId="26" fillId="0" borderId="1" xfId="1" applyFont="1" applyBorder="1" applyAlignment="1" applyProtection="1">
      <alignment horizontal="center" vertical="center" wrapText="1"/>
      <protection locked="0"/>
    </xf>
    <xf numFmtId="0" fontId="6" fillId="0" borderId="1" xfId="0" applyFont="1" applyBorder="1" applyAlignment="1">
      <alignment vertical="center"/>
    </xf>
    <xf numFmtId="0" fontId="26" fillId="0" borderId="58" xfId="0" applyFont="1" applyBorder="1" applyAlignment="1">
      <alignment horizontal="center" vertical="center" wrapText="1"/>
    </xf>
    <xf numFmtId="0" fontId="26" fillId="0" borderId="5" xfId="0" applyFont="1" applyBorder="1" applyAlignment="1">
      <alignment horizontal="justify" vertical="center" wrapText="1"/>
    </xf>
    <xf numFmtId="9" fontId="6" fillId="0" borderId="1" xfId="2" applyFont="1" applyFill="1" applyBorder="1" applyAlignment="1" applyProtection="1">
      <alignment horizontal="center" vertical="center" wrapText="1"/>
      <protection locked="0"/>
    </xf>
    <xf numFmtId="9" fontId="7" fillId="0" borderId="1" xfId="0" applyNumberFormat="1" applyFont="1" applyBorder="1" applyAlignment="1">
      <alignment horizontal="center" vertical="center" wrapText="1"/>
    </xf>
    <xf numFmtId="0" fontId="53" fillId="0" borderId="1" xfId="4" applyFont="1" applyBorder="1" applyAlignment="1">
      <alignment horizontal="center" vertical="center" wrapText="1"/>
    </xf>
    <xf numFmtId="0" fontId="53" fillId="0" borderId="0" xfId="4" applyFont="1"/>
    <xf numFmtId="0" fontId="53" fillId="0" borderId="0" xfId="4" applyFont="1" applyFill="1" applyAlignment="1">
      <alignment horizontal="center" wrapText="1" indent="1"/>
    </xf>
    <xf numFmtId="0" fontId="51" fillId="0" borderId="1" xfId="4" applyFont="1" applyBorder="1" applyAlignment="1">
      <alignment horizontal="justify" vertical="center" wrapText="1"/>
    </xf>
    <xf numFmtId="0" fontId="55" fillId="0" borderId="1" xfId="3" applyFont="1" applyBorder="1" applyAlignment="1">
      <alignment horizontal="center" vertical="center"/>
    </xf>
    <xf numFmtId="0" fontId="51" fillId="0" borderId="1" xfId="3" applyFont="1" applyFill="1" applyBorder="1" applyAlignment="1">
      <alignment vertical="center" wrapText="1"/>
    </xf>
    <xf numFmtId="0" fontId="42" fillId="0" borderId="1" xfId="3" applyBorder="1" applyAlignment="1">
      <alignment horizontal="left" vertical="center" wrapText="1"/>
    </xf>
    <xf numFmtId="14" fontId="6" fillId="0" borderId="2" xfId="0" applyNumberFormat="1" applyFont="1" applyBorder="1" applyAlignment="1">
      <alignment horizontal="center" vertical="center" wrapText="1"/>
    </xf>
    <xf numFmtId="14" fontId="6" fillId="0" borderId="56"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0" fontId="43" fillId="0" borderId="2" xfId="0" applyFont="1" applyBorder="1" applyAlignment="1">
      <alignment vertical="center" wrapText="1"/>
    </xf>
    <xf numFmtId="0" fontId="43" fillId="0" borderId="56" xfId="0" applyFont="1" applyBorder="1" applyAlignment="1">
      <alignment vertical="center" wrapText="1"/>
    </xf>
    <xf numFmtId="0" fontId="43" fillId="0" borderId="65" xfId="0" applyFont="1" applyBorder="1" applyAlignment="1">
      <alignment vertical="center" wrapText="1"/>
    </xf>
    <xf numFmtId="0" fontId="43" fillId="0" borderId="2" xfId="0" applyFont="1" applyBorder="1" applyAlignment="1">
      <alignment horizontal="justify" vertical="center" wrapText="1"/>
    </xf>
    <xf numFmtId="0" fontId="43" fillId="0" borderId="56" xfId="0" applyFont="1" applyBorder="1" applyAlignment="1">
      <alignment horizontal="justify" vertical="center" wrapText="1"/>
    </xf>
    <xf numFmtId="0" fontId="43" fillId="0" borderId="65"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56" xfId="0" applyFont="1" applyBorder="1" applyAlignment="1">
      <alignment horizontal="justify" vertical="center"/>
    </xf>
    <xf numFmtId="0" fontId="6" fillId="0" borderId="3" xfId="0" applyFont="1" applyBorder="1" applyAlignment="1">
      <alignment horizontal="justify" vertical="center"/>
    </xf>
    <xf numFmtId="14" fontId="6" fillId="0" borderId="2" xfId="0" applyNumberFormat="1" applyFont="1" applyBorder="1" applyAlignment="1">
      <alignment horizontal="center" vertical="center"/>
    </xf>
    <xf numFmtId="14" fontId="6" fillId="0" borderId="56" xfId="0" applyNumberFormat="1" applyFont="1" applyBorder="1" applyAlignment="1">
      <alignment horizontal="center" vertical="center"/>
    </xf>
    <xf numFmtId="14" fontId="6" fillId="0" borderId="3"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56"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56"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2" xfId="0" applyFont="1" applyBorder="1" applyAlignment="1">
      <alignment horizontal="justify" vertical="center"/>
    </xf>
    <xf numFmtId="14" fontId="43" fillId="0" borderId="2" xfId="0" applyNumberFormat="1" applyFont="1" applyBorder="1" applyAlignment="1">
      <alignment horizontal="center" vertical="center" wrapText="1"/>
    </xf>
    <xf numFmtId="0" fontId="43" fillId="0" borderId="56"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2" xfId="0" applyFont="1" applyBorder="1" applyAlignment="1">
      <alignment horizontal="center" vertical="center" wrapText="1"/>
    </xf>
    <xf numFmtId="0" fontId="26" fillId="0" borderId="2" xfId="0" applyFont="1" applyBorder="1" applyAlignment="1">
      <alignment horizontal="justify" vertical="center" wrapText="1"/>
    </xf>
    <xf numFmtId="0" fontId="26" fillId="0" borderId="56" xfId="0" applyFont="1" applyBorder="1" applyAlignment="1">
      <alignment horizontal="justify" vertical="center" wrapText="1"/>
    </xf>
    <xf numFmtId="0" fontId="26" fillId="0" borderId="3" xfId="0" applyFont="1" applyBorder="1" applyAlignment="1">
      <alignment horizontal="justify" vertical="center" wrapText="1"/>
    </xf>
    <xf numFmtId="0" fontId="57" fillId="0" borderId="2" xfId="0" applyFont="1" applyBorder="1" applyAlignment="1">
      <alignment horizontal="justify" vertical="center" wrapText="1"/>
    </xf>
    <xf numFmtId="0" fontId="57" fillId="0" borderId="56" xfId="0" applyFont="1" applyBorder="1" applyAlignment="1">
      <alignment horizontal="justify" vertical="center" wrapText="1"/>
    </xf>
    <xf numFmtId="0" fontId="57" fillId="0" borderId="3" xfId="0" applyFont="1" applyBorder="1" applyAlignment="1">
      <alignment horizontal="justify" vertical="center" wrapText="1"/>
    </xf>
    <xf numFmtId="0" fontId="6" fillId="0" borderId="56" xfId="0" applyFont="1" applyBorder="1" applyAlignment="1">
      <alignment horizontal="center" vertical="center" wrapText="1"/>
    </xf>
    <xf numFmtId="0" fontId="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3" xfId="0" applyFont="1" applyBorder="1" applyAlignment="1">
      <alignment horizontal="center" vertical="center" wrapText="1"/>
    </xf>
    <xf numFmtId="0" fontId="6" fillId="0" borderId="2" xfId="0" applyFont="1" applyBorder="1" applyAlignment="1">
      <alignment horizontal="center"/>
    </xf>
    <xf numFmtId="0" fontId="6" fillId="0" borderId="56" xfId="0" applyFont="1" applyBorder="1" applyAlignment="1">
      <alignment horizontal="center"/>
    </xf>
    <xf numFmtId="0" fontId="6" fillId="0" borderId="3" xfId="0" applyFont="1" applyBorder="1" applyAlignment="1">
      <alignment horizontal="center"/>
    </xf>
    <xf numFmtId="0" fontId="6" fillId="0" borderId="65" xfId="0" applyFont="1" applyBorder="1" applyAlignment="1">
      <alignment horizontal="justify" vertical="center" wrapText="1"/>
    </xf>
    <xf numFmtId="0" fontId="6" fillId="0" borderId="65" xfId="0" applyFont="1" applyBorder="1" applyAlignment="1">
      <alignment horizontal="center" vertical="center" wrapText="1"/>
    </xf>
    <xf numFmtId="0" fontId="43" fillId="0" borderId="2" xfId="0" applyFont="1" applyBorder="1" applyAlignment="1">
      <alignment horizontal="center"/>
    </xf>
    <xf numFmtId="0" fontId="43" fillId="0" borderId="56" xfId="0" applyFont="1" applyBorder="1" applyAlignment="1">
      <alignment horizontal="center"/>
    </xf>
    <xf numFmtId="0" fontId="43" fillId="0" borderId="65" xfId="0" applyFont="1" applyBorder="1" applyAlignment="1">
      <alignment horizontal="center"/>
    </xf>
    <xf numFmtId="14" fontId="43" fillId="0" borderId="2" xfId="0" applyNumberFormat="1" applyFont="1" applyBorder="1" applyAlignment="1">
      <alignment horizontal="justify" vertical="center" wrapText="1"/>
    </xf>
    <xf numFmtId="0" fontId="43" fillId="0" borderId="2" xfId="0" applyFont="1" applyBorder="1" applyAlignment="1">
      <alignment horizontal="center" vertical="center"/>
    </xf>
    <xf numFmtId="0" fontId="43" fillId="0" borderId="56" xfId="0" applyFont="1" applyBorder="1" applyAlignment="1">
      <alignment horizontal="center" vertical="center"/>
    </xf>
    <xf numFmtId="0" fontId="43" fillId="0" borderId="65" xfId="0" applyFont="1" applyBorder="1" applyAlignment="1">
      <alignment horizontal="center" vertical="center"/>
    </xf>
    <xf numFmtId="0" fontId="43" fillId="0" borderId="2" xfId="0" applyFont="1" applyBorder="1"/>
    <xf numFmtId="0" fontId="43" fillId="0" borderId="56" xfId="0" applyFont="1" applyBorder="1"/>
    <xf numFmtId="0" fontId="43" fillId="0" borderId="65" xfId="0" applyFont="1" applyBorder="1"/>
    <xf numFmtId="0" fontId="2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9" fontId="26" fillId="0" borderId="1" xfId="2" applyFont="1" applyFill="1" applyBorder="1" applyAlignment="1" applyProtection="1">
      <alignment horizontal="center" vertical="center" wrapText="1"/>
      <protection locked="0"/>
    </xf>
    <xf numFmtId="0" fontId="26" fillId="3" borderId="1" xfId="1"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6" fillId="0" borderId="1" xfId="0" applyFont="1" applyBorder="1" applyAlignment="1" applyProtection="1">
      <alignment horizontal="justify" vertical="center" wrapText="1"/>
      <protection locked="0"/>
    </xf>
    <xf numFmtId="0" fontId="51" fillId="0" borderId="2" xfId="3" applyFont="1" applyBorder="1" applyAlignment="1" applyProtection="1">
      <alignment horizontal="center" vertical="center" wrapText="1"/>
      <protection locked="0"/>
    </xf>
    <xf numFmtId="0" fontId="49" fillId="0" borderId="3" xfId="0" applyFont="1" applyBorder="1" applyAlignment="1" applyProtection="1">
      <alignment horizontal="center" vertical="center" wrapText="1"/>
      <protection locked="0"/>
    </xf>
    <xf numFmtId="0" fontId="55" fillId="0" borderId="1" xfId="3" applyFont="1" applyBorder="1" applyAlignment="1">
      <alignment horizontal="center" vertical="center"/>
    </xf>
    <xf numFmtId="14" fontId="54" fillId="0" borderId="2" xfId="0" applyNumberFormat="1" applyFont="1" applyBorder="1" applyAlignment="1">
      <alignment horizontal="center" vertical="center"/>
    </xf>
    <xf numFmtId="0" fontId="7" fillId="24" borderId="1" xfId="0" applyFont="1" applyFill="1" applyBorder="1" applyAlignment="1">
      <alignment horizontal="center" vertical="center" wrapText="1"/>
    </xf>
    <xf numFmtId="14" fontId="26"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43" fillId="22"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43" fillId="0" borderId="2" xfId="0" applyFont="1" applyBorder="1" applyAlignment="1">
      <alignment horizontal="center" vertical="center" indent="1"/>
    </xf>
    <xf numFmtId="0" fontId="43" fillId="0" borderId="56" xfId="0" applyFont="1" applyBorder="1" applyAlignment="1">
      <alignment horizontal="center" vertical="center" indent="1"/>
    </xf>
    <xf numFmtId="0" fontId="43" fillId="0" borderId="65" xfId="0" applyFont="1" applyBorder="1" applyAlignment="1">
      <alignment horizontal="center" vertical="center" indent="1"/>
    </xf>
    <xf numFmtId="14" fontId="43" fillId="0" borderId="2" xfId="0" applyNumberFormat="1" applyFont="1" applyBorder="1" applyAlignment="1">
      <alignment horizontal="center" vertical="center" wrapText="1" indent="1"/>
    </xf>
    <xf numFmtId="0" fontId="43" fillId="0" borderId="56" xfId="0" applyFont="1" applyBorder="1" applyAlignment="1">
      <alignment horizontal="center" vertical="center" wrapText="1" indent="1"/>
    </xf>
    <xf numFmtId="0" fontId="43" fillId="0" borderId="65" xfId="0" applyFont="1" applyBorder="1" applyAlignment="1">
      <alignment horizontal="center" vertical="center" wrapText="1" indent="1"/>
    </xf>
    <xf numFmtId="0" fontId="26" fillId="0" borderId="1" xfId="0" applyFont="1" applyBorder="1" applyAlignment="1" applyProtection="1">
      <alignment horizontal="center" vertical="center"/>
      <protection locked="0"/>
    </xf>
    <xf numFmtId="0" fontId="2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9" fontId="26" fillId="0" borderId="1" xfId="2" applyFont="1" applyFill="1" applyBorder="1" applyAlignment="1" applyProtection="1">
      <alignment horizontal="center" vertical="center" wrapText="1"/>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48" fillId="0" borderId="1" xfId="0" applyFont="1" applyBorder="1" applyAlignment="1" applyProtection="1">
      <alignment horizontal="justify" vertical="center" wrapText="1"/>
      <protection locked="0"/>
    </xf>
    <xf numFmtId="14" fontId="56" fillId="0" borderId="2" xfId="0" applyNumberFormat="1" applyFont="1" applyBorder="1" applyAlignment="1">
      <alignment horizontal="center" vertical="center" wrapText="1"/>
    </xf>
    <xf numFmtId="14" fontId="56" fillId="0" borderId="56" xfId="0" applyNumberFormat="1" applyFont="1" applyBorder="1" applyAlignment="1">
      <alignment horizontal="center" vertical="center" wrapText="1"/>
    </xf>
    <xf numFmtId="14" fontId="56"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65"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6" fillId="3" borderId="1" xfId="0"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51" fillId="0" borderId="2" xfId="3" applyFont="1" applyBorder="1" applyAlignment="1">
      <alignment horizontal="center" vertical="center" wrapText="1"/>
    </xf>
    <xf numFmtId="0" fontId="49" fillId="0" borderId="3" xfId="0" applyFont="1" applyBorder="1" applyAlignment="1">
      <alignment horizontal="center" vertical="center" wrapText="1"/>
    </xf>
    <xf numFmtId="0" fontId="31" fillId="0" borderId="1" xfId="0"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pplyProtection="1">
      <alignment horizontal="center" vertical="center" wrapText="1"/>
      <protection locked="0"/>
    </xf>
    <xf numFmtId="0" fontId="26" fillId="3" borderId="1" xfId="0" applyFont="1" applyFill="1" applyBorder="1" applyAlignment="1">
      <alignment horizontal="center" vertical="center"/>
    </xf>
    <xf numFmtId="14" fontId="2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9" fontId="6" fillId="0" borderId="1" xfId="2"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9" fontId="7" fillId="0" borderId="1" xfId="0" applyNumberFormat="1" applyFont="1" applyBorder="1" applyAlignment="1">
      <alignment horizontal="center" vertical="center" wrapText="1"/>
    </xf>
    <xf numFmtId="9" fontId="6" fillId="0" borderId="1" xfId="2" applyFont="1" applyFill="1" applyBorder="1" applyAlignment="1" applyProtection="1">
      <alignment horizontal="center" vertical="center" wrapText="1"/>
    </xf>
    <xf numFmtId="0" fontId="6" fillId="0" borderId="1" xfId="0" applyFont="1" applyBorder="1" applyAlignment="1" applyProtection="1">
      <alignment horizontal="justify" vertical="center" wrapText="1"/>
      <protection locked="0"/>
    </xf>
    <xf numFmtId="0" fontId="6" fillId="3" borderId="1" xfId="1" applyFont="1" applyFill="1" applyBorder="1" applyAlignment="1" applyProtection="1">
      <alignment horizontal="center" vertical="center" wrapText="1"/>
      <protection locked="0"/>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26" fillId="3" borderId="1" xfId="0" applyFont="1" applyFill="1" applyBorder="1" applyAlignment="1">
      <alignment horizontal="justify" vertical="center" wrapText="1"/>
    </xf>
    <xf numFmtId="0" fontId="53" fillId="0" borderId="0" xfId="3" applyFont="1" applyAlignment="1">
      <alignment vertical="center"/>
    </xf>
    <xf numFmtId="0" fontId="6" fillId="0" borderId="0" xfId="0" applyFont="1" applyAlignment="1">
      <alignment vertical="center"/>
    </xf>
    <xf numFmtId="0" fontId="26" fillId="4" borderId="1" xfId="0" applyFont="1" applyFill="1" applyBorder="1" applyAlignment="1">
      <alignment horizontal="center" vertical="center" wrapText="1"/>
    </xf>
    <xf numFmtId="0" fontId="26" fillId="4" borderId="1" xfId="0" applyFont="1" applyFill="1" applyBorder="1" applyAlignment="1">
      <alignment horizontal="justify" vertical="center" wrapText="1"/>
    </xf>
    <xf numFmtId="0" fontId="26" fillId="3" borderId="1" xfId="0" applyFont="1" applyFill="1" applyBorder="1" applyAlignment="1" applyProtection="1">
      <alignment horizontal="center" vertical="center"/>
      <protection locked="0"/>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0" fontId="26" fillId="0" borderId="1" xfId="1" applyFont="1" applyBorder="1" applyAlignment="1" applyProtection="1">
      <alignment horizontal="center" vertical="center" wrapText="1"/>
      <protection locked="0"/>
    </xf>
    <xf numFmtId="0" fontId="53" fillId="0" borderId="2" xfId="4" applyFont="1" applyFill="1" applyBorder="1" applyAlignment="1">
      <alignment horizontal="center" vertical="center" wrapText="1"/>
    </xf>
    <xf numFmtId="0" fontId="53" fillId="0" borderId="56" xfId="4" applyFont="1" applyFill="1" applyBorder="1" applyAlignment="1">
      <alignment horizontal="center" vertical="center" wrapText="1"/>
    </xf>
    <xf numFmtId="0" fontId="53" fillId="0" borderId="3" xfId="4" applyFont="1" applyFill="1" applyBorder="1" applyAlignment="1">
      <alignment horizontal="center" vertical="center" wrapText="1"/>
    </xf>
    <xf numFmtId="9" fontId="7" fillId="0" borderId="1" xfId="0" applyNumberFormat="1" applyFont="1" applyBorder="1" applyAlignment="1">
      <alignment horizontal="center" vertical="center"/>
    </xf>
    <xf numFmtId="0" fontId="26" fillId="3" borderId="1" xfId="0" applyFont="1" applyFill="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11" fillId="14" borderId="4"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5" xfId="0" applyFont="1" applyFill="1" applyBorder="1" applyAlignment="1">
      <alignment horizontal="center" vertical="center" wrapText="1"/>
    </xf>
    <xf numFmtId="9" fontId="22" fillId="0" borderId="1" xfId="0" applyNumberFormat="1" applyFont="1" applyBorder="1" applyAlignment="1">
      <alignment horizontal="center" vertical="center"/>
    </xf>
    <xf numFmtId="0" fontId="26"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45" fillId="3" borderId="0" xfId="0" applyFont="1" applyFill="1" applyAlignment="1" applyProtection="1">
      <alignment horizontal="right" vertical="center"/>
      <protection locked="0"/>
    </xf>
    <xf numFmtId="0" fontId="45" fillId="3" borderId="20" xfId="0" applyFont="1" applyFill="1" applyBorder="1" applyAlignment="1" applyProtection="1">
      <alignment horizontal="right" vertical="center"/>
      <protection locked="0"/>
    </xf>
    <xf numFmtId="0" fontId="7" fillId="3" borderId="0" xfId="0" applyFont="1" applyFill="1" applyAlignment="1">
      <alignment horizontal="right" vertical="center" wrapText="1"/>
    </xf>
    <xf numFmtId="0" fontId="11" fillId="16"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7" fillId="3" borderId="18" xfId="0" applyFont="1" applyFill="1" applyBorder="1" applyAlignment="1">
      <alignment horizontal="right" vertical="center"/>
    </xf>
    <xf numFmtId="0" fontId="7" fillId="3" borderId="0" xfId="0" applyFont="1" applyFill="1" applyAlignment="1">
      <alignment horizontal="right" vertical="center"/>
    </xf>
    <xf numFmtId="0" fontId="7" fillId="3" borderId="6" xfId="0" applyFont="1" applyFill="1" applyBorder="1" applyAlignment="1">
      <alignment horizontal="center" vertical="center"/>
    </xf>
    <xf numFmtId="0" fontId="7" fillId="3" borderId="6" xfId="0" applyFont="1" applyFill="1" applyBorder="1" applyAlignment="1">
      <alignment horizontal="left" vertical="center" wrapText="1"/>
    </xf>
    <xf numFmtId="0" fontId="11" fillId="15" borderId="1" xfId="0" applyFont="1" applyFill="1" applyBorder="1" applyAlignment="1">
      <alignment horizontal="center" vertical="center" wrapText="1"/>
    </xf>
    <xf numFmtId="9" fontId="11" fillId="15" borderId="1" xfId="2" applyFont="1" applyFill="1" applyBorder="1" applyAlignment="1">
      <alignment horizontal="center" vertical="center" wrapText="1"/>
    </xf>
    <xf numFmtId="0" fontId="7" fillId="16"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7" fillId="23" borderId="1" xfId="0" applyFont="1" applyFill="1" applyBorder="1" applyAlignment="1">
      <alignment horizontal="center" vertical="center"/>
    </xf>
    <xf numFmtId="0" fontId="6" fillId="0" borderId="1" xfId="0" applyFont="1" applyBorder="1" applyAlignment="1">
      <alignment horizontal="center"/>
    </xf>
    <xf numFmtId="0" fontId="45" fillId="0" borderId="4"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5" xfId="0" applyFont="1" applyBorder="1" applyAlignment="1">
      <alignment horizontal="center" vertical="center" wrapText="1"/>
    </xf>
    <xf numFmtId="0" fontId="45" fillId="3" borderId="18" xfId="0" applyFont="1" applyFill="1" applyBorder="1" applyAlignment="1" applyProtection="1">
      <alignment horizontal="right" vertical="center"/>
      <protection locked="0"/>
    </xf>
    <xf numFmtId="0" fontId="7" fillId="3" borderId="0" xfId="0" applyFont="1" applyFill="1" applyAlignment="1">
      <alignment horizontal="center" vertical="center" wrapText="1"/>
    </xf>
    <xf numFmtId="0" fontId="46" fillId="3" borderId="0" xfId="0" applyFont="1" applyFill="1" applyAlignment="1" applyProtection="1">
      <alignment horizontal="justify" vertical="center"/>
      <protection locked="0"/>
    </xf>
    <xf numFmtId="0" fontId="11" fillId="12"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6" xfId="0" applyFont="1" applyBorder="1" applyAlignment="1">
      <alignment horizontal="left" vertical="center" wrapText="1"/>
    </xf>
    <xf numFmtId="0" fontId="26" fillId="0" borderId="1" xfId="0" applyFont="1" applyBorder="1" applyAlignment="1">
      <alignment horizontal="left" vertical="center" wrapText="1"/>
    </xf>
    <xf numFmtId="0" fontId="11" fillId="14" borderId="7"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11" fillId="14" borderId="58"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58" xfId="0" applyFont="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3" borderId="2" xfId="1" applyFont="1" applyFill="1" applyBorder="1" applyAlignment="1" applyProtection="1">
      <alignment horizontal="center" vertical="center" wrapText="1"/>
      <protection locked="0"/>
    </xf>
    <xf numFmtId="0" fontId="26" fillId="3" borderId="3" xfId="1"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6" fillId="3" borderId="2" xfId="0" applyFont="1" applyFill="1" applyBorder="1" applyAlignment="1" applyProtection="1">
      <alignment horizontal="justify" vertical="center" wrapText="1"/>
      <protection locked="0"/>
    </xf>
    <xf numFmtId="0" fontId="26" fillId="3" borderId="3" xfId="0" applyFont="1" applyFill="1" applyBorder="1" applyAlignment="1" applyProtection="1">
      <alignment horizontal="justify" vertical="center" wrapText="1"/>
      <protection locked="0"/>
    </xf>
    <xf numFmtId="164" fontId="26" fillId="22" borderId="1"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8" xfId="0" applyFont="1" applyBorder="1" applyAlignment="1">
      <alignment horizontal="center" vertical="center" wrapText="1"/>
    </xf>
    <xf numFmtId="0" fontId="7" fillId="18" borderId="1" xfId="0" applyFont="1" applyFill="1" applyBorder="1" applyAlignment="1">
      <alignment horizontal="center" vertical="center" wrapText="1"/>
    </xf>
    <xf numFmtId="0" fontId="26" fillId="22" borderId="7" xfId="0" applyFont="1" applyFill="1" applyBorder="1" applyAlignment="1">
      <alignment horizontal="center" vertical="center" wrapText="1"/>
    </xf>
    <xf numFmtId="0" fontId="26" fillId="22" borderId="8" xfId="0" applyFont="1" applyFill="1" applyBorder="1" applyAlignment="1">
      <alignment horizontal="center" vertical="center" wrapText="1"/>
    </xf>
    <xf numFmtId="0" fontId="26" fillId="22" borderId="9" xfId="0" applyFont="1" applyFill="1" applyBorder="1" applyAlignment="1">
      <alignment horizontal="center" vertical="center" wrapText="1"/>
    </xf>
    <xf numFmtId="0" fontId="26" fillId="22" borderId="57" xfId="0" applyFont="1" applyFill="1" applyBorder="1" applyAlignment="1">
      <alignment horizontal="center" vertical="center" wrapText="1"/>
    </xf>
    <xf numFmtId="0" fontId="26" fillId="22" borderId="6" xfId="0" applyFont="1" applyFill="1" applyBorder="1" applyAlignment="1">
      <alignment horizontal="center" vertical="center" wrapText="1"/>
    </xf>
    <xf numFmtId="0" fontId="26" fillId="22" borderId="58" xfId="0" applyFont="1" applyFill="1" applyBorder="1" applyAlignment="1">
      <alignment horizontal="center" vertical="center" wrapText="1"/>
    </xf>
    <xf numFmtId="0" fontId="46" fillId="0" borderId="0" xfId="0" applyFont="1" applyAlignment="1" applyProtection="1">
      <alignment horizontal="center" vertical="center"/>
      <protection locked="0"/>
    </xf>
    <xf numFmtId="0" fontId="11" fillId="0" borderId="0" xfId="0" applyFont="1" applyAlignment="1">
      <alignment horizontal="center" vertical="center" wrapText="1"/>
    </xf>
    <xf numFmtId="0" fontId="7" fillId="0" borderId="0" xfId="0" applyFont="1" applyAlignment="1">
      <alignment horizontal="center" vertical="center"/>
    </xf>
    <xf numFmtId="0" fontId="11" fillId="11" borderId="1" xfId="0" applyFont="1" applyFill="1" applyBorder="1" applyAlignment="1">
      <alignment horizontal="center" vertical="center" wrapText="1"/>
    </xf>
    <xf numFmtId="0" fontId="44" fillId="16"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8" borderId="6"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9" borderId="10"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0" borderId="0" xfId="0" applyFont="1" applyAlignment="1">
      <alignment horizontal="center"/>
    </xf>
    <xf numFmtId="0" fontId="19" fillId="11" borderId="16" xfId="0" applyFont="1" applyFill="1" applyBorder="1" applyAlignment="1">
      <alignment horizontal="center" vertical="center" wrapText="1"/>
    </xf>
    <xf numFmtId="0" fontId="26"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52"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54"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0" fillId="0" borderId="22" xfId="0" applyFont="1" applyBorder="1" applyAlignment="1">
      <alignment vertical="center" wrapText="1"/>
    </xf>
    <xf numFmtId="0" fontId="30" fillId="0" borderId="47" xfId="0" applyFont="1" applyBorder="1" applyAlignment="1">
      <alignment vertical="center" wrapText="1"/>
    </xf>
    <xf numFmtId="0" fontId="30" fillId="0" borderId="17" xfId="0" applyFont="1" applyBorder="1" applyAlignment="1">
      <alignment vertical="center" wrapText="1"/>
    </xf>
    <xf numFmtId="0" fontId="15" fillId="0" borderId="0" xfId="0" applyFont="1" applyAlignment="1">
      <alignment horizontal="center"/>
    </xf>
    <xf numFmtId="0" fontId="19" fillId="0" borderId="13" xfId="0" applyFont="1" applyBorder="1" applyAlignment="1">
      <alignment horizontal="left" vertical="center" wrapText="1" indent="2"/>
    </xf>
    <xf numFmtId="0" fontId="19" fillId="0" borderId="15" xfId="0" applyFont="1" applyBorder="1" applyAlignment="1">
      <alignment horizontal="left" vertical="center" wrapText="1" indent="2"/>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30" fillId="0" borderId="21" xfId="0" applyFont="1" applyBorder="1" applyAlignment="1">
      <alignment vertical="center" wrapText="1"/>
    </xf>
    <xf numFmtId="0" fontId="30" fillId="0" borderId="19" xfId="0" applyFont="1" applyBorder="1" applyAlignment="1">
      <alignment vertical="center" wrapText="1"/>
    </xf>
    <xf numFmtId="0" fontId="30" fillId="0" borderId="23" xfId="0" applyFont="1" applyBorder="1" applyAlignment="1">
      <alignment vertical="center"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20" xfId="0" applyFont="1" applyBorder="1" applyAlignment="1">
      <alignment vertical="center" wrapText="1"/>
    </xf>
    <xf numFmtId="0" fontId="15" fillId="0" borderId="13" xfId="0" applyFont="1" applyBorder="1" applyAlignment="1">
      <alignment horizontal="left" vertical="center" wrapText="1" indent="2"/>
    </xf>
    <xf numFmtId="0" fontId="15" fillId="0" borderId="15" xfId="0" applyFont="1" applyBorder="1" applyAlignment="1">
      <alignment horizontal="left" vertical="center" wrapText="1" indent="2"/>
    </xf>
    <xf numFmtId="0" fontId="20" fillId="0" borderId="13" xfId="0" applyFont="1" applyBorder="1" applyAlignment="1">
      <alignment horizontal="justify" vertical="center" wrapText="1"/>
    </xf>
    <xf numFmtId="0" fontId="20" fillId="0" borderId="15" xfId="0" applyFont="1" applyBorder="1" applyAlignment="1">
      <alignment horizontal="justify" vertical="center" wrapText="1"/>
    </xf>
    <xf numFmtId="0" fontId="15" fillId="0" borderId="14" xfId="0" applyFont="1" applyBorder="1" applyAlignment="1">
      <alignment horizontal="left" vertical="center" wrapText="1" indent="2"/>
    </xf>
    <xf numFmtId="0" fontId="38" fillId="14" borderId="1" xfId="0" applyFont="1" applyFill="1" applyBorder="1" applyAlignment="1">
      <alignment horizontal="center" vertical="center" wrapText="1"/>
    </xf>
    <xf numFmtId="0" fontId="37" fillId="0" borderId="0" xfId="0" applyFont="1" applyAlignment="1">
      <alignment horizontal="left"/>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5">
    <cellStyle name="Hipervínculo" xfId="3" builtinId="8"/>
    <cellStyle name="Hyperlink" xfId="4" xr:uid="{00000000-000B-0000-0000-000008000000}"/>
    <cellStyle name="Normal" xfId="0" builtinId="0"/>
    <cellStyle name="Normal 2" xfId="1" xr:uid="{00000000-0005-0000-0000-000001000000}"/>
    <cellStyle name="Porcentaje" xfId="2" builtinId="5"/>
  </cellStyles>
  <dxfs count="2027">
    <dxf>
      <font>
        <color auto="1"/>
      </font>
      <fill>
        <patternFill>
          <bgColor rgb="FFFF0000"/>
        </patternFill>
      </fill>
    </dxf>
    <dxf>
      <font>
        <color theme="1"/>
      </font>
      <fill>
        <patternFill>
          <bgColor rgb="FFFFFF99"/>
        </patternFill>
      </fill>
    </dxf>
    <dxf>
      <fill>
        <patternFill>
          <bgColor rgb="FFFFFF99"/>
        </patternFill>
      </fill>
    </dxf>
    <dxf>
      <fill>
        <patternFill>
          <bgColor rgb="FFFFC000"/>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C000"/>
        </patternFill>
      </fill>
    </dxf>
    <dxf>
      <font>
        <color rgb="FF9C0006"/>
      </font>
      <fill>
        <patternFill>
          <bgColor rgb="FFFFC7CE"/>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FFCC"/>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rgb="FF92D050"/>
        </patternFill>
      </fill>
    </dxf>
    <dxf>
      <fill>
        <patternFill>
          <bgColor rgb="FFFFC000"/>
        </patternFill>
      </fill>
    </dxf>
    <dxf>
      <fill>
        <patternFill>
          <bgColor rgb="FFFFFFCC"/>
        </patternFill>
      </fill>
    </dxf>
    <dxf>
      <fill>
        <patternFill>
          <bgColor rgb="FF92D050"/>
        </patternFill>
      </fill>
    </dxf>
    <dxf>
      <fill>
        <patternFill>
          <bgColor rgb="FFFFFF99"/>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FF99"/>
        </patternFill>
      </fill>
    </dxf>
    <dxf>
      <fill>
        <patternFill>
          <bgColor rgb="FFFFC000"/>
        </patternFill>
      </fill>
    </dxf>
    <dxf>
      <fill>
        <patternFill>
          <bgColor rgb="FFFFFFCC"/>
        </patternFill>
      </fill>
    </dxf>
    <dxf>
      <fill>
        <patternFill>
          <bgColor rgb="FFFFC000"/>
        </patternFill>
      </fill>
    </dxf>
    <dxf>
      <fill>
        <patternFill>
          <bgColor rgb="FF00B05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00B050"/>
        </patternFill>
      </fill>
    </dxf>
    <dxf>
      <font>
        <color theme="1"/>
      </font>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FF99"/>
        </patternFill>
      </fill>
    </dxf>
    <dxf>
      <font>
        <color rgb="FF9C0006"/>
      </font>
      <fill>
        <patternFill>
          <bgColor rgb="FFFFC7CE"/>
        </patternFill>
      </fill>
    </dxf>
    <dxf>
      <font>
        <color theme="1"/>
      </font>
      <fill>
        <patternFill>
          <bgColor rgb="FFFFC000"/>
        </patternFill>
      </fill>
    </dxf>
    <dxf>
      <font>
        <color auto="1"/>
      </font>
      <fill>
        <patternFill>
          <bgColor rgb="FFFF0000"/>
        </patternFill>
      </fill>
    </dxf>
    <dxf>
      <fill>
        <patternFill>
          <bgColor rgb="FFFFC000"/>
        </patternFill>
      </fill>
    </dxf>
    <dxf>
      <fill>
        <patternFill>
          <bgColor rgb="FFFFFF99"/>
        </patternFill>
      </fill>
    </dxf>
    <dxf>
      <fill>
        <patternFill>
          <bgColor rgb="FFFFFFCC"/>
        </patternFill>
      </fill>
    </dxf>
    <dxf>
      <fill>
        <patternFill>
          <bgColor rgb="FFFFFFCC"/>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theme="1"/>
        </patternFill>
      </fill>
    </dxf>
    <dxf>
      <fill>
        <patternFill>
          <bgColor rgb="FFFF0000"/>
        </patternFill>
      </fill>
    </dxf>
    <dxf>
      <fill>
        <patternFill>
          <bgColor rgb="FFFFC000"/>
        </patternFill>
      </fill>
    </dxf>
    <dxf>
      <font>
        <color theme="1"/>
      </font>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CC"/>
        </patternFill>
      </fill>
    </dxf>
    <dxf>
      <fill>
        <patternFill>
          <bgColor rgb="FFFF0000"/>
        </patternFill>
      </fill>
    </dxf>
    <dxf>
      <fill>
        <patternFill>
          <bgColor rgb="FF00B050"/>
        </patternFill>
      </fill>
    </dxf>
    <dxf>
      <fill>
        <patternFill>
          <bgColor rgb="FFFFFF99"/>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C000"/>
        </patternFill>
      </fill>
    </dxf>
    <dxf>
      <font>
        <color theme="1"/>
      </font>
      <fill>
        <patternFill>
          <bgColor rgb="FFFFFF99"/>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theme="1"/>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FF99"/>
        </patternFill>
      </fill>
    </dxf>
    <dxf>
      <font>
        <color theme="1"/>
      </font>
      <fill>
        <patternFill>
          <bgColor rgb="FFFFFF99"/>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00B050"/>
        </patternFill>
      </fill>
    </dxf>
    <dxf>
      <fill>
        <patternFill>
          <bgColor rgb="FFFFFF99"/>
        </patternFill>
      </fill>
    </dxf>
    <dxf>
      <font>
        <color theme="1"/>
      </font>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CC"/>
        </patternFill>
      </fill>
    </dxf>
    <dxf>
      <fill>
        <patternFill>
          <bgColor rgb="FF92D050"/>
        </patternFill>
      </fill>
    </dxf>
    <dxf>
      <font>
        <color theme="1"/>
      </font>
      <fill>
        <patternFill>
          <bgColor rgb="FFFFFF99"/>
        </patternFill>
      </fill>
    </dxf>
    <dxf>
      <fill>
        <patternFill>
          <bgColor rgb="FFFF0000"/>
        </patternFill>
      </fill>
    </dxf>
    <dxf>
      <fill>
        <patternFill>
          <bgColor rgb="FFFFC000"/>
        </patternFill>
      </fill>
    </dxf>
    <dxf>
      <fill>
        <patternFill>
          <bgColor theme="1"/>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FFCC"/>
        </patternFill>
      </fill>
    </dxf>
    <dxf>
      <fill>
        <patternFill>
          <bgColor rgb="FF92D050"/>
        </patternFill>
      </fill>
    </dxf>
    <dxf>
      <fill>
        <patternFill>
          <bgColor rgb="FFFFC000"/>
        </patternFill>
      </fill>
    </dxf>
    <dxf>
      <font>
        <color theme="1"/>
      </font>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FF99"/>
        </patternFill>
      </fill>
    </dxf>
    <dxf>
      <fill>
        <patternFill>
          <bgColor rgb="FFFFC000"/>
        </patternFill>
      </fill>
    </dxf>
    <dxf>
      <font>
        <color theme="1"/>
      </font>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theme="1"/>
      </font>
      <fill>
        <patternFill>
          <bgColor rgb="FFFFC000"/>
        </patternFill>
      </fill>
    </dxf>
    <dxf>
      <fill>
        <patternFill>
          <bgColor rgb="FFFFFFCC"/>
        </patternFill>
      </fill>
    </dxf>
    <dxf>
      <fill>
        <patternFill>
          <bgColor rgb="FFFFFFCC"/>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FFFF99"/>
        </patternFill>
      </fill>
    </dxf>
    <dxf>
      <fill>
        <patternFill>
          <bgColor rgb="FFFFFF99"/>
        </patternFill>
      </fill>
    </dxf>
    <dxf>
      <font>
        <color auto="1"/>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theme="1"/>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ont>
        <color theme="1"/>
      </font>
      <fill>
        <patternFill>
          <bgColor rgb="FFFFFF99"/>
        </patternFill>
      </fill>
    </dxf>
    <dxf>
      <font>
        <color rgb="FF9C0006"/>
      </font>
      <fill>
        <patternFill>
          <bgColor rgb="FFFFC7CE"/>
        </patternFill>
      </fill>
    </dxf>
    <dxf>
      <fill>
        <patternFill>
          <bgColor rgb="FF00B050"/>
        </patternFill>
      </fill>
    </dxf>
    <dxf>
      <fill>
        <patternFill>
          <bgColor theme="1"/>
        </patternFill>
      </fill>
    </dxf>
    <dxf>
      <fill>
        <patternFill>
          <bgColor rgb="FFFFFFCC"/>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0000"/>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92D05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auto="1"/>
      </font>
      <fill>
        <patternFill>
          <bgColor rgb="FFFF0000"/>
        </patternFill>
      </fill>
    </dxf>
    <dxf>
      <fill>
        <patternFill>
          <bgColor rgb="FF00B05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FF99"/>
        </patternFill>
      </fill>
    </dxf>
    <dxf>
      <font>
        <color theme="1"/>
      </font>
      <fill>
        <patternFill>
          <bgColor rgb="FFFFFF99"/>
        </patternFill>
      </fill>
    </dxf>
    <dxf>
      <font>
        <color theme="1"/>
      </font>
      <fill>
        <patternFill>
          <bgColor rgb="FFFFC000"/>
        </patternFill>
      </fill>
    </dxf>
    <dxf>
      <fill>
        <patternFill>
          <bgColor rgb="FFFF000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auto="1"/>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92D050"/>
        </patternFill>
      </fill>
    </dxf>
    <dxf>
      <fill>
        <patternFill>
          <bgColor rgb="FF00B05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FFCC"/>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theme="1"/>
      </font>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00B050"/>
        </patternFill>
      </fill>
    </dxf>
    <dxf>
      <fill>
        <patternFill>
          <bgColor rgb="FFFFFFCC"/>
        </patternFill>
      </fill>
    </dxf>
    <dxf>
      <fill>
        <patternFill>
          <bgColor rgb="FFFF000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0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00B050"/>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theme="1"/>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92D050"/>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B14794D-5FF1-4645-A373-26C5D89DBDD5}"/>
  </tableStyles>
  <colors>
    <mruColors>
      <color rgb="FF92D050"/>
      <color rgb="FFCCFFFF"/>
      <color rgb="FFFFCC66"/>
      <color rgb="FFFFE599"/>
      <color rgb="FFFFFF00"/>
      <color rgb="FFFFFF99"/>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408516</xdr:colOff>
      <xdr:row>0</xdr:row>
      <xdr:rowOff>88900</xdr:rowOff>
    </xdr:from>
    <xdr:to>
      <xdr:col>2</xdr:col>
      <xdr:colOff>2036233</xdr:colOff>
      <xdr:row>0</xdr:row>
      <xdr:rowOff>1066799</xdr:rowOff>
    </xdr:to>
    <xdr:pic>
      <xdr:nvPicPr>
        <xdr:cNvPr id="3" name="Imagen 2" descr="Logo MinCIT_Mesa de trabajo 1">
          <a:extLst>
            <a:ext uri="{FF2B5EF4-FFF2-40B4-BE49-F238E27FC236}">
              <a16:creationId xmlns:a16="http://schemas.microsoft.com/office/drawing/2014/main" id="{1D7BCCEB-0BF0-4A2C-96D4-A338F77D1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916" y="88900"/>
          <a:ext cx="2605617" cy="977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75</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75</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75</xdr:row>
      <xdr:rowOff>0</xdr:rowOff>
    </xdr:from>
    <xdr:to>
      <xdr:col>9</xdr:col>
      <xdr:colOff>0</xdr:colOff>
      <xdr:row>81</xdr:row>
      <xdr:rowOff>169407</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75</xdr:row>
      <xdr:rowOff>0</xdr:rowOff>
    </xdr:from>
    <xdr:to>
      <xdr:col>9</xdr:col>
      <xdr:colOff>0</xdr:colOff>
      <xdr:row>81</xdr:row>
      <xdr:rowOff>169407</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75</xdr:row>
      <xdr:rowOff>0</xdr:rowOff>
    </xdr:from>
    <xdr:to>
      <xdr:col>9</xdr:col>
      <xdr:colOff>0</xdr:colOff>
      <xdr:row>79</xdr:row>
      <xdr:rowOff>39233</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75</xdr:row>
      <xdr:rowOff>0</xdr:rowOff>
    </xdr:from>
    <xdr:to>
      <xdr:col>9</xdr:col>
      <xdr:colOff>0</xdr:colOff>
      <xdr:row>79</xdr:row>
      <xdr:rowOff>39233</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649877</xdr:colOff>
      <xdr:row>0</xdr:row>
      <xdr:rowOff>106637</xdr:rowOff>
    </xdr:from>
    <xdr:to>
      <xdr:col>3</xdr:col>
      <xdr:colOff>650876</xdr:colOff>
      <xdr:row>1</xdr:row>
      <xdr:rowOff>916346</xdr:rowOff>
    </xdr:to>
    <xdr:pic>
      <xdr:nvPicPr>
        <xdr:cNvPr id="3" name="Imagen 2">
          <a:extLst>
            <a:ext uri="{FF2B5EF4-FFF2-40B4-BE49-F238E27FC236}">
              <a16:creationId xmlns:a16="http://schemas.microsoft.com/office/drawing/2014/main" id="{8729268D-F5E9-068E-19AC-F5EDDB0A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127" y="106637"/>
          <a:ext cx="2810874" cy="128595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f:\g\personal\mbetancourt_mincit_gov_co\EmxGvBfvyzVPs8XnINjhqiABSx46oQdS6NB_-L1cHHxkVA%3fe=1f9dg3" TargetMode="External"/><Relationship Id="rId13" Type="http://schemas.openxmlformats.org/officeDocument/2006/relationships/hyperlink" Target="file:///C:\:f:\g\personal\mrchacon_mincit_gov_co\Eu5EgYGtgQtDtO2G7HZW3VMB0qAiqIzNIkf0oqDpYjq8jA%3fe=TvZbLs" TargetMode="External"/><Relationship Id="rId18" Type="http://schemas.openxmlformats.org/officeDocument/2006/relationships/hyperlink" Target="../../../../../../../../../../:f:/g/personal/emelo_mincit_gov_co/Ei1Vdl7s3JlEurJHJugWtdIBjbVZIs31xZUGSStvFV306A?e=fsNktf" TargetMode="External"/><Relationship Id="rId26" Type="http://schemas.openxmlformats.org/officeDocument/2006/relationships/hyperlink" Target="file:///C:\Users\rjimenez\OneDrive%20-%20MinCIT\MINCOMERCIO\OAPS\RIESGOS\A&#209;O%202024\SEGUIMIENTO%203ER%20CUATRIMESTRE\CORRUPCION\PRESUPUESTO_TESORERIA_CONTABILIDAD\RIESGOS\Control%201,%20informes,%20correos%20electronicos" TargetMode="External"/><Relationship Id="rId3" Type="http://schemas.openxmlformats.org/officeDocument/2006/relationships/hyperlink" Target="file:///C:\:f:\g\personal\nmunoz_mincit_gov_co\EnKdXmj7FXNMlSTOKqYGZIMBrYRZD4AydN_XEvHgS-ohbw%3fe=eC7XKI" TargetMode="External"/><Relationship Id="rId21" Type="http://schemas.openxmlformats.org/officeDocument/2006/relationships/hyperlink" Target="https://mincitco.sharepoint.com/:f:/s/ZonasFrancas/EsX6mY6T9ApMknR7RffH4jEBzGlLRigkt4pMGDqCakfcXA?e=LAnuIB" TargetMode="External"/><Relationship Id="rId7" Type="http://schemas.openxmlformats.org/officeDocument/2006/relationships/hyperlink" Target="file:///C:\:f:\g\personal\mrchacon_mincit_gov_co\Ek7Nsb3TOM5KnfMrz0toNWgBAJ7ZmSNc8cGCH0PiCQyI9g%3fe=ofF1cV" TargetMode="External"/><Relationship Id="rId12" Type="http://schemas.openxmlformats.org/officeDocument/2006/relationships/hyperlink" Target="file:///C:\:f:\g\personal\camaya_mincit_gov_co\Eqs3oOtyY5BPv1dwtBtGqrkB8P1TGTjuAuy8c3xLR7magg%3fe=qIHjXG" TargetMode="External"/><Relationship Id="rId17" Type="http://schemas.openxmlformats.org/officeDocument/2006/relationships/hyperlink" Target="../../../../../../../../../../:f:/g/personal/emelo_mincit_gov_co/Ei1Vdl7s3JlEurJHJugWtdIBjbVZIs31xZUGSStvFV306A?e=fsNktf" TargetMode="External"/><Relationship Id="rId25" Type="http://schemas.openxmlformats.org/officeDocument/2006/relationships/hyperlink" Target="../../../../../../../../../../:f:/g/personal/ypenagos_mincit_gov_co/Er8gmH3DW4ZLkcPMhQzyG44Bixy3_KQ_QOkIHBEWcvi3yg?e=i1ihJL" TargetMode="External"/><Relationship Id="rId2" Type="http://schemas.openxmlformats.org/officeDocument/2006/relationships/hyperlink" Target="file:///C:\:f:\g\personal\nmunoz_mincit_gov_co\EvJ3cWkHLdFEoZt7HhSjWlsBLJy-ZlrtluN3Ja3n2DimuQ%3fe=lBF3b2" TargetMode="External"/><Relationship Id="rId16" Type="http://schemas.openxmlformats.org/officeDocument/2006/relationships/hyperlink" Target="../../../../../../../../../../:f:/g/personal/emelo_mincit_gov_co/Ei1Vdl7s3JlEurJHJugWtdIBjbVZIs31xZUGSStvFV306A?e=fsNktf" TargetMode="External"/><Relationship Id="rId20" Type="http://schemas.openxmlformats.org/officeDocument/2006/relationships/hyperlink" Target="../../../../../../../../../../:f:/g/personal/dsarabiap_mincit_gov_co/Epp9MJqtLq1NhudSr9iTsmQBauA-FjeMKtRxpobt7LLZkw?e=GVJrFN" TargetMode="External"/><Relationship Id="rId29" Type="http://schemas.openxmlformats.org/officeDocument/2006/relationships/printerSettings" Target="../printerSettings/printerSettings1.bin"/><Relationship Id="rId1" Type="http://schemas.openxmlformats.org/officeDocument/2006/relationships/hyperlink" Target="file:///C:\:f:\g\personal\itobon_mincit_gov_co\Er7d8tCRNZ9Nm4msHluWVpYBRsShzIwjPwXNZmTR91Iujw%3fe=WF9sKd" TargetMode="External"/><Relationship Id="rId6" Type="http://schemas.openxmlformats.org/officeDocument/2006/relationships/hyperlink" Target="file:///C:\:f:\g\personal\mrchacon_mincit_gov_co\Ek7Nsb3TOM5KnfMrz0toNWgBAJ7ZmSNc8cGCH0PiCQyI9g%3fe=ofF1cV" TargetMode="External"/><Relationship Id="rId11" Type="http://schemas.openxmlformats.org/officeDocument/2006/relationships/hyperlink" Target="file:///C:\:f:\g\personal\camaya_mincit_gov_co\EudQl1X-hDJMviB4LWy6GrkBFJe9C4jiwywY9UgD0WpjGw%3fe=eG7b95" TargetMode="External"/><Relationship Id="rId24" Type="http://schemas.openxmlformats.org/officeDocument/2006/relationships/hyperlink" Target="../../../../../../../../../../:f:/g/personal/ypenagos_mincit_gov_co/Er8gmH3DW4ZLkcPMhQzyG44Bixy3_KQ_QOkIHBEWcvi3yg?e=i1ihJL" TargetMode="External"/><Relationship Id="rId32" Type="http://schemas.openxmlformats.org/officeDocument/2006/relationships/comments" Target="../comments1.xml"/><Relationship Id="rId5" Type="http://schemas.openxmlformats.org/officeDocument/2006/relationships/hyperlink" Target="file:///C:\:f:\g\personal\mrchacon_mincit_gov_co\Ek7Nsb3TOM5KnfMrz0toNWgBAJ7ZmSNc8cGCH0PiCQyI9g%3fe=ofF1cV" TargetMode="External"/><Relationship Id="rId15" Type="http://schemas.openxmlformats.org/officeDocument/2006/relationships/hyperlink" Target="../../../../../../../../../../:f:/g/personal/dmunoz_mincit_gov_co/Eujhx49PH85DvV_LiKmixR4BuDARLEv0iSQDuz-3O123Nw?e=hDRiIh" TargetMode="External"/><Relationship Id="rId23" Type="http://schemas.openxmlformats.org/officeDocument/2006/relationships/hyperlink" Target="../../../../../../../../../../:f:/g/personal/ypenagos_mincit_gov_co/Er8gmH3DW4ZLkcPMhQzyG44Bixy3_KQ_QOkIHBEWcvi3yg?e=i1ihJL" TargetMode="External"/><Relationship Id="rId28" Type="http://schemas.openxmlformats.org/officeDocument/2006/relationships/hyperlink" Target="file:///C:\Users\rjimenez\OneDrive%20-%20MinCIT\MINCOMERCIO\OAPS\RIESGOS\A&#209;O%202024\SEGUIMIENTO%203ER%20CUATRIMESTRE\CORRUPCION\PRESUPUESTO_TESORERIA_CONTABILIDAD\RIESGOS\Control%203,%20listado%20usuarios%20firmas%20digitales" TargetMode="External"/><Relationship Id="rId10" Type="http://schemas.openxmlformats.org/officeDocument/2006/relationships/hyperlink" Target="file:///C:\:f:\g\personal\camaya_mincit_gov_co\Em5gmQ8zcRBBgYHG4S9cxaQBl74qqNK2mbvEECdtHf92og%3fe=cdXms9" TargetMode="External"/><Relationship Id="rId19" Type="http://schemas.openxmlformats.org/officeDocument/2006/relationships/hyperlink" Target="../../../../../../../../../../:f:/g/personal/dsarabiap_mincit_gov_co/Epp9MJqtLq1NhudSr9iTsmQBauA-FjeMKtRxpobt7LLZkw?e=GVJrFN" TargetMode="External"/><Relationship Id="rId31" Type="http://schemas.openxmlformats.org/officeDocument/2006/relationships/vmlDrawing" Target="../drawings/vmlDrawing1.vml"/><Relationship Id="rId4" Type="http://schemas.openxmlformats.org/officeDocument/2006/relationships/hyperlink" Target="file:///C:\:f:\g\personal\mrchacon_mincit_gov_co\Ek7Nsb3TOM5KnfMrz0toNWgBAJ7ZmSNc8cGCH0PiCQyI9g%3fe=ofF1cV" TargetMode="External"/><Relationship Id="rId9" Type="http://schemas.openxmlformats.org/officeDocument/2006/relationships/hyperlink" Target="file:///C:\:f:\g\personal\mbetancourt_mincit_gov_co\EmxGvBfvyzVPs8XnINjhqiABSx46oQdS6NB_-L1cHHxkVA%3fe=1f9dg3" TargetMode="External"/><Relationship Id="rId14" Type="http://schemas.openxmlformats.org/officeDocument/2006/relationships/hyperlink" Target="../../../../../../../../../../:f:/g/personal/dmunoz_mincit_gov_co/Eujhx49PH85DvV_LiKmixR4BuDARLEv0iSQDuz-3O123Nw?e=hDRiIh" TargetMode="External"/><Relationship Id="rId22" Type="http://schemas.openxmlformats.org/officeDocument/2006/relationships/hyperlink" Target="../../../../../../../../../../:f:/g/personal/jasuarez_mincit_gov_co/EnOYOKchaP5Hng1O7WCbmrEBuMwitUtH0VRGPAn3ymLM6g?e=8bVXmY" TargetMode="External"/><Relationship Id="rId27" Type="http://schemas.openxmlformats.org/officeDocument/2006/relationships/hyperlink" Target="file:///C:\Users\rjimenez\OneDrive%20-%20MinCIT\MINCOMERCIO\OAPS\RIESGOS\A&#209;O%202024\SEGUIMIENTO%203ER%20CUATRIMESTRE\CORRUPCION\PRESUPUESTO_TESORERIA_CONTABILIDAD\RIESGOS\Control%202,%20registro%20generados%20y%20correos%20electronicos"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C:\:f:\g\personal\lbotia_mincit_gov_co\EtmIYdfP_aVFp6BTp5oUFZMBv9ZO7QATs_mmbcfdnhVTdg%3fe=fa63HE" TargetMode="External"/><Relationship Id="rId7" Type="http://schemas.openxmlformats.org/officeDocument/2006/relationships/vmlDrawing" Target="../drawings/vmlDrawing3.vml"/><Relationship Id="rId2" Type="http://schemas.openxmlformats.org/officeDocument/2006/relationships/hyperlink" Target="file:///C:\:f:\g\personal\lbotia_mincit_gov_co\Et4DNFWNrnNAgLzZD-qSg1sB2KDC1qWMol_lWUpvDuphOg%3fe=0MFSwh" TargetMode="External"/><Relationship Id="rId1" Type="http://schemas.openxmlformats.org/officeDocument/2006/relationships/hyperlink" Target="file:///C:\:f:\g\personal\lpaez_mincit_gov_co\Eus_LGwIdqdMp_XPLwdc-0kBhTM7qFHkRZfq-TLGCxuFzg%3fe=NPqgaZ"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G70"/>
  <sheetViews>
    <sheetView tabSelected="1" topLeftCell="A5" zoomScale="106" zoomScaleNormal="106" workbookViewId="0">
      <pane xSplit="4" ySplit="10" topLeftCell="E15" activePane="bottomRight" state="frozen"/>
      <selection activeCell="A5" sqref="A5"/>
      <selection pane="topRight" activeCell="E5" sqref="E5"/>
      <selection pane="bottomLeft" activeCell="A15" sqref="A15"/>
      <selection pane="bottomRight" activeCell="G8" sqref="G8:H8"/>
    </sheetView>
  </sheetViews>
  <sheetFormatPr baseColWidth="10" defaultColWidth="11.42578125" defaultRowHeight="14.25" x14ac:dyDescent="0.2"/>
  <cols>
    <col min="1" max="1" width="11.85546875" style="4" customWidth="1"/>
    <col min="2" max="2" width="13.85546875" style="4" customWidth="1"/>
    <col min="3" max="3" width="32.140625" style="4" customWidth="1"/>
    <col min="4" max="4" width="22.5703125" style="4" customWidth="1"/>
    <col min="5" max="5" width="25.5703125" style="4" customWidth="1"/>
    <col min="6" max="6" width="16.140625" style="43" customWidth="1"/>
    <col min="7" max="7" width="61" style="4" customWidth="1"/>
    <col min="8" max="8" width="8.85546875" style="4" customWidth="1"/>
    <col min="9" max="9" width="46.5703125" style="4" customWidth="1"/>
    <col min="10" max="10" width="24.28515625" style="43" customWidth="1"/>
    <col min="11" max="11" width="36.85546875" style="4" customWidth="1"/>
    <col min="12" max="12" width="24" style="43" customWidth="1"/>
    <col min="13" max="13" width="18.85546875" style="48" hidden="1" customWidth="1"/>
    <col min="14" max="14" width="34.140625" style="43" customWidth="1"/>
    <col min="15" max="15" width="15.140625" style="49" hidden="1" customWidth="1"/>
    <col min="16" max="16" width="43.85546875" style="4" hidden="1" customWidth="1"/>
    <col min="17" max="17" width="16.5703125" style="43" customWidth="1"/>
    <col min="18" max="18" width="39.42578125" style="4" customWidth="1"/>
    <col min="19" max="19" width="19.140625" style="4" customWidth="1"/>
    <col min="20" max="20" width="33.42578125" style="150" customWidth="1"/>
    <col min="21" max="21" width="26" style="4" customWidth="1"/>
    <col min="22" max="22" width="23.7109375" style="4" customWidth="1"/>
    <col min="23" max="23" width="9.7109375" style="48" hidden="1" customWidth="1"/>
    <col min="24" max="24" width="21.85546875" style="4" customWidth="1"/>
    <col min="25" max="25" width="7.85546875" style="48" hidden="1" customWidth="1"/>
    <col min="26" max="26" width="20.42578125" style="4" customWidth="1"/>
    <col min="27" max="27" width="68.7109375" style="4" customWidth="1"/>
    <col min="28" max="28" width="15.85546875" style="43" customWidth="1"/>
    <col min="29" max="29" width="46.5703125" style="43" customWidth="1"/>
    <col min="30" max="30" width="27" style="4" customWidth="1"/>
    <col min="31" max="31" width="28.85546875" style="4" customWidth="1"/>
    <col min="32" max="32" width="20.7109375" style="43" customWidth="1"/>
    <col min="33" max="33" width="18.85546875" style="4" hidden="1" customWidth="1"/>
    <col min="34" max="34" width="17.42578125" style="4" customWidth="1"/>
    <col min="35" max="35" width="16.140625" style="4" hidden="1" customWidth="1"/>
    <col min="36" max="36" width="29.85546875" style="4" customWidth="1"/>
    <col min="37" max="37" width="25.140625" style="4" customWidth="1"/>
    <col min="38" max="38" width="17.85546875" style="43" hidden="1" customWidth="1"/>
    <col min="39" max="39" width="33.5703125" style="4" hidden="1" customWidth="1"/>
    <col min="40" max="40" width="15.85546875" style="162" customWidth="1"/>
    <col min="41" max="41" width="29" style="4" customWidth="1"/>
    <col min="42" max="43" width="5" style="43" customWidth="1"/>
    <col min="44" max="44" width="43.42578125" style="4" customWidth="1"/>
    <col min="45" max="46" width="5.7109375" style="43" customWidth="1"/>
    <col min="47" max="47" width="45.5703125" style="4" customWidth="1"/>
    <col min="48" max="49" width="7.5703125" style="43" customWidth="1"/>
    <col min="50" max="50" width="43.28515625" style="4" customWidth="1"/>
    <col min="51" max="51" width="6.7109375" style="24" customWidth="1"/>
    <col min="52" max="52" width="6.7109375" style="4" customWidth="1"/>
    <col min="53" max="53" width="40.28515625" style="4" customWidth="1"/>
    <col min="54" max="54" width="8" style="24" customWidth="1"/>
    <col min="55" max="55" width="8" style="4" customWidth="1"/>
    <col min="56" max="56" width="40.5703125" style="4" customWidth="1"/>
    <col min="57" max="57" width="57.85546875" style="4" customWidth="1"/>
    <col min="58" max="58" width="69.5703125" style="4" customWidth="1"/>
    <col min="59" max="16384" width="11.42578125" style="4"/>
  </cols>
  <sheetData>
    <row r="1" spans="1:58" ht="89.1" customHeight="1" x14ac:dyDescent="0.2">
      <c r="A1" s="423"/>
      <c r="B1" s="423"/>
      <c r="C1" s="423"/>
      <c r="D1" s="423"/>
      <c r="E1" s="424" t="s">
        <v>0</v>
      </c>
      <c r="F1" s="425"/>
      <c r="G1" s="425"/>
      <c r="H1" s="425"/>
      <c r="I1" s="425"/>
      <c r="J1" s="425"/>
      <c r="K1" s="425"/>
      <c r="L1" s="426"/>
      <c r="M1" s="377" t="s">
        <v>1</v>
      </c>
      <c r="N1" s="377"/>
      <c r="O1" s="377"/>
      <c r="P1" s="377"/>
      <c r="Q1" s="141"/>
      <c r="R1" s="140"/>
      <c r="S1" s="140"/>
      <c r="T1" s="149"/>
      <c r="U1" s="140"/>
      <c r="V1" s="140"/>
      <c r="W1" s="142"/>
      <c r="X1" s="140"/>
      <c r="Y1" s="142"/>
      <c r="Z1" s="140"/>
      <c r="AA1" s="140"/>
      <c r="AB1" s="141"/>
      <c r="AC1" s="141"/>
      <c r="AD1" s="140"/>
      <c r="AE1" s="140"/>
      <c r="AF1" s="141"/>
      <c r="AG1" s="428"/>
      <c r="AH1" s="428"/>
      <c r="AI1" s="140"/>
      <c r="AJ1" s="140"/>
      <c r="AK1" s="140"/>
      <c r="AL1" s="141"/>
      <c r="AM1" s="140"/>
    </row>
    <row r="2" spans="1:58" ht="15" thickBot="1" x14ac:dyDescent="0.25">
      <c r="A2" s="140"/>
      <c r="B2" s="140"/>
      <c r="C2" s="140"/>
      <c r="D2" s="140"/>
      <c r="E2" s="140"/>
      <c r="F2" s="141"/>
      <c r="G2" s="140"/>
      <c r="H2" s="140"/>
      <c r="I2" s="140"/>
      <c r="J2" s="141"/>
      <c r="K2" s="140"/>
      <c r="L2" s="141"/>
      <c r="M2" s="142"/>
      <c r="N2" s="141"/>
      <c r="O2" s="143"/>
      <c r="P2" s="140"/>
      <c r="Q2" s="141"/>
      <c r="R2" s="140"/>
      <c r="S2" s="140"/>
      <c r="T2" s="149"/>
      <c r="U2" s="140"/>
      <c r="V2" s="140"/>
      <c r="W2" s="142"/>
      <c r="X2" s="140"/>
      <c r="Y2" s="142"/>
      <c r="Z2" s="140"/>
      <c r="AA2" s="140"/>
      <c r="AB2" s="141"/>
      <c r="AC2" s="141"/>
      <c r="AD2" s="140"/>
      <c r="AE2" s="140"/>
      <c r="AF2" s="141"/>
      <c r="AG2" s="140"/>
      <c r="AH2" s="140"/>
      <c r="AI2" s="140"/>
      <c r="AJ2" s="140"/>
      <c r="AK2" s="140"/>
      <c r="AL2" s="141"/>
      <c r="AM2" s="140"/>
    </row>
    <row r="3" spans="1:58" ht="23.1" customHeight="1" thickBot="1" x14ac:dyDescent="0.25">
      <c r="A3" s="140"/>
      <c r="B3" s="140"/>
      <c r="C3" s="411" t="s">
        <v>2</v>
      </c>
      <c r="D3" s="407" t="s">
        <v>3</v>
      </c>
      <c r="E3" s="407"/>
      <c r="F3" s="165"/>
      <c r="G3" s="412" t="s">
        <v>4</v>
      </c>
      <c r="H3" s="413"/>
      <c r="I3" s="414" t="s">
        <v>5</v>
      </c>
      <c r="J3" s="414"/>
      <c r="K3" s="414"/>
      <c r="L3" s="168"/>
      <c r="M3" s="169"/>
      <c r="N3" s="168"/>
      <c r="O3" s="170"/>
      <c r="P3" s="171"/>
      <c r="Q3" s="168"/>
      <c r="R3" s="171"/>
      <c r="S3" s="140"/>
      <c r="T3" s="171"/>
      <c r="U3" s="171"/>
      <c r="V3" s="172"/>
      <c r="W3" s="173"/>
      <c r="X3" s="174"/>
      <c r="Y3" s="175"/>
      <c r="Z3" s="174"/>
      <c r="AA3" s="174"/>
      <c r="AB3" s="176"/>
      <c r="AC3" s="176"/>
      <c r="AD3" s="174"/>
      <c r="AE3" s="174"/>
      <c r="AF3" s="141"/>
      <c r="AG3" s="171"/>
      <c r="AH3" s="171"/>
      <c r="AI3" s="171"/>
      <c r="AJ3" s="171"/>
      <c r="AK3" s="174"/>
      <c r="AL3" s="177"/>
      <c r="AM3" s="177"/>
    </row>
    <row r="4" spans="1:58" ht="21.6" hidden="1" customHeight="1" x14ac:dyDescent="0.2">
      <c r="A4" s="140"/>
      <c r="B4" s="140"/>
      <c r="C4" s="411"/>
      <c r="D4" s="164"/>
      <c r="E4" s="164"/>
      <c r="F4" s="178"/>
      <c r="G4" s="413" t="s">
        <v>6</v>
      </c>
      <c r="H4" s="413"/>
      <c r="I4" s="415"/>
      <c r="J4" s="415"/>
      <c r="K4" s="415"/>
      <c r="L4" s="415"/>
      <c r="M4" s="415"/>
      <c r="N4" s="415"/>
      <c r="O4" s="415"/>
      <c r="P4" s="415"/>
      <c r="Q4" s="168"/>
      <c r="R4" s="171"/>
      <c r="S4" s="140"/>
      <c r="T4" s="171"/>
      <c r="U4" s="171"/>
      <c r="V4" s="172"/>
      <c r="W4" s="173"/>
      <c r="X4" s="179"/>
      <c r="Y4" s="180"/>
      <c r="Z4" s="179"/>
      <c r="AA4" s="179"/>
      <c r="AB4" s="176"/>
      <c r="AC4" s="176"/>
      <c r="AD4" s="179"/>
      <c r="AE4" s="179"/>
      <c r="AF4" s="176"/>
      <c r="AG4" s="179"/>
      <c r="AH4" s="140"/>
      <c r="AI4" s="171"/>
      <c r="AJ4" s="171"/>
      <c r="AK4" s="179"/>
      <c r="AL4" s="177"/>
      <c r="AM4" s="177"/>
    </row>
    <row r="5" spans="1:58" ht="31.5" customHeight="1" thickBot="1" x14ac:dyDescent="0.25">
      <c r="A5" s="140"/>
      <c r="B5" s="140"/>
      <c r="C5" s="411"/>
      <c r="D5" s="164"/>
      <c r="E5" s="164"/>
      <c r="F5" s="178"/>
      <c r="G5" s="174"/>
      <c r="H5" s="166"/>
      <c r="I5" s="141"/>
      <c r="J5" s="141"/>
      <c r="K5" s="171"/>
      <c r="L5" s="168"/>
      <c r="M5" s="169"/>
      <c r="N5" s="168"/>
      <c r="O5" s="170"/>
      <c r="P5" s="171"/>
      <c r="Q5" s="168"/>
      <c r="R5" s="171"/>
      <c r="S5" s="140"/>
      <c r="T5" s="171"/>
      <c r="U5" s="171"/>
      <c r="V5" s="172"/>
      <c r="W5" s="173"/>
      <c r="X5" s="179"/>
      <c r="Y5" s="180"/>
      <c r="Z5" s="179"/>
      <c r="AA5" s="179"/>
      <c r="AB5" s="176"/>
      <c r="AC5" s="176"/>
      <c r="AD5" s="179"/>
      <c r="AE5" s="179"/>
      <c r="AF5" s="141"/>
      <c r="AG5" s="171"/>
      <c r="AH5" s="171"/>
      <c r="AI5" s="171"/>
      <c r="AJ5" s="171"/>
      <c r="AK5" s="179"/>
      <c r="AL5" s="177"/>
      <c r="AM5" s="177"/>
    </row>
    <row r="6" spans="1:58" ht="15.75" thickBot="1" x14ac:dyDescent="0.25">
      <c r="A6" s="140"/>
      <c r="B6" s="140"/>
      <c r="C6" s="411"/>
      <c r="D6" s="407" t="s">
        <v>7</v>
      </c>
      <c r="E6" s="407"/>
      <c r="F6" s="165"/>
      <c r="G6" s="174"/>
      <c r="H6" s="181"/>
      <c r="I6" s="182"/>
      <c r="J6" s="168"/>
      <c r="K6" s="182"/>
      <c r="L6" s="168"/>
      <c r="M6" s="183"/>
      <c r="N6" s="168"/>
      <c r="O6" s="170"/>
      <c r="P6" s="182"/>
      <c r="Q6" s="168"/>
      <c r="R6" s="182"/>
      <c r="S6" s="140"/>
      <c r="T6" s="182"/>
      <c r="U6" s="182"/>
      <c r="V6" s="172"/>
      <c r="W6" s="173"/>
      <c r="X6" s="174"/>
      <c r="Y6" s="175"/>
      <c r="Z6" s="174"/>
      <c r="AA6" s="174"/>
      <c r="AB6" s="176"/>
      <c r="AC6" s="176"/>
      <c r="AD6" s="174"/>
      <c r="AE6" s="174"/>
      <c r="AF6" s="176"/>
      <c r="AG6" s="174"/>
      <c r="AH6" s="174"/>
      <c r="AI6" s="174"/>
      <c r="AJ6" s="174"/>
      <c r="AK6" s="174"/>
      <c r="AL6" s="184"/>
      <c r="AM6" s="184"/>
    </row>
    <row r="7" spans="1:58" ht="15.75" thickBot="1" x14ac:dyDescent="0.25">
      <c r="A7" s="140"/>
      <c r="B7" s="140"/>
      <c r="C7" s="163"/>
      <c r="D7" s="164"/>
      <c r="E7" s="164"/>
      <c r="F7" s="178"/>
      <c r="G7" s="174"/>
      <c r="H7" s="181"/>
      <c r="I7" s="182"/>
      <c r="J7" s="168"/>
      <c r="K7" s="182"/>
      <c r="L7" s="168"/>
      <c r="M7" s="183"/>
      <c r="N7" s="168"/>
      <c r="O7" s="170"/>
      <c r="P7" s="182"/>
      <c r="Q7" s="168"/>
      <c r="R7" s="182"/>
      <c r="S7" s="140"/>
      <c r="T7" s="182"/>
      <c r="U7" s="182"/>
      <c r="V7" s="172"/>
      <c r="W7" s="173"/>
      <c r="X7" s="174"/>
      <c r="Y7" s="175"/>
      <c r="Z7" s="174"/>
      <c r="AA7" s="174"/>
      <c r="AB7" s="176"/>
      <c r="AC7" s="176"/>
      <c r="AD7" s="174"/>
      <c r="AE7" s="174"/>
      <c r="AF7" s="176"/>
      <c r="AG7" s="174"/>
      <c r="AH7" s="174"/>
      <c r="AI7" s="174"/>
      <c r="AJ7" s="174"/>
      <c r="AK7" s="174"/>
      <c r="AL7" s="184"/>
      <c r="AM7" s="184"/>
    </row>
    <row r="8" spans="1:58" ht="15.75" thickBot="1" x14ac:dyDescent="0.25">
      <c r="A8" s="140"/>
      <c r="B8" s="140"/>
      <c r="C8" s="163"/>
      <c r="D8" s="407" t="s">
        <v>8</v>
      </c>
      <c r="E8" s="408"/>
      <c r="F8" s="165" t="s">
        <v>9</v>
      </c>
      <c r="G8" s="427" t="s">
        <v>10</v>
      </c>
      <c r="H8" s="407"/>
      <c r="I8" s="182"/>
      <c r="J8" s="168"/>
      <c r="K8" s="182"/>
      <c r="L8" s="168"/>
      <c r="M8" s="183"/>
      <c r="N8" s="168"/>
      <c r="O8" s="170"/>
      <c r="P8" s="182"/>
      <c r="Q8" s="168"/>
      <c r="R8" s="182"/>
      <c r="S8" s="140"/>
      <c r="T8" s="182"/>
      <c r="U8" s="182"/>
      <c r="V8" s="172"/>
      <c r="W8" s="173"/>
      <c r="X8" s="174"/>
      <c r="Y8" s="175"/>
      <c r="Z8" s="174"/>
      <c r="AA8" s="174"/>
      <c r="AB8" s="176"/>
      <c r="AC8" s="176"/>
      <c r="AD8" s="174"/>
      <c r="AE8" s="174"/>
      <c r="AF8" s="176"/>
      <c r="AG8" s="174"/>
      <c r="AH8" s="174"/>
      <c r="AI8" s="174"/>
      <c r="AJ8" s="174"/>
      <c r="AK8" s="174"/>
      <c r="AL8" s="184"/>
      <c r="AM8" s="184"/>
    </row>
    <row r="9" spans="1:58" ht="15.75" customHeight="1" x14ac:dyDescent="0.2">
      <c r="A9" s="140"/>
      <c r="B9" s="140"/>
      <c r="C9" s="185"/>
      <c r="D9" s="174"/>
      <c r="E9" s="174"/>
      <c r="F9" s="176"/>
      <c r="G9" s="174"/>
      <c r="H9" s="174"/>
      <c r="I9" s="181"/>
      <c r="J9" s="163"/>
      <c r="K9" s="186"/>
      <c r="L9" s="184"/>
      <c r="M9" s="187"/>
      <c r="N9" s="184"/>
      <c r="O9" s="188"/>
      <c r="P9" s="186"/>
      <c r="Q9" s="184"/>
      <c r="R9" s="186"/>
      <c r="S9" s="186"/>
      <c r="T9" s="186"/>
      <c r="U9" s="186"/>
      <c r="V9" s="184"/>
      <c r="W9" s="188"/>
      <c r="X9" s="174"/>
      <c r="Y9" s="175"/>
      <c r="Z9" s="174"/>
      <c r="AA9" s="174"/>
      <c r="AB9" s="176"/>
      <c r="AC9" s="176"/>
      <c r="AD9" s="174"/>
      <c r="AE9" s="174"/>
      <c r="AF9" s="184"/>
      <c r="AG9" s="186"/>
      <c r="AH9" s="186"/>
      <c r="AI9" s="186"/>
      <c r="AJ9" s="186"/>
      <c r="AK9" s="174"/>
      <c r="AL9" s="184"/>
      <c r="AM9" s="184"/>
    </row>
    <row r="10" spans="1:58" s="150" customFormat="1" ht="26.45" customHeight="1" x14ac:dyDescent="0.25">
      <c r="A10" s="149"/>
      <c r="B10" s="149"/>
      <c r="C10" s="189" t="s">
        <v>11</v>
      </c>
      <c r="D10" s="189"/>
      <c r="E10" s="189"/>
      <c r="F10" s="190">
        <v>45687</v>
      </c>
      <c r="G10" s="409" t="s">
        <v>12</v>
      </c>
      <c r="H10" s="409"/>
      <c r="I10" s="167">
        <v>13</v>
      </c>
      <c r="J10" s="177"/>
      <c r="K10" s="191"/>
      <c r="L10" s="184"/>
      <c r="M10" s="192"/>
      <c r="N10" s="184"/>
      <c r="O10" s="188"/>
      <c r="P10" s="191"/>
      <c r="Q10" s="184"/>
      <c r="R10" s="191"/>
      <c r="S10" s="186"/>
      <c r="T10" s="186"/>
      <c r="U10" s="184"/>
      <c r="V10" s="429"/>
      <c r="W10" s="429"/>
      <c r="X10" s="429"/>
      <c r="Y10" s="429"/>
      <c r="Z10" s="429"/>
      <c r="AA10" s="429"/>
      <c r="AB10" s="429"/>
      <c r="AC10" s="429"/>
      <c r="AD10" s="429"/>
      <c r="AE10" s="429"/>
      <c r="AF10" s="429"/>
      <c r="AG10" s="429"/>
      <c r="AH10" s="429"/>
      <c r="AI10" s="429"/>
      <c r="AJ10" s="429"/>
      <c r="AK10" s="184"/>
      <c r="AL10" s="184"/>
      <c r="AM10" s="184"/>
      <c r="AN10" s="162"/>
      <c r="AP10" s="24"/>
      <c r="AQ10" s="24"/>
      <c r="AS10" s="24"/>
      <c r="AT10" s="24"/>
      <c r="AV10" s="24"/>
      <c r="AW10" s="24"/>
      <c r="AY10" s="24"/>
      <c r="BB10" s="24"/>
    </row>
    <row r="11" spans="1:58" ht="15" x14ac:dyDescent="0.2">
      <c r="A11" s="140"/>
      <c r="B11" s="140"/>
      <c r="C11" s="189"/>
      <c r="D11" s="193"/>
      <c r="E11" s="184"/>
      <c r="F11" s="184"/>
      <c r="G11" s="184"/>
      <c r="H11" s="184"/>
      <c r="I11" s="184"/>
      <c r="J11" s="184"/>
      <c r="K11" s="184"/>
      <c r="L11" s="184"/>
      <c r="M11" s="188"/>
      <c r="N11" s="184"/>
      <c r="O11" s="188"/>
      <c r="P11" s="184"/>
      <c r="Q11" s="184"/>
      <c r="R11" s="184"/>
      <c r="S11" s="184"/>
      <c r="T11" s="184"/>
      <c r="U11" s="184"/>
      <c r="V11" s="184"/>
      <c r="W11" s="188"/>
      <c r="X11" s="184"/>
      <c r="Y11" s="188"/>
      <c r="Z11" s="184"/>
      <c r="AA11" s="184"/>
      <c r="AB11" s="184"/>
      <c r="AC11" s="184"/>
      <c r="AD11" s="184"/>
      <c r="AE11" s="184"/>
      <c r="AF11" s="184"/>
      <c r="AG11" s="184"/>
      <c r="AH11" s="184"/>
      <c r="AI11" s="184"/>
      <c r="AJ11" s="184"/>
      <c r="AK11" s="184"/>
      <c r="AL11" s="184"/>
      <c r="AM11" s="184"/>
    </row>
    <row r="12" spans="1:58" ht="42" customHeight="1" x14ac:dyDescent="0.2">
      <c r="A12" s="410" t="s">
        <v>13</v>
      </c>
      <c r="B12" s="410"/>
      <c r="C12" s="410"/>
      <c r="D12" s="410"/>
      <c r="E12" s="410"/>
      <c r="F12" s="410"/>
      <c r="G12" s="410"/>
      <c r="H12" s="410"/>
      <c r="I12" s="410"/>
      <c r="J12" s="410"/>
      <c r="K12" s="410"/>
      <c r="L12" s="416" t="s">
        <v>897</v>
      </c>
      <c r="M12" s="416"/>
      <c r="N12" s="416"/>
      <c r="O12" s="416"/>
      <c r="P12" s="416"/>
      <c r="Q12" s="416"/>
      <c r="R12" s="420" t="s">
        <v>14</v>
      </c>
      <c r="S12" s="420"/>
      <c r="T12" s="420"/>
      <c r="U12" s="420"/>
      <c r="V12" s="420"/>
      <c r="W12" s="420"/>
      <c r="X12" s="420"/>
      <c r="Y12" s="420"/>
      <c r="Z12" s="420"/>
      <c r="AA12" s="420"/>
      <c r="AB12" s="420"/>
      <c r="AC12" s="420"/>
      <c r="AD12" s="420"/>
      <c r="AE12" s="420"/>
      <c r="AF12" s="430" t="s">
        <v>898</v>
      </c>
      <c r="AG12" s="430"/>
      <c r="AH12" s="430"/>
      <c r="AI12" s="430"/>
      <c r="AJ12" s="430"/>
      <c r="AK12" s="430"/>
      <c r="AL12" s="405" t="s">
        <v>899</v>
      </c>
      <c r="AM12" s="406" t="s">
        <v>900</v>
      </c>
      <c r="AN12" s="340" t="s">
        <v>15</v>
      </c>
      <c r="AO12" s="338"/>
      <c r="AP12" s="338"/>
      <c r="AQ12" s="338"/>
      <c r="AR12" s="338"/>
      <c r="AS12" s="338"/>
      <c r="AT12" s="338"/>
      <c r="AU12" s="338"/>
      <c r="AV12" s="338"/>
      <c r="AW12" s="338"/>
      <c r="AX12" s="338"/>
      <c r="AY12" s="338"/>
      <c r="AZ12" s="338"/>
      <c r="BA12" s="338"/>
      <c r="BB12" s="338"/>
      <c r="BC12" s="338"/>
      <c r="BD12" s="338"/>
      <c r="BE12" s="338"/>
      <c r="BF12" s="336" t="s">
        <v>16</v>
      </c>
    </row>
    <row r="13" spans="1:58" ht="29.25" customHeight="1" x14ac:dyDescent="0.2">
      <c r="A13" s="418" t="s">
        <v>17</v>
      </c>
      <c r="B13" s="418"/>
      <c r="C13" s="418" t="s">
        <v>18</v>
      </c>
      <c r="D13" s="410" t="s">
        <v>19</v>
      </c>
      <c r="E13" s="410" t="s">
        <v>901</v>
      </c>
      <c r="F13" s="410" t="s">
        <v>902</v>
      </c>
      <c r="G13" s="410" t="s">
        <v>903</v>
      </c>
      <c r="H13" s="422" t="s">
        <v>20</v>
      </c>
      <c r="I13" s="410" t="s">
        <v>21</v>
      </c>
      <c r="J13" s="410" t="s">
        <v>22</v>
      </c>
      <c r="K13" s="410" t="s">
        <v>23</v>
      </c>
      <c r="L13" s="416" t="s">
        <v>24</v>
      </c>
      <c r="M13" s="417" t="s">
        <v>25</v>
      </c>
      <c r="N13" s="416" t="s">
        <v>26</v>
      </c>
      <c r="O13" s="417" t="s">
        <v>27</v>
      </c>
      <c r="P13" s="416" t="s">
        <v>28</v>
      </c>
      <c r="Q13" s="419" t="s">
        <v>29</v>
      </c>
      <c r="R13" s="420" t="s">
        <v>904</v>
      </c>
      <c r="S13" s="421" t="s">
        <v>30</v>
      </c>
      <c r="T13" s="421"/>
      <c r="U13" s="420" t="s">
        <v>31</v>
      </c>
      <c r="V13" s="420" t="s">
        <v>905</v>
      </c>
      <c r="W13" s="420"/>
      <c r="X13" s="420" t="s">
        <v>32</v>
      </c>
      <c r="Y13" s="420"/>
      <c r="Z13" s="420" t="s">
        <v>33</v>
      </c>
      <c r="AA13" s="420"/>
      <c r="AB13" s="401" t="s">
        <v>34</v>
      </c>
      <c r="AC13" s="402"/>
      <c r="AD13" s="403"/>
      <c r="AE13" s="420" t="s">
        <v>35</v>
      </c>
      <c r="AF13" s="430" t="s">
        <v>24</v>
      </c>
      <c r="AG13" s="430" t="s">
        <v>25</v>
      </c>
      <c r="AH13" s="430" t="s">
        <v>26</v>
      </c>
      <c r="AI13" s="430" t="s">
        <v>27</v>
      </c>
      <c r="AJ13" s="432" t="s">
        <v>36</v>
      </c>
      <c r="AK13" s="432" t="s">
        <v>37</v>
      </c>
      <c r="AL13" s="405"/>
      <c r="AM13" s="406"/>
      <c r="AN13" s="337" t="s">
        <v>38</v>
      </c>
      <c r="AO13" s="338" t="s">
        <v>39</v>
      </c>
      <c r="AP13" s="338" t="s">
        <v>522</v>
      </c>
      <c r="AQ13" s="338"/>
      <c r="AR13" s="338"/>
      <c r="AS13" s="339" t="s">
        <v>906</v>
      </c>
      <c r="AT13" s="338"/>
      <c r="AU13" s="338"/>
      <c r="AV13" s="338" t="s">
        <v>523</v>
      </c>
      <c r="AW13" s="338"/>
      <c r="AX13" s="338"/>
      <c r="AY13" s="338" t="s">
        <v>524</v>
      </c>
      <c r="AZ13" s="338"/>
      <c r="BA13" s="338"/>
      <c r="BB13" s="338" t="s">
        <v>525</v>
      </c>
      <c r="BC13" s="338"/>
      <c r="BD13" s="338"/>
      <c r="BE13" s="338" t="s">
        <v>40</v>
      </c>
      <c r="BF13" s="336"/>
    </row>
    <row r="14" spans="1:58" s="24" customFormat="1" ht="109.5" customHeight="1" x14ac:dyDescent="0.25">
      <c r="A14" s="194" t="s">
        <v>41</v>
      </c>
      <c r="B14" s="194" t="s">
        <v>42</v>
      </c>
      <c r="C14" s="418"/>
      <c r="D14" s="410"/>
      <c r="E14" s="410"/>
      <c r="F14" s="410"/>
      <c r="G14" s="410"/>
      <c r="H14" s="422"/>
      <c r="I14" s="410"/>
      <c r="J14" s="410"/>
      <c r="K14" s="410"/>
      <c r="L14" s="416"/>
      <c r="M14" s="417"/>
      <c r="N14" s="416"/>
      <c r="O14" s="417"/>
      <c r="P14" s="416"/>
      <c r="Q14" s="419"/>
      <c r="R14" s="420"/>
      <c r="S14" s="135" t="s">
        <v>43</v>
      </c>
      <c r="T14" s="135" t="s">
        <v>44</v>
      </c>
      <c r="U14" s="420"/>
      <c r="V14" s="431" t="s">
        <v>45</v>
      </c>
      <c r="W14" s="431"/>
      <c r="X14" s="431" t="s">
        <v>46</v>
      </c>
      <c r="Y14" s="431"/>
      <c r="Z14" s="135" t="s">
        <v>47</v>
      </c>
      <c r="AA14" s="135" t="s">
        <v>48</v>
      </c>
      <c r="AB14" s="135" t="s">
        <v>49</v>
      </c>
      <c r="AC14" s="135" t="s">
        <v>50</v>
      </c>
      <c r="AD14" s="135" t="s">
        <v>51</v>
      </c>
      <c r="AE14" s="420"/>
      <c r="AF14" s="430"/>
      <c r="AG14" s="430"/>
      <c r="AH14" s="430"/>
      <c r="AI14" s="430"/>
      <c r="AJ14" s="432"/>
      <c r="AK14" s="432"/>
      <c r="AL14" s="405"/>
      <c r="AM14" s="406"/>
      <c r="AN14" s="337" t="s">
        <v>38</v>
      </c>
      <c r="AO14" s="338"/>
      <c r="AP14" s="138" t="s">
        <v>52</v>
      </c>
      <c r="AQ14" s="138" t="s">
        <v>53</v>
      </c>
      <c r="AR14" s="138" t="s">
        <v>54</v>
      </c>
      <c r="AS14" s="138" t="s">
        <v>52</v>
      </c>
      <c r="AT14" s="138" t="s">
        <v>53</v>
      </c>
      <c r="AU14" s="138" t="s">
        <v>54</v>
      </c>
      <c r="AV14" s="138" t="s">
        <v>52</v>
      </c>
      <c r="AW14" s="138" t="s">
        <v>53</v>
      </c>
      <c r="AX14" s="138" t="s">
        <v>54</v>
      </c>
      <c r="AY14" s="138" t="s">
        <v>52</v>
      </c>
      <c r="AZ14" s="138" t="s">
        <v>53</v>
      </c>
      <c r="BA14" s="138" t="s">
        <v>54</v>
      </c>
      <c r="BB14" s="138" t="s">
        <v>52</v>
      </c>
      <c r="BC14" s="138" t="s">
        <v>53</v>
      </c>
      <c r="BD14" s="138" t="s">
        <v>54</v>
      </c>
      <c r="BE14" s="338"/>
      <c r="BF14" s="336"/>
    </row>
    <row r="15" spans="1:58" ht="77.25" customHeight="1" x14ac:dyDescent="0.2">
      <c r="A15" s="351" t="s">
        <v>9</v>
      </c>
      <c r="B15" s="325"/>
      <c r="C15" s="324" t="s">
        <v>55</v>
      </c>
      <c r="D15" s="329" t="s">
        <v>56</v>
      </c>
      <c r="E15" s="329" t="s">
        <v>57</v>
      </c>
      <c r="F15" s="155" t="s">
        <v>58</v>
      </c>
      <c r="G15" s="196" t="s">
        <v>59</v>
      </c>
      <c r="H15" s="329" t="s">
        <v>60</v>
      </c>
      <c r="I15" s="400" t="s">
        <v>61</v>
      </c>
      <c r="J15" s="329" t="s">
        <v>62</v>
      </c>
      <c r="K15" s="348" t="s">
        <v>63</v>
      </c>
      <c r="L15" s="329" t="s">
        <v>64</v>
      </c>
      <c r="M15" s="327">
        <f>VLOOKUP(L15,'[2]Datos Validacion'!$C$6:$D$10,2,0)</f>
        <v>0.4</v>
      </c>
      <c r="N15" s="328" t="s">
        <v>65</v>
      </c>
      <c r="O15" s="350">
        <f>VLOOKUP(N15,'[2]Datos Validacion'!$E$6:$F$15,2,0)</f>
        <v>0.8</v>
      </c>
      <c r="P15" s="348" t="s">
        <v>66</v>
      </c>
      <c r="Q15" s="330" t="s">
        <v>67</v>
      </c>
      <c r="R15" s="245" t="s">
        <v>68</v>
      </c>
      <c r="S15" s="144" t="s">
        <v>69</v>
      </c>
      <c r="T15" s="197" t="s">
        <v>57</v>
      </c>
      <c r="U15" s="144" t="s">
        <v>70</v>
      </c>
      <c r="V15" s="144" t="s">
        <v>71</v>
      </c>
      <c r="W15" s="157">
        <f>VLOOKUP(V15,'[2]Datos Validacion'!$K$6:$L$8,2,0)</f>
        <v>0.25</v>
      </c>
      <c r="X15" s="153" t="s">
        <v>72</v>
      </c>
      <c r="Y15" s="157">
        <f>VLOOKUP(X15,'[2]Datos Validacion'!$M$6:$N$7,2,0)</f>
        <v>0.15</v>
      </c>
      <c r="Z15" s="144" t="s">
        <v>73</v>
      </c>
      <c r="AA15" s="198" t="s">
        <v>74</v>
      </c>
      <c r="AB15" s="144" t="s">
        <v>75</v>
      </c>
      <c r="AC15" s="197" t="s">
        <v>76</v>
      </c>
      <c r="AD15" s="197"/>
      <c r="AE15" s="199">
        <f t="shared" ref="AE15:AE70" si="0">+W15+Y15</f>
        <v>0.4</v>
      </c>
      <c r="AF15" s="200" t="str">
        <f t="shared" ref="AF15:AF70" si="1">IF(AG15&lt;=20%,"MUY BAJA",IF(AG15&lt;=40%,"BAJA",IF(AG15&lt;=60%,"MEDIA",IF(AG15&lt;=80%,"ALTA","MUY ALTA"))))</f>
        <v>BAJA</v>
      </c>
      <c r="AG15" s="200">
        <f t="shared" ref="AG15:AG49" si="2">IF(OR(V15="prevenir",V15="detectar"),(M15-(M15*AE15)), M15)</f>
        <v>0.24</v>
      </c>
      <c r="AH15" s="349" t="str">
        <f t="shared" ref="AH15:AH49" si="3">IF(AI15&lt;=20%,"LEVE",IF(AI15&lt;=40%,"MENOR",IF(AI15&lt;=60%,"MODERADO",IF(AI15&lt;=80%,"MAYOR","CATASTROFICO"))))</f>
        <v>MAYOR</v>
      </c>
      <c r="AI15" s="349">
        <f t="shared" ref="AI15:AI49" si="4">IF(V15="corregir",(O15-(O15*AE15)), O15)</f>
        <v>0.8</v>
      </c>
      <c r="AJ15" s="330" t="s">
        <v>77</v>
      </c>
      <c r="AK15" s="329" t="s">
        <v>78</v>
      </c>
      <c r="AL15" s="362" t="s">
        <v>79</v>
      </c>
      <c r="AM15" s="347"/>
      <c r="AN15" s="294">
        <v>45644</v>
      </c>
      <c r="AO15" s="344" t="s">
        <v>80</v>
      </c>
      <c r="AP15" s="314" t="s">
        <v>81</v>
      </c>
      <c r="AQ15" s="318" t="s">
        <v>9</v>
      </c>
      <c r="AR15" s="317" t="s">
        <v>82</v>
      </c>
      <c r="AS15" s="318" t="s">
        <v>9</v>
      </c>
      <c r="AT15" s="314" t="s">
        <v>81</v>
      </c>
      <c r="AU15" s="317" t="s">
        <v>83</v>
      </c>
      <c r="AV15" s="318" t="s">
        <v>9</v>
      </c>
      <c r="AW15" s="314" t="s">
        <v>81</v>
      </c>
      <c r="AX15" s="317" t="s">
        <v>910</v>
      </c>
      <c r="AY15" s="318" t="s">
        <v>9</v>
      </c>
      <c r="AZ15" s="321" t="s">
        <v>81</v>
      </c>
      <c r="BA15" s="317" t="s">
        <v>909</v>
      </c>
      <c r="BB15" s="318" t="s">
        <v>81</v>
      </c>
      <c r="BC15" s="341" t="s">
        <v>9</v>
      </c>
      <c r="BD15" s="317" t="s">
        <v>84</v>
      </c>
      <c r="BE15" s="317" t="s">
        <v>85</v>
      </c>
      <c r="BF15" s="281" t="s">
        <v>932</v>
      </c>
    </row>
    <row r="16" spans="1:58" ht="40.700000000000003" customHeight="1" x14ac:dyDescent="0.2">
      <c r="A16" s="351"/>
      <c r="B16" s="325"/>
      <c r="C16" s="324"/>
      <c r="D16" s="329"/>
      <c r="E16" s="329"/>
      <c r="F16" s="155" t="s">
        <v>86</v>
      </c>
      <c r="G16" s="196" t="s">
        <v>87</v>
      </c>
      <c r="H16" s="329"/>
      <c r="I16" s="400"/>
      <c r="J16" s="329"/>
      <c r="K16" s="348"/>
      <c r="L16" s="329"/>
      <c r="M16" s="327"/>
      <c r="N16" s="328"/>
      <c r="O16" s="350"/>
      <c r="P16" s="348"/>
      <c r="Q16" s="330"/>
      <c r="R16" s="399" t="s">
        <v>88</v>
      </c>
      <c r="S16" s="325" t="s">
        <v>69</v>
      </c>
      <c r="T16" s="348" t="s">
        <v>57</v>
      </c>
      <c r="U16" s="325" t="s">
        <v>70</v>
      </c>
      <c r="V16" s="325" t="s">
        <v>71</v>
      </c>
      <c r="W16" s="327">
        <f>VLOOKUP(V16,'[2]Datos Validacion'!$K$6:$L$8,2,0)</f>
        <v>0.25</v>
      </c>
      <c r="X16" s="326" t="s">
        <v>72</v>
      </c>
      <c r="Y16" s="327">
        <f>VLOOKUP(X16,'[2]Datos Validacion'!$M$6:$N$7,2,0)</f>
        <v>0.15</v>
      </c>
      <c r="Z16" s="325" t="s">
        <v>73</v>
      </c>
      <c r="AA16" s="400" t="s">
        <v>89</v>
      </c>
      <c r="AB16" s="325" t="s">
        <v>75</v>
      </c>
      <c r="AC16" s="348" t="s">
        <v>90</v>
      </c>
      <c r="AD16" s="306"/>
      <c r="AE16" s="353">
        <f t="shared" si="0"/>
        <v>0.4</v>
      </c>
      <c r="AF16" s="349" t="str">
        <f t="shared" si="1"/>
        <v>MUY BAJA</v>
      </c>
      <c r="AG16" s="404">
        <f>+AG15-(AG15*AE16)</f>
        <v>0.14399999999999999</v>
      </c>
      <c r="AH16" s="349"/>
      <c r="AI16" s="349"/>
      <c r="AJ16" s="330"/>
      <c r="AK16" s="329"/>
      <c r="AL16" s="362"/>
      <c r="AM16" s="347"/>
      <c r="AN16" s="295"/>
      <c r="AO16" s="345"/>
      <c r="AP16" s="315"/>
      <c r="AQ16" s="319"/>
      <c r="AR16" s="279"/>
      <c r="AS16" s="319"/>
      <c r="AT16" s="315"/>
      <c r="AU16" s="279"/>
      <c r="AV16" s="319"/>
      <c r="AW16" s="315"/>
      <c r="AX16" s="279"/>
      <c r="AY16" s="319"/>
      <c r="AZ16" s="322"/>
      <c r="BA16" s="279"/>
      <c r="BB16" s="319"/>
      <c r="BC16" s="342"/>
      <c r="BD16" s="279"/>
      <c r="BE16" s="279"/>
      <c r="BF16" s="291"/>
    </row>
    <row r="17" spans="1:59" ht="140.44999999999999" customHeight="1" x14ac:dyDescent="0.2">
      <c r="A17" s="351"/>
      <c r="B17" s="325"/>
      <c r="C17" s="324"/>
      <c r="D17" s="329"/>
      <c r="E17" s="329"/>
      <c r="F17" s="155" t="s">
        <v>58</v>
      </c>
      <c r="G17" s="196" t="s">
        <v>91</v>
      </c>
      <c r="H17" s="329"/>
      <c r="I17" s="400"/>
      <c r="J17" s="329"/>
      <c r="K17" s="348"/>
      <c r="L17" s="329"/>
      <c r="M17" s="327"/>
      <c r="N17" s="328"/>
      <c r="O17" s="350"/>
      <c r="P17" s="348"/>
      <c r="Q17" s="330"/>
      <c r="R17" s="399"/>
      <c r="S17" s="325"/>
      <c r="T17" s="348"/>
      <c r="U17" s="325"/>
      <c r="V17" s="325"/>
      <c r="W17" s="327"/>
      <c r="X17" s="326"/>
      <c r="Y17" s="327"/>
      <c r="Z17" s="325"/>
      <c r="AA17" s="400"/>
      <c r="AB17" s="325"/>
      <c r="AC17" s="348"/>
      <c r="AD17" s="308"/>
      <c r="AE17" s="353"/>
      <c r="AF17" s="349"/>
      <c r="AG17" s="404"/>
      <c r="AH17" s="349"/>
      <c r="AI17" s="349"/>
      <c r="AJ17" s="330"/>
      <c r="AK17" s="329"/>
      <c r="AL17" s="362"/>
      <c r="AM17" s="347"/>
      <c r="AN17" s="296"/>
      <c r="AO17" s="346"/>
      <c r="AP17" s="316"/>
      <c r="AQ17" s="320"/>
      <c r="AR17" s="280"/>
      <c r="AS17" s="320"/>
      <c r="AT17" s="316"/>
      <c r="AU17" s="280"/>
      <c r="AV17" s="320"/>
      <c r="AW17" s="316"/>
      <c r="AX17" s="280"/>
      <c r="AY17" s="320"/>
      <c r="AZ17" s="323"/>
      <c r="BA17" s="280"/>
      <c r="BB17" s="320"/>
      <c r="BC17" s="343"/>
      <c r="BD17" s="280"/>
      <c r="BE17" s="280"/>
      <c r="BF17" s="292"/>
    </row>
    <row r="18" spans="1:59" ht="136.5" customHeight="1" x14ac:dyDescent="0.2">
      <c r="A18" s="351" t="s">
        <v>9</v>
      </c>
      <c r="B18" s="325"/>
      <c r="C18" s="352" t="s">
        <v>92</v>
      </c>
      <c r="D18" s="326" t="s">
        <v>93</v>
      </c>
      <c r="E18" s="326" t="s">
        <v>94</v>
      </c>
      <c r="F18" s="155" t="s">
        <v>58</v>
      </c>
      <c r="G18" s="148" t="s">
        <v>95</v>
      </c>
      <c r="H18" s="329" t="s">
        <v>96</v>
      </c>
      <c r="I18" s="399" t="s">
        <v>97</v>
      </c>
      <c r="J18" s="329" t="s">
        <v>62</v>
      </c>
      <c r="K18" s="329" t="s">
        <v>98</v>
      </c>
      <c r="L18" s="329" t="s">
        <v>99</v>
      </c>
      <c r="M18" s="327">
        <f>VLOOKUP(L18,'[2]Datos Validacion'!$C$6:$D$10,2,0)</f>
        <v>0.6</v>
      </c>
      <c r="N18" s="328" t="s">
        <v>65</v>
      </c>
      <c r="O18" s="350">
        <f>VLOOKUP(N18,'[2]Datos Validacion'!$E$6:$F$15,2,0)</f>
        <v>0.8</v>
      </c>
      <c r="P18" s="348" t="s">
        <v>66</v>
      </c>
      <c r="Q18" s="330" t="s">
        <v>67</v>
      </c>
      <c r="R18" s="205" t="s">
        <v>100</v>
      </c>
      <c r="S18" s="144" t="s">
        <v>69</v>
      </c>
      <c r="T18" s="153" t="s">
        <v>101</v>
      </c>
      <c r="U18" s="144" t="s">
        <v>70</v>
      </c>
      <c r="V18" s="144" t="s">
        <v>71</v>
      </c>
      <c r="W18" s="157">
        <f>VLOOKUP(V18,'[2]Datos Validacion'!$K$6:$L$8,2,0)</f>
        <v>0.25</v>
      </c>
      <c r="X18" s="153" t="s">
        <v>72</v>
      </c>
      <c r="Y18" s="157">
        <f>VLOOKUP(X18,'[2]Datos Validacion'!$M$6:$N$7,2,0)</f>
        <v>0.15</v>
      </c>
      <c r="Z18" s="144" t="s">
        <v>73</v>
      </c>
      <c r="AA18" s="363" t="s">
        <v>102</v>
      </c>
      <c r="AB18" s="144" t="s">
        <v>75</v>
      </c>
      <c r="AC18" s="153" t="s">
        <v>103</v>
      </c>
      <c r="AD18" s="265" t="s">
        <v>104</v>
      </c>
      <c r="AE18" s="199">
        <f t="shared" si="0"/>
        <v>0.4</v>
      </c>
      <c r="AF18" s="200" t="str">
        <f t="shared" si="1"/>
        <v>BAJA</v>
      </c>
      <c r="AG18" s="200">
        <f t="shared" si="2"/>
        <v>0.36</v>
      </c>
      <c r="AH18" s="349" t="str">
        <f t="shared" si="3"/>
        <v>MAYOR</v>
      </c>
      <c r="AI18" s="349">
        <f t="shared" si="4"/>
        <v>0.8</v>
      </c>
      <c r="AJ18" s="330" t="s">
        <v>77</v>
      </c>
      <c r="AK18" s="329" t="s">
        <v>78</v>
      </c>
      <c r="AL18" s="362" t="s">
        <v>105</v>
      </c>
      <c r="AM18" s="347"/>
      <c r="AN18" s="284">
        <v>45646</v>
      </c>
      <c r="AO18" s="287" t="s">
        <v>106</v>
      </c>
      <c r="AP18" s="290"/>
      <c r="AQ18" s="290" t="s">
        <v>9</v>
      </c>
      <c r="AR18" s="281" t="s">
        <v>107</v>
      </c>
      <c r="AS18" s="290" t="s">
        <v>108</v>
      </c>
      <c r="AT18" s="290"/>
      <c r="AU18" s="281" t="s">
        <v>109</v>
      </c>
      <c r="AV18" s="290" t="s">
        <v>108</v>
      </c>
      <c r="AW18" s="290"/>
      <c r="AX18" s="281" t="s">
        <v>110</v>
      </c>
      <c r="AY18" s="290" t="s">
        <v>108</v>
      </c>
      <c r="AZ18" s="290"/>
      <c r="BA18" s="281" t="s">
        <v>111</v>
      </c>
      <c r="BB18" s="290"/>
      <c r="BC18" s="290" t="s">
        <v>108</v>
      </c>
      <c r="BD18" s="281" t="s">
        <v>112</v>
      </c>
      <c r="BE18" s="281" t="s">
        <v>113</v>
      </c>
      <c r="BF18" s="281" t="s">
        <v>920</v>
      </c>
      <c r="BG18" s="150"/>
    </row>
    <row r="19" spans="1:59" ht="108.75" customHeight="1" x14ac:dyDescent="0.2">
      <c r="A19" s="351"/>
      <c r="B19" s="325"/>
      <c r="C19" s="352"/>
      <c r="D19" s="326"/>
      <c r="E19" s="326"/>
      <c r="F19" s="155" t="s">
        <v>58</v>
      </c>
      <c r="G19" s="148" t="s">
        <v>114</v>
      </c>
      <c r="H19" s="329"/>
      <c r="I19" s="399"/>
      <c r="J19" s="329"/>
      <c r="K19" s="329"/>
      <c r="L19" s="329"/>
      <c r="M19" s="327"/>
      <c r="N19" s="328"/>
      <c r="O19" s="350"/>
      <c r="P19" s="348"/>
      <c r="Q19" s="330"/>
      <c r="R19" s="205" t="s">
        <v>115</v>
      </c>
      <c r="S19" s="144" t="s">
        <v>69</v>
      </c>
      <c r="T19" s="153" t="s">
        <v>116</v>
      </c>
      <c r="U19" s="144" t="s">
        <v>70</v>
      </c>
      <c r="V19" s="144" t="s">
        <v>71</v>
      </c>
      <c r="W19" s="157">
        <f>VLOOKUP(V19,'[2]Datos Validacion'!$K$6:$L$8,2,0)</f>
        <v>0.25</v>
      </c>
      <c r="X19" s="153" t="s">
        <v>72</v>
      </c>
      <c r="Y19" s="157">
        <f>VLOOKUP(X19,'[2]Datos Validacion'!$M$6:$N$7,2,0)</f>
        <v>0.15</v>
      </c>
      <c r="Z19" s="144" t="s">
        <v>73</v>
      </c>
      <c r="AA19" s="363"/>
      <c r="AB19" s="144" t="s">
        <v>75</v>
      </c>
      <c r="AC19" s="153" t="s">
        <v>103</v>
      </c>
      <c r="AD19" s="265" t="s">
        <v>104</v>
      </c>
      <c r="AE19" s="199">
        <f t="shared" si="0"/>
        <v>0.4</v>
      </c>
      <c r="AF19" s="200" t="str">
        <f t="shared" si="1"/>
        <v>BAJA</v>
      </c>
      <c r="AG19" s="200">
        <f>+AG18-(AG18*AE19)</f>
        <v>0.216</v>
      </c>
      <c r="AH19" s="349"/>
      <c r="AI19" s="349"/>
      <c r="AJ19" s="330"/>
      <c r="AK19" s="329"/>
      <c r="AL19" s="362"/>
      <c r="AM19" s="347"/>
      <c r="AN19" s="285"/>
      <c r="AO19" s="304"/>
      <c r="AP19" s="288"/>
      <c r="AQ19" s="288"/>
      <c r="AR19" s="291"/>
      <c r="AS19" s="288"/>
      <c r="AT19" s="288"/>
      <c r="AU19" s="291"/>
      <c r="AV19" s="288"/>
      <c r="AW19" s="288"/>
      <c r="AX19" s="291"/>
      <c r="AY19" s="288"/>
      <c r="AZ19" s="288"/>
      <c r="BA19" s="291"/>
      <c r="BB19" s="288"/>
      <c r="BC19" s="288"/>
      <c r="BD19" s="291"/>
      <c r="BE19" s="291"/>
      <c r="BF19" s="282"/>
      <c r="BG19" s="150"/>
    </row>
    <row r="20" spans="1:59" ht="169.5" customHeight="1" x14ac:dyDescent="0.2">
      <c r="A20" s="351"/>
      <c r="B20" s="325"/>
      <c r="C20" s="352"/>
      <c r="D20" s="326"/>
      <c r="E20" s="326"/>
      <c r="F20" s="155" t="s">
        <v>58</v>
      </c>
      <c r="G20" s="160" t="s">
        <v>117</v>
      </c>
      <c r="H20" s="329"/>
      <c r="I20" s="399"/>
      <c r="J20" s="329"/>
      <c r="K20" s="329"/>
      <c r="L20" s="329"/>
      <c r="M20" s="327"/>
      <c r="N20" s="328"/>
      <c r="O20" s="350"/>
      <c r="P20" s="348"/>
      <c r="Q20" s="330"/>
      <c r="R20" s="205" t="s">
        <v>118</v>
      </c>
      <c r="S20" s="144" t="s">
        <v>69</v>
      </c>
      <c r="T20" s="153" t="s">
        <v>116</v>
      </c>
      <c r="U20" s="144" t="s">
        <v>70</v>
      </c>
      <c r="V20" s="144" t="s">
        <v>71</v>
      </c>
      <c r="W20" s="157">
        <f>VLOOKUP(V20,'[2]Datos Validacion'!$K$6:$L$8,2,0)</f>
        <v>0.25</v>
      </c>
      <c r="X20" s="153" t="s">
        <v>72</v>
      </c>
      <c r="Y20" s="157">
        <f>VLOOKUP(X20,'[2]Datos Validacion'!$M$6:$N$7,2,0)</f>
        <v>0.15</v>
      </c>
      <c r="Z20" s="144" t="s">
        <v>73</v>
      </c>
      <c r="AA20" s="92" t="s">
        <v>119</v>
      </c>
      <c r="AB20" s="144" t="s">
        <v>75</v>
      </c>
      <c r="AC20" s="153" t="s">
        <v>120</v>
      </c>
      <c r="AD20" s="265" t="s">
        <v>104</v>
      </c>
      <c r="AE20" s="199">
        <f t="shared" si="0"/>
        <v>0.4</v>
      </c>
      <c r="AF20" s="200" t="str">
        <f t="shared" si="1"/>
        <v>MUY BAJA</v>
      </c>
      <c r="AG20" s="206">
        <f>+AG19-(AG19*AE20)</f>
        <v>0.12959999999999999</v>
      </c>
      <c r="AH20" s="349"/>
      <c r="AI20" s="349"/>
      <c r="AJ20" s="330"/>
      <c r="AK20" s="329"/>
      <c r="AL20" s="362"/>
      <c r="AM20" s="347"/>
      <c r="AN20" s="286"/>
      <c r="AO20" s="305"/>
      <c r="AP20" s="289"/>
      <c r="AQ20" s="289"/>
      <c r="AR20" s="292"/>
      <c r="AS20" s="289"/>
      <c r="AT20" s="289"/>
      <c r="AU20" s="292"/>
      <c r="AV20" s="289"/>
      <c r="AW20" s="289"/>
      <c r="AX20" s="292"/>
      <c r="AY20" s="289"/>
      <c r="AZ20" s="289"/>
      <c r="BA20" s="292"/>
      <c r="BB20" s="289"/>
      <c r="BC20" s="289"/>
      <c r="BD20" s="292"/>
      <c r="BE20" s="292"/>
      <c r="BF20" s="283"/>
      <c r="BG20" s="150"/>
    </row>
    <row r="21" spans="1:59" ht="90" customHeight="1" x14ac:dyDescent="0.2">
      <c r="A21" s="351" t="s">
        <v>9</v>
      </c>
      <c r="B21" s="325"/>
      <c r="C21" s="352" t="s">
        <v>92</v>
      </c>
      <c r="D21" s="329" t="s">
        <v>121</v>
      </c>
      <c r="E21" s="329" t="s">
        <v>122</v>
      </c>
      <c r="F21" s="155" t="s">
        <v>58</v>
      </c>
      <c r="G21" s="160" t="s">
        <v>123</v>
      </c>
      <c r="H21" s="329" t="s">
        <v>124</v>
      </c>
      <c r="I21" s="331" t="s">
        <v>125</v>
      </c>
      <c r="J21" s="329" t="s">
        <v>126</v>
      </c>
      <c r="K21" s="329" t="s">
        <v>127</v>
      </c>
      <c r="L21" s="329" t="s">
        <v>128</v>
      </c>
      <c r="M21" s="327">
        <f>VLOOKUP(L21,'[2]Datos Validacion'!$C$6:$D$10,2,0)</f>
        <v>0.8</v>
      </c>
      <c r="N21" s="328" t="s">
        <v>129</v>
      </c>
      <c r="O21" s="350">
        <f>VLOOKUP(N21,'[2]Datos Validacion'!$E$6:$F$15,2,0)</f>
        <v>0.6</v>
      </c>
      <c r="P21" s="348" t="s">
        <v>130</v>
      </c>
      <c r="Q21" s="330" t="s">
        <v>77</v>
      </c>
      <c r="R21" s="198" t="s">
        <v>131</v>
      </c>
      <c r="S21" s="144" t="s">
        <v>69</v>
      </c>
      <c r="T21" s="153" t="s">
        <v>132</v>
      </c>
      <c r="U21" s="144" t="s">
        <v>70</v>
      </c>
      <c r="V21" s="144" t="s">
        <v>71</v>
      </c>
      <c r="W21" s="157">
        <f>VLOOKUP(V21,'[2]Datos Validacion'!$K$6:$L$8,2,0)</f>
        <v>0.25</v>
      </c>
      <c r="X21" s="153" t="s">
        <v>72</v>
      </c>
      <c r="Y21" s="157">
        <f>VLOOKUP(X21,'[2]Datos Validacion'!$M$6:$N$7,2,0)</f>
        <v>0.15</v>
      </c>
      <c r="Z21" s="144" t="s">
        <v>73</v>
      </c>
      <c r="AA21" s="92" t="s">
        <v>133</v>
      </c>
      <c r="AB21" s="144" t="s">
        <v>75</v>
      </c>
      <c r="AC21" s="153" t="s">
        <v>134</v>
      </c>
      <c r="AD21" s="266" t="s">
        <v>135</v>
      </c>
      <c r="AE21" s="199">
        <f t="shared" si="0"/>
        <v>0.4</v>
      </c>
      <c r="AF21" s="200" t="str">
        <f t="shared" si="1"/>
        <v>MEDIA</v>
      </c>
      <c r="AG21" s="200">
        <f t="shared" si="2"/>
        <v>0.48</v>
      </c>
      <c r="AH21" s="349" t="str">
        <f t="shared" si="3"/>
        <v>MODERADO</v>
      </c>
      <c r="AI21" s="349">
        <f t="shared" si="4"/>
        <v>0.6</v>
      </c>
      <c r="AJ21" s="330" t="s">
        <v>136</v>
      </c>
      <c r="AK21" s="329" t="s">
        <v>78</v>
      </c>
      <c r="AL21" s="347"/>
      <c r="AM21" s="347"/>
      <c r="AN21" s="284">
        <v>45646</v>
      </c>
      <c r="AO21" s="287" t="s">
        <v>137</v>
      </c>
      <c r="AP21" s="287"/>
      <c r="AQ21" s="287" t="s">
        <v>9</v>
      </c>
      <c r="AR21" s="281" t="s">
        <v>138</v>
      </c>
      <c r="AS21" s="287" t="s">
        <v>9</v>
      </c>
      <c r="AT21" s="287"/>
      <c r="AU21" s="281" t="s">
        <v>139</v>
      </c>
      <c r="AV21" s="287" t="s">
        <v>9</v>
      </c>
      <c r="AW21" s="287"/>
      <c r="AX21" s="281" t="s">
        <v>140</v>
      </c>
      <c r="AY21" s="287" t="s">
        <v>9</v>
      </c>
      <c r="AZ21" s="287"/>
      <c r="BA21" s="281" t="s">
        <v>141</v>
      </c>
      <c r="BB21" s="287"/>
      <c r="BC21" s="287" t="s">
        <v>9</v>
      </c>
      <c r="BD21" s="281" t="s">
        <v>142</v>
      </c>
      <c r="BE21" s="281" t="s">
        <v>143</v>
      </c>
      <c r="BF21" s="281" t="s">
        <v>922</v>
      </c>
    </row>
    <row r="22" spans="1:59" ht="74.099999999999994" customHeight="1" x14ac:dyDescent="0.2">
      <c r="A22" s="351"/>
      <c r="B22" s="325"/>
      <c r="C22" s="352"/>
      <c r="D22" s="329"/>
      <c r="E22" s="329"/>
      <c r="F22" s="155" t="s">
        <v>58</v>
      </c>
      <c r="G22" s="160" t="s">
        <v>144</v>
      </c>
      <c r="H22" s="329"/>
      <c r="I22" s="331"/>
      <c r="J22" s="329"/>
      <c r="K22" s="329"/>
      <c r="L22" s="329"/>
      <c r="M22" s="327"/>
      <c r="N22" s="328"/>
      <c r="O22" s="350"/>
      <c r="P22" s="348"/>
      <c r="Q22" s="330"/>
      <c r="R22" s="198" t="s">
        <v>145</v>
      </c>
      <c r="S22" s="144" t="s">
        <v>69</v>
      </c>
      <c r="T22" s="153" t="s">
        <v>132</v>
      </c>
      <c r="U22" s="144" t="s">
        <v>70</v>
      </c>
      <c r="V22" s="144" t="s">
        <v>146</v>
      </c>
      <c r="W22" s="157">
        <f>VLOOKUP(V22,'[2]Datos Validacion'!$K$6:$L$8,2,0)</f>
        <v>0.15</v>
      </c>
      <c r="X22" s="153" t="s">
        <v>72</v>
      </c>
      <c r="Y22" s="157">
        <f>VLOOKUP(X22,'[2]Datos Validacion'!$M$6:$N$7,2,0)</f>
        <v>0.15</v>
      </c>
      <c r="Z22" s="144" t="s">
        <v>73</v>
      </c>
      <c r="AA22" s="92" t="s">
        <v>133</v>
      </c>
      <c r="AB22" s="144" t="s">
        <v>75</v>
      </c>
      <c r="AC22" s="153" t="s">
        <v>147</v>
      </c>
      <c r="AD22" s="266" t="s">
        <v>135</v>
      </c>
      <c r="AE22" s="199">
        <f t="shared" si="0"/>
        <v>0.3</v>
      </c>
      <c r="AF22" s="200" t="str">
        <f t="shared" si="1"/>
        <v>BAJA</v>
      </c>
      <c r="AG22" s="200">
        <f>+AG21-(AG21*AE22)</f>
        <v>0.33599999999999997</v>
      </c>
      <c r="AH22" s="349"/>
      <c r="AI22" s="349"/>
      <c r="AJ22" s="330"/>
      <c r="AK22" s="329"/>
      <c r="AL22" s="347"/>
      <c r="AM22" s="347"/>
      <c r="AN22" s="288"/>
      <c r="AO22" s="288"/>
      <c r="AP22" s="304"/>
      <c r="AQ22" s="304"/>
      <c r="AR22" s="291"/>
      <c r="AS22" s="304"/>
      <c r="AT22" s="304"/>
      <c r="AU22" s="291"/>
      <c r="AV22" s="304"/>
      <c r="AW22" s="304"/>
      <c r="AX22" s="291"/>
      <c r="AY22" s="304"/>
      <c r="AZ22" s="304"/>
      <c r="BA22" s="291"/>
      <c r="BB22" s="304"/>
      <c r="BC22" s="304"/>
      <c r="BD22" s="291"/>
      <c r="BE22" s="291"/>
      <c r="BF22" s="282"/>
    </row>
    <row r="23" spans="1:59" ht="74.099999999999994" customHeight="1" x14ac:dyDescent="0.2">
      <c r="A23" s="351"/>
      <c r="B23" s="325"/>
      <c r="C23" s="352"/>
      <c r="D23" s="329"/>
      <c r="E23" s="329"/>
      <c r="F23" s="155" t="s">
        <v>148</v>
      </c>
      <c r="G23" s="160" t="s">
        <v>149</v>
      </c>
      <c r="H23" s="329"/>
      <c r="I23" s="331"/>
      <c r="J23" s="329"/>
      <c r="K23" s="329"/>
      <c r="L23" s="329"/>
      <c r="M23" s="327"/>
      <c r="N23" s="328"/>
      <c r="O23" s="350"/>
      <c r="P23" s="348"/>
      <c r="Q23" s="330"/>
      <c r="R23" s="198" t="s">
        <v>150</v>
      </c>
      <c r="S23" s="144" t="s">
        <v>69</v>
      </c>
      <c r="T23" s="153" t="s">
        <v>132</v>
      </c>
      <c r="U23" s="144" t="s">
        <v>70</v>
      </c>
      <c r="V23" s="144" t="s">
        <v>146</v>
      </c>
      <c r="W23" s="157">
        <f>VLOOKUP(V23,'[2]Datos Validacion'!$K$6:$L$8,2,0)</f>
        <v>0.15</v>
      </c>
      <c r="X23" s="153" t="s">
        <v>72</v>
      </c>
      <c r="Y23" s="157">
        <f>VLOOKUP(X23,'[2]Datos Validacion'!$M$6:$N$7,2,0)</f>
        <v>0.15</v>
      </c>
      <c r="Z23" s="144" t="s">
        <v>73</v>
      </c>
      <c r="AA23" s="92" t="s">
        <v>133</v>
      </c>
      <c r="AB23" s="144" t="s">
        <v>75</v>
      </c>
      <c r="AC23" s="153" t="s">
        <v>151</v>
      </c>
      <c r="AD23" s="266" t="s">
        <v>135</v>
      </c>
      <c r="AE23" s="199">
        <f t="shared" si="0"/>
        <v>0.3</v>
      </c>
      <c r="AF23" s="200" t="str">
        <f t="shared" si="1"/>
        <v>BAJA</v>
      </c>
      <c r="AG23" s="206">
        <f>+AG22-(AG22*AE23)</f>
        <v>0.23519999999999996</v>
      </c>
      <c r="AH23" s="349"/>
      <c r="AI23" s="349"/>
      <c r="AJ23" s="330"/>
      <c r="AK23" s="329"/>
      <c r="AL23" s="347"/>
      <c r="AM23" s="347"/>
      <c r="AN23" s="289"/>
      <c r="AO23" s="289"/>
      <c r="AP23" s="305"/>
      <c r="AQ23" s="305"/>
      <c r="AR23" s="312"/>
      <c r="AS23" s="313"/>
      <c r="AT23" s="313"/>
      <c r="AU23" s="312"/>
      <c r="AV23" s="313"/>
      <c r="AW23" s="305"/>
      <c r="AX23" s="312"/>
      <c r="AY23" s="305"/>
      <c r="AZ23" s="305"/>
      <c r="BA23" s="312"/>
      <c r="BB23" s="305"/>
      <c r="BC23" s="313"/>
      <c r="BD23" s="312"/>
      <c r="BE23" s="312"/>
      <c r="BF23" s="283"/>
    </row>
    <row r="24" spans="1:59" ht="81.599999999999994" customHeight="1" x14ac:dyDescent="0.2">
      <c r="A24" s="393" t="s">
        <v>9</v>
      </c>
      <c r="B24" s="325"/>
      <c r="C24" s="326" t="s">
        <v>152</v>
      </c>
      <c r="D24" s="329" t="s">
        <v>153</v>
      </c>
      <c r="E24" s="329" t="s">
        <v>154</v>
      </c>
      <c r="F24" s="329" t="s">
        <v>58</v>
      </c>
      <c r="G24" s="392" t="s">
        <v>155</v>
      </c>
      <c r="H24" s="329" t="s">
        <v>156</v>
      </c>
      <c r="I24" s="331" t="s">
        <v>157</v>
      </c>
      <c r="J24" s="329" t="s">
        <v>62</v>
      </c>
      <c r="K24" s="329" t="s">
        <v>158</v>
      </c>
      <c r="L24" s="329" t="s">
        <v>64</v>
      </c>
      <c r="M24" s="327">
        <f>VLOOKUP(L24,'[2]Datos Validacion'!$C$6:$D$10,2,0)</f>
        <v>0.4</v>
      </c>
      <c r="N24" s="394" t="s">
        <v>65</v>
      </c>
      <c r="O24" s="350">
        <f>VLOOKUP(N24,'[2]Datos Validacion'!$E$6:$F$15,2,0)</f>
        <v>0.8</v>
      </c>
      <c r="P24" s="348" t="s">
        <v>66</v>
      </c>
      <c r="Q24" s="330" t="s">
        <v>77</v>
      </c>
      <c r="R24" s="205" t="s">
        <v>159</v>
      </c>
      <c r="S24" s="144" t="s">
        <v>69</v>
      </c>
      <c r="T24" s="153" t="s">
        <v>160</v>
      </c>
      <c r="U24" s="144" t="s">
        <v>70</v>
      </c>
      <c r="V24" s="144" t="s">
        <v>71</v>
      </c>
      <c r="W24" s="157">
        <f>VLOOKUP(V24,'[2]Datos Validacion'!$K$6:$L$8,2,0)</f>
        <v>0.25</v>
      </c>
      <c r="X24" s="153" t="s">
        <v>72</v>
      </c>
      <c r="Y24" s="157">
        <f>VLOOKUP(X24,'[2]Datos Validacion'!$M$6:$N$7,2,0)</f>
        <v>0.15</v>
      </c>
      <c r="Z24" s="144" t="s">
        <v>73</v>
      </c>
      <c r="AA24" s="92" t="s">
        <v>161</v>
      </c>
      <c r="AB24" s="144" t="s">
        <v>75</v>
      </c>
      <c r="AC24" s="153" t="s">
        <v>162</v>
      </c>
      <c r="AD24" s="395" t="s">
        <v>163</v>
      </c>
      <c r="AE24" s="199">
        <f t="shared" si="0"/>
        <v>0.4</v>
      </c>
      <c r="AF24" s="200" t="str">
        <f t="shared" si="1"/>
        <v>BAJA</v>
      </c>
      <c r="AG24" s="200">
        <f t="shared" si="2"/>
        <v>0.24</v>
      </c>
      <c r="AH24" s="349" t="str">
        <f t="shared" si="3"/>
        <v>MAYOR</v>
      </c>
      <c r="AI24" s="349">
        <f t="shared" si="4"/>
        <v>0.8</v>
      </c>
      <c r="AJ24" s="330" t="s">
        <v>77</v>
      </c>
      <c r="AK24" s="329" t="s">
        <v>78</v>
      </c>
      <c r="AL24" s="329" t="s">
        <v>164</v>
      </c>
      <c r="AM24" s="347"/>
      <c r="AN24" s="335">
        <v>45646</v>
      </c>
      <c r="AO24" s="290" t="s">
        <v>165</v>
      </c>
      <c r="AP24" s="290"/>
      <c r="AQ24" s="290" t="s">
        <v>9</v>
      </c>
      <c r="AR24" s="281" t="s">
        <v>138</v>
      </c>
      <c r="AS24" s="287" t="s">
        <v>9</v>
      </c>
      <c r="AT24" s="309"/>
      <c r="AU24" s="281" t="s">
        <v>139</v>
      </c>
      <c r="AV24" s="290" t="s">
        <v>9</v>
      </c>
      <c r="AW24" s="309"/>
      <c r="AX24" s="281" t="s">
        <v>166</v>
      </c>
      <c r="AY24" s="290" t="s">
        <v>9</v>
      </c>
      <c r="AZ24" s="290"/>
      <c r="BA24" s="281" t="s">
        <v>141</v>
      </c>
      <c r="BB24" s="290"/>
      <c r="BC24" s="290" t="s">
        <v>9</v>
      </c>
      <c r="BD24" s="281" t="s">
        <v>142</v>
      </c>
      <c r="BE24" s="281" t="s">
        <v>167</v>
      </c>
      <c r="BF24" s="281" t="s">
        <v>921</v>
      </c>
    </row>
    <row r="25" spans="1:59" ht="81.599999999999994" customHeight="1" x14ac:dyDescent="0.2">
      <c r="A25" s="393"/>
      <c r="B25" s="325"/>
      <c r="C25" s="326"/>
      <c r="D25" s="329"/>
      <c r="E25" s="329"/>
      <c r="F25" s="329"/>
      <c r="G25" s="392"/>
      <c r="H25" s="329"/>
      <c r="I25" s="331"/>
      <c r="J25" s="329"/>
      <c r="K25" s="329"/>
      <c r="L25" s="329"/>
      <c r="M25" s="327"/>
      <c r="N25" s="394"/>
      <c r="O25" s="350"/>
      <c r="P25" s="348"/>
      <c r="Q25" s="330"/>
      <c r="R25" s="205" t="s">
        <v>168</v>
      </c>
      <c r="S25" s="144" t="s">
        <v>69</v>
      </c>
      <c r="T25" s="153" t="s">
        <v>169</v>
      </c>
      <c r="U25" s="144" t="s">
        <v>70</v>
      </c>
      <c r="V25" s="144" t="s">
        <v>71</v>
      </c>
      <c r="W25" s="157">
        <f>VLOOKUP(V25,'[2]Datos Validacion'!$K$6:$L$8,2,0)</f>
        <v>0.25</v>
      </c>
      <c r="X25" s="153" t="s">
        <v>72</v>
      </c>
      <c r="Y25" s="157">
        <f>VLOOKUP(X25,'[2]Datos Validacion'!$M$6:$N$7,2,0)</f>
        <v>0.15</v>
      </c>
      <c r="Z25" s="144" t="s">
        <v>73</v>
      </c>
      <c r="AA25" s="92" t="s">
        <v>161</v>
      </c>
      <c r="AB25" s="144" t="s">
        <v>75</v>
      </c>
      <c r="AC25" s="144" t="s">
        <v>170</v>
      </c>
      <c r="AD25" s="396"/>
      <c r="AE25" s="199">
        <f t="shared" si="0"/>
        <v>0.4</v>
      </c>
      <c r="AF25" s="200" t="str">
        <f t="shared" si="1"/>
        <v>MUY BAJA</v>
      </c>
      <c r="AG25" s="200">
        <f>+AG24-(AG24*AE25)</f>
        <v>0.14399999999999999</v>
      </c>
      <c r="AH25" s="349"/>
      <c r="AI25" s="349"/>
      <c r="AJ25" s="330"/>
      <c r="AK25" s="329"/>
      <c r="AL25" s="347"/>
      <c r="AM25" s="347"/>
      <c r="AN25" s="285"/>
      <c r="AO25" s="288"/>
      <c r="AP25" s="288"/>
      <c r="AQ25" s="288"/>
      <c r="AR25" s="291"/>
      <c r="AS25" s="304"/>
      <c r="AT25" s="310"/>
      <c r="AU25" s="291"/>
      <c r="AV25" s="288"/>
      <c r="AW25" s="310"/>
      <c r="AX25" s="291"/>
      <c r="AY25" s="288"/>
      <c r="AZ25" s="288"/>
      <c r="BA25" s="291"/>
      <c r="BB25" s="288"/>
      <c r="BC25" s="288"/>
      <c r="BD25" s="291"/>
      <c r="BE25" s="291"/>
      <c r="BF25" s="282"/>
    </row>
    <row r="26" spans="1:59" ht="81.599999999999994" customHeight="1" x14ac:dyDescent="0.2">
      <c r="A26" s="393"/>
      <c r="B26" s="325"/>
      <c r="C26" s="326"/>
      <c r="D26" s="329"/>
      <c r="E26" s="329"/>
      <c r="F26" s="329"/>
      <c r="G26" s="392"/>
      <c r="H26" s="329"/>
      <c r="I26" s="331"/>
      <c r="J26" s="329"/>
      <c r="K26" s="329"/>
      <c r="L26" s="329"/>
      <c r="M26" s="327"/>
      <c r="N26" s="394"/>
      <c r="O26" s="350"/>
      <c r="P26" s="348"/>
      <c r="Q26" s="330"/>
      <c r="R26" s="205" t="s">
        <v>171</v>
      </c>
      <c r="S26" s="144" t="s">
        <v>69</v>
      </c>
      <c r="T26" s="153" t="s">
        <v>172</v>
      </c>
      <c r="U26" s="144" t="s">
        <v>70</v>
      </c>
      <c r="V26" s="144" t="s">
        <v>71</v>
      </c>
      <c r="W26" s="157">
        <f>VLOOKUP(V26,'[2]Datos Validacion'!$K$6:$L$8,2,0)</f>
        <v>0.25</v>
      </c>
      <c r="X26" s="153" t="s">
        <v>72</v>
      </c>
      <c r="Y26" s="157">
        <f>VLOOKUP(X26,'[2]Datos Validacion'!$M$6:$N$7,2,0)</f>
        <v>0.15</v>
      </c>
      <c r="Z26" s="144" t="s">
        <v>73</v>
      </c>
      <c r="AA26" s="92" t="s">
        <v>173</v>
      </c>
      <c r="AB26" s="144" t="s">
        <v>75</v>
      </c>
      <c r="AC26" s="153" t="s">
        <v>174</v>
      </c>
      <c r="AD26" s="396"/>
      <c r="AE26" s="199">
        <f t="shared" si="0"/>
        <v>0.4</v>
      </c>
      <c r="AF26" s="200" t="str">
        <f t="shared" si="1"/>
        <v>MUY BAJA</v>
      </c>
      <c r="AG26" s="200">
        <f t="shared" ref="AG26:AG29" si="5">+AG25-(AG25*AE26)</f>
        <v>8.6399999999999991E-2</v>
      </c>
      <c r="AH26" s="349"/>
      <c r="AI26" s="349"/>
      <c r="AJ26" s="330"/>
      <c r="AK26" s="329"/>
      <c r="AL26" s="347"/>
      <c r="AM26" s="347"/>
      <c r="AN26" s="285"/>
      <c r="AO26" s="288"/>
      <c r="AP26" s="288"/>
      <c r="AQ26" s="288"/>
      <c r="AR26" s="291"/>
      <c r="AS26" s="304"/>
      <c r="AT26" s="310"/>
      <c r="AU26" s="291"/>
      <c r="AV26" s="288"/>
      <c r="AW26" s="310"/>
      <c r="AX26" s="291"/>
      <c r="AY26" s="288"/>
      <c r="AZ26" s="288"/>
      <c r="BA26" s="291"/>
      <c r="BB26" s="288"/>
      <c r="BC26" s="288"/>
      <c r="BD26" s="291"/>
      <c r="BE26" s="291"/>
      <c r="BF26" s="282"/>
    </row>
    <row r="27" spans="1:59" ht="81.599999999999994" customHeight="1" x14ac:dyDescent="0.2">
      <c r="A27" s="393"/>
      <c r="B27" s="325"/>
      <c r="C27" s="326"/>
      <c r="D27" s="329"/>
      <c r="E27" s="329"/>
      <c r="F27" s="329" t="s">
        <v>58</v>
      </c>
      <c r="G27" s="392" t="s">
        <v>175</v>
      </c>
      <c r="H27" s="329"/>
      <c r="I27" s="331"/>
      <c r="J27" s="329"/>
      <c r="K27" s="329"/>
      <c r="L27" s="329"/>
      <c r="M27" s="327"/>
      <c r="N27" s="394"/>
      <c r="O27" s="350"/>
      <c r="P27" s="348"/>
      <c r="Q27" s="330"/>
      <c r="R27" s="205" t="s">
        <v>176</v>
      </c>
      <c r="S27" s="144" t="s">
        <v>69</v>
      </c>
      <c r="T27" s="153" t="s">
        <v>177</v>
      </c>
      <c r="U27" s="144" t="s">
        <v>70</v>
      </c>
      <c r="V27" s="144" t="s">
        <v>71</v>
      </c>
      <c r="W27" s="157">
        <f>VLOOKUP(V27,'[2]Datos Validacion'!$K$6:$L$8,2,0)</f>
        <v>0.25</v>
      </c>
      <c r="X27" s="153" t="s">
        <v>72</v>
      </c>
      <c r="Y27" s="157">
        <f>VLOOKUP(X27,'[2]Datos Validacion'!$M$6:$N$7,2,0)</f>
        <v>0.15</v>
      </c>
      <c r="Z27" s="144" t="s">
        <v>73</v>
      </c>
      <c r="AA27" s="92" t="s">
        <v>161</v>
      </c>
      <c r="AB27" s="144" t="s">
        <v>75</v>
      </c>
      <c r="AC27" s="144" t="s">
        <v>178</v>
      </c>
      <c r="AD27" s="396"/>
      <c r="AE27" s="199">
        <f t="shared" si="0"/>
        <v>0.4</v>
      </c>
      <c r="AF27" s="200" t="str">
        <f t="shared" si="1"/>
        <v>MUY BAJA</v>
      </c>
      <c r="AG27" s="200">
        <f t="shared" si="5"/>
        <v>5.183999999999999E-2</v>
      </c>
      <c r="AH27" s="349"/>
      <c r="AI27" s="349"/>
      <c r="AJ27" s="330"/>
      <c r="AK27" s="329"/>
      <c r="AL27" s="347"/>
      <c r="AM27" s="347"/>
      <c r="AN27" s="285"/>
      <c r="AO27" s="288"/>
      <c r="AP27" s="288"/>
      <c r="AQ27" s="288"/>
      <c r="AR27" s="291"/>
      <c r="AS27" s="304"/>
      <c r="AT27" s="310"/>
      <c r="AU27" s="291"/>
      <c r="AV27" s="288"/>
      <c r="AW27" s="310"/>
      <c r="AX27" s="291"/>
      <c r="AY27" s="288"/>
      <c r="AZ27" s="288"/>
      <c r="BA27" s="291"/>
      <c r="BB27" s="288"/>
      <c r="BC27" s="288"/>
      <c r="BD27" s="291"/>
      <c r="BE27" s="291"/>
      <c r="BF27" s="282"/>
    </row>
    <row r="28" spans="1:59" ht="81.599999999999994" customHeight="1" x14ac:dyDescent="0.2">
      <c r="A28" s="393"/>
      <c r="B28" s="325"/>
      <c r="C28" s="326"/>
      <c r="D28" s="329"/>
      <c r="E28" s="329"/>
      <c r="F28" s="329"/>
      <c r="G28" s="392"/>
      <c r="H28" s="329"/>
      <c r="I28" s="331"/>
      <c r="J28" s="329"/>
      <c r="K28" s="329"/>
      <c r="L28" s="329"/>
      <c r="M28" s="327"/>
      <c r="N28" s="394"/>
      <c r="O28" s="350"/>
      <c r="P28" s="348"/>
      <c r="Q28" s="330"/>
      <c r="R28" s="205" t="s">
        <v>179</v>
      </c>
      <c r="S28" s="144" t="s">
        <v>69</v>
      </c>
      <c r="T28" s="153" t="s">
        <v>172</v>
      </c>
      <c r="U28" s="144" t="s">
        <v>70</v>
      </c>
      <c r="V28" s="144" t="s">
        <v>71</v>
      </c>
      <c r="W28" s="157">
        <f>VLOOKUP(V28,'[2]Datos Validacion'!$K$6:$L$8,2,0)</f>
        <v>0.25</v>
      </c>
      <c r="X28" s="153" t="s">
        <v>72</v>
      </c>
      <c r="Y28" s="157">
        <f>VLOOKUP(X28,'[2]Datos Validacion'!$M$6:$N$7,2,0)</f>
        <v>0.15</v>
      </c>
      <c r="Z28" s="144" t="s">
        <v>73</v>
      </c>
      <c r="AA28" s="92" t="s">
        <v>161</v>
      </c>
      <c r="AB28" s="144" t="s">
        <v>75</v>
      </c>
      <c r="AC28" s="144" t="s">
        <v>180</v>
      </c>
      <c r="AD28" s="396"/>
      <c r="AE28" s="199">
        <f t="shared" si="0"/>
        <v>0.4</v>
      </c>
      <c r="AF28" s="200" t="str">
        <f t="shared" si="1"/>
        <v>MUY BAJA</v>
      </c>
      <c r="AG28" s="200">
        <f t="shared" si="5"/>
        <v>3.1103999999999993E-2</v>
      </c>
      <c r="AH28" s="349"/>
      <c r="AI28" s="349"/>
      <c r="AJ28" s="330"/>
      <c r="AK28" s="329"/>
      <c r="AL28" s="347"/>
      <c r="AM28" s="347"/>
      <c r="AN28" s="285"/>
      <c r="AO28" s="288"/>
      <c r="AP28" s="288"/>
      <c r="AQ28" s="288"/>
      <c r="AR28" s="291"/>
      <c r="AS28" s="304"/>
      <c r="AT28" s="310"/>
      <c r="AU28" s="291"/>
      <c r="AV28" s="288"/>
      <c r="AW28" s="310"/>
      <c r="AX28" s="291"/>
      <c r="AY28" s="288"/>
      <c r="AZ28" s="288"/>
      <c r="BA28" s="291"/>
      <c r="BB28" s="288"/>
      <c r="BC28" s="288"/>
      <c r="BD28" s="291"/>
      <c r="BE28" s="291"/>
      <c r="BF28" s="282"/>
    </row>
    <row r="29" spans="1:59" ht="81.599999999999994" customHeight="1" x14ac:dyDescent="0.2">
      <c r="A29" s="393"/>
      <c r="B29" s="325"/>
      <c r="C29" s="326"/>
      <c r="D29" s="329"/>
      <c r="E29" s="329"/>
      <c r="F29" s="329"/>
      <c r="G29" s="392"/>
      <c r="H29" s="329"/>
      <c r="I29" s="331"/>
      <c r="J29" s="329"/>
      <c r="K29" s="329"/>
      <c r="L29" s="329"/>
      <c r="M29" s="327"/>
      <c r="N29" s="394"/>
      <c r="O29" s="350"/>
      <c r="P29" s="348"/>
      <c r="Q29" s="330"/>
      <c r="R29" s="205" t="s">
        <v>181</v>
      </c>
      <c r="S29" s="144" t="s">
        <v>69</v>
      </c>
      <c r="T29" s="153" t="s">
        <v>172</v>
      </c>
      <c r="U29" s="144" t="s">
        <v>70</v>
      </c>
      <c r="V29" s="144" t="s">
        <v>71</v>
      </c>
      <c r="W29" s="157">
        <f>VLOOKUP(V29,'[2]Datos Validacion'!$K$6:$L$8,2,0)</f>
        <v>0.25</v>
      </c>
      <c r="X29" s="153" t="s">
        <v>72</v>
      </c>
      <c r="Y29" s="157">
        <f>VLOOKUP(X29,'[2]Datos Validacion'!$M$6:$N$7,2,0)</f>
        <v>0.15</v>
      </c>
      <c r="Z29" s="144" t="s">
        <v>73</v>
      </c>
      <c r="AA29" s="92" t="s">
        <v>161</v>
      </c>
      <c r="AB29" s="144" t="s">
        <v>75</v>
      </c>
      <c r="AC29" s="144" t="s">
        <v>180</v>
      </c>
      <c r="AD29" s="397"/>
      <c r="AE29" s="199">
        <f t="shared" si="0"/>
        <v>0.4</v>
      </c>
      <c r="AF29" s="200" t="str">
        <f t="shared" si="1"/>
        <v>MUY BAJA</v>
      </c>
      <c r="AG29" s="206">
        <f t="shared" si="5"/>
        <v>1.8662399999999996E-2</v>
      </c>
      <c r="AH29" s="349"/>
      <c r="AI29" s="349"/>
      <c r="AJ29" s="330"/>
      <c r="AK29" s="329"/>
      <c r="AL29" s="347"/>
      <c r="AM29" s="347"/>
      <c r="AN29" s="286"/>
      <c r="AO29" s="289"/>
      <c r="AP29" s="289"/>
      <c r="AQ29" s="289"/>
      <c r="AR29" s="292"/>
      <c r="AS29" s="305"/>
      <c r="AT29" s="311"/>
      <c r="AU29" s="292"/>
      <c r="AV29" s="289"/>
      <c r="AW29" s="311"/>
      <c r="AX29" s="292"/>
      <c r="AY29" s="289"/>
      <c r="AZ29" s="289"/>
      <c r="BA29" s="292"/>
      <c r="BB29" s="289"/>
      <c r="BC29" s="289"/>
      <c r="BD29" s="292"/>
      <c r="BE29" s="292"/>
      <c r="BF29" s="283"/>
    </row>
    <row r="30" spans="1:59" ht="122.1" customHeight="1" x14ac:dyDescent="0.2">
      <c r="A30" s="351" t="s">
        <v>9</v>
      </c>
      <c r="B30" s="325"/>
      <c r="C30" s="352" t="s">
        <v>152</v>
      </c>
      <c r="D30" s="329" t="s">
        <v>153</v>
      </c>
      <c r="E30" s="329" t="s">
        <v>154</v>
      </c>
      <c r="F30" s="329" t="s">
        <v>58</v>
      </c>
      <c r="G30" s="363" t="s">
        <v>182</v>
      </c>
      <c r="H30" s="329" t="s">
        <v>183</v>
      </c>
      <c r="I30" s="331" t="s">
        <v>184</v>
      </c>
      <c r="J30" s="329" t="s">
        <v>62</v>
      </c>
      <c r="K30" s="329" t="s">
        <v>185</v>
      </c>
      <c r="L30" s="329" t="s">
        <v>186</v>
      </c>
      <c r="M30" s="327">
        <f>VLOOKUP(L30,'[2]Datos Validacion'!$C$6:$D$10,2,0)</f>
        <v>0.2</v>
      </c>
      <c r="N30" s="328" t="s">
        <v>65</v>
      </c>
      <c r="O30" s="350">
        <f>VLOOKUP(N30,'[2]Datos Validacion'!$E$6:$F$15,2,0)</f>
        <v>0.8</v>
      </c>
      <c r="P30" s="348" t="s">
        <v>66</v>
      </c>
      <c r="Q30" s="330" t="s">
        <v>77</v>
      </c>
      <c r="R30" s="205" t="s">
        <v>187</v>
      </c>
      <c r="S30" s="144" t="s">
        <v>69</v>
      </c>
      <c r="T30" s="144" t="s">
        <v>188</v>
      </c>
      <c r="U30" s="144" t="s">
        <v>70</v>
      </c>
      <c r="V30" s="144" t="s">
        <v>71</v>
      </c>
      <c r="W30" s="157">
        <f>VLOOKUP(V30,'[2]Datos Validacion'!$K$6:$L$8,2,0)</f>
        <v>0.25</v>
      </c>
      <c r="X30" s="153" t="s">
        <v>72</v>
      </c>
      <c r="Y30" s="157">
        <f>VLOOKUP(X30,'[2]Datos Validacion'!$M$6:$N$7,2,0)</f>
        <v>0.15</v>
      </c>
      <c r="Z30" s="144" t="s">
        <v>73</v>
      </c>
      <c r="AA30" s="92" t="s">
        <v>189</v>
      </c>
      <c r="AB30" s="144" t="s">
        <v>75</v>
      </c>
      <c r="AC30" s="153" t="s">
        <v>190</v>
      </c>
      <c r="AD30" s="148"/>
      <c r="AE30" s="199">
        <f t="shared" si="0"/>
        <v>0.4</v>
      </c>
      <c r="AF30" s="200" t="str">
        <f t="shared" si="1"/>
        <v>MUY BAJA</v>
      </c>
      <c r="AG30" s="200">
        <f t="shared" si="2"/>
        <v>0.12</v>
      </c>
      <c r="AH30" s="349" t="str">
        <f t="shared" si="3"/>
        <v>MAYOR</v>
      </c>
      <c r="AI30" s="349">
        <f t="shared" si="4"/>
        <v>0.8</v>
      </c>
      <c r="AJ30" s="330" t="s">
        <v>77</v>
      </c>
      <c r="AK30" s="329" t="s">
        <v>78</v>
      </c>
      <c r="AL30" s="329" t="s">
        <v>191</v>
      </c>
      <c r="AM30" s="347"/>
      <c r="AN30" s="284">
        <v>45637</v>
      </c>
      <c r="AO30" s="287" t="s">
        <v>192</v>
      </c>
      <c r="AP30" s="309"/>
      <c r="AQ30" s="290" t="s">
        <v>9</v>
      </c>
      <c r="AR30" s="281" t="s">
        <v>193</v>
      </c>
      <c r="AS30" s="290" t="s">
        <v>9</v>
      </c>
      <c r="AT30" s="309"/>
      <c r="AU30" s="281" t="s">
        <v>194</v>
      </c>
      <c r="AV30" s="290" t="s">
        <v>9</v>
      </c>
      <c r="AW30" s="309"/>
      <c r="AX30" s="281" t="s">
        <v>195</v>
      </c>
      <c r="AY30" s="290"/>
      <c r="AZ30" s="290" t="s">
        <v>9</v>
      </c>
      <c r="BA30" s="281" t="s">
        <v>196</v>
      </c>
      <c r="BB30" s="290"/>
      <c r="BC30" s="290" t="s">
        <v>9</v>
      </c>
      <c r="BD30" s="281" t="s">
        <v>197</v>
      </c>
      <c r="BE30" s="281" t="s">
        <v>198</v>
      </c>
      <c r="BF30" s="281" t="s">
        <v>918</v>
      </c>
    </row>
    <row r="31" spans="1:59" ht="50.1" customHeight="1" x14ac:dyDescent="0.2">
      <c r="A31" s="351"/>
      <c r="B31" s="325"/>
      <c r="C31" s="352"/>
      <c r="D31" s="329"/>
      <c r="E31" s="329"/>
      <c r="F31" s="329"/>
      <c r="G31" s="363"/>
      <c r="H31" s="329"/>
      <c r="I31" s="331"/>
      <c r="J31" s="329"/>
      <c r="K31" s="329"/>
      <c r="L31" s="329"/>
      <c r="M31" s="327"/>
      <c r="N31" s="328"/>
      <c r="O31" s="350"/>
      <c r="P31" s="348"/>
      <c r="Q31" s="330"/>
      <c r="R31" s="354" t="s">
        <v>199</v>
      </c>
      <c r="S31" s="325" t="s">
        <v>69</v>
      </c>
      <c r="T31" s="325" t="s">
        <v>188</v>
      </c>
      <c r="U31" s="325" t="s">
        <v>70</v>
      </c>
      <c r="V31" s="325" t="s">
        <v>71</v>
      </c>
      <c r="W31" s="327">
        <f>VLOOKUP(V31,'[2]Datos Validacion'!$K$6:$L$8,2,0)</f>
        <v>0.25</v>
      </c>
      <c r="X31" s="326" t="s">
        <v>72</v>
      </c>
      <c r="Y31" s="327">
        <f>VLOOKUP(X31,'[2]Datos Validacion'!$M$6:$N$7,2,0)</f>
        <v>0.15</v>
      </c>
      <c r="Z31" s="325" t="s">
        <v>73</v>
      </c>
      <c r="AA31" s="363" t="s">
        <v>200</v>
      </c>
      <c r="AB31" s="325" t="s">
        <v>75</v>
      </c>
      <c r="AC31" s="326" t="s">
        <v>190</v>
      </c>
      <c r="AD31" s="287"/>
      <c r="AE31" s="199">
        <f t="shared" si="0"/>
        <v>0.4</v>
      </c>
      <c r="AF31" s="200" t="str">
        <f t="shared" si="1"/>
        <v>MUY BAJA</v>
      </c>
      <c r="AG31" s="398">
        <f t="shared" ref="AG31" si="6">+AG30-(AG30*AE31)</f>
        <v>7.1999999999999995E-2</v>
      </c>
      <c r="AH31" s="349"/>
      <c r="AI31" s="349"/>
      <c r="AJ31" s="330"/>
      <c r="AK31" s="329"/>
      <c r="AL31" s="329"/>
      <c r="AM31" s="347"/>
      <c r="AN31" s="285"/>
      <c r="AO31" s="304"/>
      <c r="AP31" s="310"/>
      <c r="AQ31" s="288"/>
      <c r="AR31" s="291"/>
      <c r="AS31" s="288"/>
      <c r="AT31" s="310"/>
      <c r="AU31" s="291"/>
      <c r="AV31" s="288"/>
      <c r="AW31" s="310"/>
      <c r="AX31" s="291"/>
      <c r="AY31" s="288"/>
      <c r="AZ31" s="288"/>
      <c r="BA31" s="291"/>
      <c r="BB31" s="288"/>
      <c r="BC31" s="288"/>
      <c r="BD31" s="291"/>
      <c r="BE31" s="291"/>
      <c r="BF31" s="282"/>
    </row>
    <row r="32" spans="1:59" ht="50.1" customHeight="1" x14ac:dyDescent="0.2">
      <c r="A32" s="351"/>
      <c r="B32" s="325"/>
      <c r="C32" s="352"/>
      <c r="D32" s="329"/>
      <c r="E32" s="329"/>
      <c r="F32" s="329"/>
      <c r="G32" s="363"/>
      <c r="H32" s="329"/>
      <c r="I32" s="331"/>
      <c r="J32" s="329"/>
      <c r="K32" s="329"/>
      <c r="L32" s="329"/>
      <c r="M32" s="327"/>
      <c r="N32" s="328"/>
      <c r="O32" s="350"/>
      <c r="P32" s="348"/>
      <c r="Q32" s="330"/>
      <c r="R32" s="354"/>
      <c r="S32" s="325"/>
      <c r="T32" s="325"/>
      <c r="U32" s="325"/>
      <c r="V32" s="325"/>
      <c r="W32" s="327"/>
      <c r="X32" s="326"/>
      <c r="Y32" s="327"/>
      <c r="Z32" s="325"/>
      <c r="AA32" s="363"/>
      <c r="AB32" s="325"/>
      <c r="AC32" s="326"/>
      <c r="AD32" s="305"/>
      <c r="AE32" s="199">
        <f t="shared" si="0"/>
        <v>0</v>
      </c>
      <c r="AF32" s="200" t="str">
        <f t="shared" si="1"/>
        <v>MUY BAJA</v>
      </c>
      <c r="AG32" s="398"/>
      <c r="AH32" s="349"/>
      <c r="AI32" s="349"/>
      <c r="AJ32" s="330"/>
      <c r="AK32" s="329"/>
      <c r="AL32" s="329"/>
      <c r="AM32" s="347"/>
      <c r="AN32" s="286"/>
      <c r="AO32" s="305"/>
      <c r="AP32" s="311"/>
      <c r="AQ32" s="289"/>
      <c r="AR32" s="292"/>
      <c r="AS32" s="289"/>
      <c r="AT32" s="311"/>
      <c r="AU32" s="292"/>
      <c r="AV32" s="289"/>
      <c r="AW32" s="311"/>
      <c r="AX32" s="292"/>
      <c r="AY32" s="289"/>
      <c r="AZ32" s="289"/>
      <c r="BA32" s="292"/>
      <c r="BB32" s="289"/>
      <c r="BC32" s="289"/>
      <c r="BD32" s="292"/>
      <c r="BE32" s="292"/>
      <c r="BF32" s="283"/>
    </row>
    <row r="33" spans="1:58" ht="98.25" customHeight="1" x14ac:dyDescent="0.2">
      <c r="A33" s="351" t="s">
        <v>9</v>
      </c>
      <c r="B33" s="325"/>
      <c r="C33" s="352" t="s">
        <v>152</v>
      </c>
      <c r="D33" s="329" t="s">
        <v>201</v>
      </c>
      <c r="E33" s="329" t="s">
        <v>202</v>
      </c>
      <c r="F33" s="155" t="s">
        <v>58</v>
      </c>
      <c r="G33" s="148" t="s">
        <v>203</v>
      </c>
      <c r="H33" s="329" t="s">
        <v>204</v>
      </c>
      <c r="I33" s="331" t="s">
        <v>205</v>
      </c>
      <c r="J33" s="329" t="s">
        <v>62</v>
      </c>
      <c r="K33" s="329" t="s">
        <v>206</v>
      </c>
      <c r="L33" s="329" t="s">
        <v>64</v>
      </c>
      <c r="M33" s="327">
        <f>VLOOKUP(L33,'[2]Datos Validacion'!$C$6:$D$10,2,0)</f>
        <v>0.4</v>
      </c>
      <c r="N33" s="328" t="s">
        <v>65</v>
      </c>
      <c r="O33" s="350">
        <f>VLOOKUP(N33,'[2]Datos Validacion'!$E$6:$F$15,2,0)</f>
        <v>0.8</v>
      </c>
      <c r="P33" s="348" t="s">
        <v>207</v>
      </c>
      <c r="Q33" s="330" t="s">
        <v>77</v>
      </c>
      <c r="R33" s="207" t="s">
        <v>208</v>
      </c>
      <c r="S33" s="144" t="s">
        <v>69</v>
      </c>
      <c r="T33" s="153" t="s">
        <v>209</v>
      </c>
      <c r="U33" s="144" t="s">
        <v>70</v>
      </c>
      <c r="V33" s="144" t="s">
        <v>71</v>
      </c>
      <c r="W33" s="157">
        <f>VLOOKUP(V33,'[2]Datos Validacion'!$K$6:$L$8,2,0)</f>
        <v>0.25</v>
      </c>
      <c r="X33" s="153" t="s">
        <v>72</v>
      </c>
      <c r="Y33" s="157">
        <f>VLOOKUP(X33,'[2]Datos Validacion'!$M$6:$N$7,2,0)</f>
        <v>0.15</v>
      </c>
      <c r="Z33" s="144" t="s">
        <v>73</v>
      </c>
      <c r="AA33" s="92" t="s">
        <v>210</v>
      </c>
      <c r="AB33" s="144" t="s">
        <v>75</v>
      </c>
      <c r="AC33" s="153" t="s">
        <v>211</v>
      </c>
      <c r="AD33" s="153" t="s">
        <v>212</v>
      </c>
      <c r="AE33" s="199">
        <f t="shared" si="0"/>
        <v>0.4</v>
      </c>
      <c r="AF33" s="200" t="str">
        <f t="shared" si="1"/>
        <v>BAJA</v>
      </c>
      <c r="AG33" s="200">
        <f t="shared" ref="AG33:AG38" si="7">IF(OR(V33="prevenir",V33="detectar"),(M33-(M33*AE33)), M33)</f>
        <v>0.24</v>
      </c>
      <c r="AH33" s="349" t="str">
        <f t="shared" ref="AH33:AH38" si="8">IF(AI33&lt;=20%,"LEVE",IF(AI33&lt;=40%,"MENOR",IF(AI33&lt;=60%,"MODERADO",IF(AI33&lt;=80%,"MAYOR","CATASTROFICO"))))</f>
        <v>MAYOR</v>
      </c>
      <c r="AI33" s="349">
        <f t="shared" ref="AI33:AI38" si="9">IF(V33="corregir",(O33-(O33*AE33)), O33)</f>
        <v>0.8</v>
      </c>
      <c r="AJ33" s="330" t="s">
        <v>77</v>
      </c>
      <c r="AK33" s="329" t="s">
        <v>78</v>
      </c>
      <c r="AL33" s="362" t="s">
        <v>213</v>
      </c>
      <c r="AM33" s="347"/>
      <c r="AN33" s="294">
        <v>45646</v>
      </c>
      <c r="AO33" s="275" t="s">
        <v>214</v>
      </c>
      <c r="AP33" s="297" t="s">
        <v>81</v>
      </c>
      <c r="AQ33" s="297" t="s">
        <v>9</v>
      </c>
      <c r="AR33" s="278" t="s">
        <v>215</v>
      </c>
      <c r="AS33" s="297" t="s">
        <v>9</v>
      </c>
      <c r="AT33" s="297" t="s">
        <v>81</v>
      </c>
      <c r="AU33" s="278" t="s">
        <v>216</v>
      </c>
      <c r="AV33" s="297" t="s">
        <v>9</v>
      </c>
      <c r="AW33" s="297" t="s">
        <v>81</v>
      </c>
      <c r="AX33" s="278" t="s">
        <v>217</v>
      </c>
      <c r="AY33" s="297" t="s">
        <v>9</v>
      </c>
      <c r="AZ33" s="275" t="s">
        <v>81</v>
      </c>
      <c r="BA33" s="278" t="s">
        <v>218</v>
      </c>
      <c r="BB33" s="297" t="s">
        <v>9</v>
      </c>
      <c r="BC33" s="275" t="s">
        <v>81</v>
      </c>
      <c r="BD33" s="278" t="s">
        <v>219</v>
      </c>
      <c r="BE33" s="278" t="s">
        <v>220</v>
      </c>
      <c r="BF33" s="281" t="s">
        <v>923</v>
      </c>
    </row>
    <row r="34" spans="1:58" ht="99" customHeight="1" x14ac:dyDescent="0.2">
      <c r="A34" s="351"/>
      <c r="B34" s="325"/>
      <c r="C34" s="352"/>
      <c r="D34" s="329"/>
      <c r="E34" s="329"/>
      <c r="F34" s="155" t="s">
        <v>58</v>
      </c>
      <c r="G34" s="148" t="s">
        <v>221</v>
      </c>
      <c r="H34" s="329"/>
      <c r="I34" s="331"/>
      <c r="J34" s="329"/>
      <c r="K34" s="329"/>
      <c r="L34" s="329"/>
      <c r="M34" s="327"/>
      <c r="N34" s="328"/>
      <c r="O34" s="350"/>
      <c r="P34" s="348"/>
      <c r="Q34" s="330"/>
      <c r="R34" s="207" t="s">
        <v>222</v>
      </c>
      <c r="S34" s="144" t="s">
        <v>69</v>
      </c>
      <c r="T34" s="153" t="s">
        <v>223</v>
      </c>
      <c r="U34" s="144" t="s">
        <v>70</v>
      </c>
      <c r="V34" s="144" t="s">
        <v>71</v>
      </c>
      <c r="W34" s="157">
        <f>VLOOKUP(V34,'[2]Datos Validacion'!$K$6:$L$8,2,0)</f>
        <v>0.25</v>
      </c>
      <c r="X34" s="153" t="s">
        <v>72</v>
      </c>
      <c r="Y34" s="157">
        <f>VLOOKUP(X34,'[2]Datos Validacion'!$M$6:$N$7,2,0)</f>
        <v>0.15</v>
      </c>
      <c r="Z34" s="144" t="s">
        <v>73</v>
      </c>
      <c r="AA34" s="92" t="s">
        <v>224</v>
      </c>
      <c r="AB34" s="144" t="s">
        <v>75</v>
      </c>
      <c r="AC34" s="153" t="s">
        <v>225</v>
      </c>
      <c r="AD34" s="153" t="s">
        <v>212</v>
      </c>
      <c r="AE34" s="199">
        <f t="shared" si="0"/>
        <v>0.4</v>
      </c>
      <c r="AF34" s="200" t="str">
        <f t="shared" si="1"/>
        <v>MUY BAJA</v>
      </c>
      <c r="AG34" s="200">
        <f>+AG33-(AG33*AE34)</f>
        <v>0.14399999999999999</v>
      </c>
      <c r="AH34" s="349"/>
      <c r="AI34" s="349"/>
      <c r="AJ34" s="330"/>
      <c r="AK34" s="329"/>
      <c r="AL34" s="391"/>
      <c r="AM34" s="347"/>
      <c r="AN34" s="295"/>
      <c r="AO34" s="276"/>
      <c r="AP34" s="295"/>
      <c r="AQ34" s="295"/>
      <c r="AR34" s="279"/>
      <c r="AS34" s="295"/>
      <c r="AT34" s="295"/>
      <c r="AU34" s="279"/>
      <c r="AV34" s="295"/>
      <c r="AW34" s="295"/>
      <c r="AX34" s="279"/>
      <c r="AY34" s="295"/>
      <c r="AZ34" s="276"/>
      <c r="BA34" s="279"/>
      <c r="BB34" s="295"/>
      <c r="BC34" s="276"/>
      <c r="BD34" s="279"/>
      <c r="BE34" s="279"/>
      <c r="BF34" s="282"/>
    </row>
    <row r="35" spans="1:58" ht="84.6" customHeight="1" x14ac:dyDescent="0.2">
      <c r="A35" s="351"/>
      <c r="B35" s="325"/>
      <c r="C35" s="352"/>
      <c r="D35" s="329"/>
      <c r="E35" s="329"/>
      <c r="F35" s="329" t="s">
        <v>58</v>
      </c>
      <c r="G35" s="392" t="s">
        <v>226</v>
      </c>
      <c r="H35" s="329"/>
      <c r="I35" s="331"/>
      <c r="J35" s="329"/>
      <c r="K35" s="329"/>
      <c r="L35" s="329"/>
      <c r="M35" s="327"/>
      <c r="N35" s="328"/>
      <c r="O35" s="350"/>
      <c r="P35" s="348"/>
      <c r="Q35" s="330"/>
      <c r="R35" s="207" t="s">
        <v>227</v>
      </c>
      <c r="S35" s="144" t="s">
        <v>69</v>
      </c>
      <c r="T35" s="153" t="s">
        <v>223</v>
      </c>
      <c r="U35" s="144" t="s">
        <v>70</v>
      </c>
      <c r="V35" s="144" t="s">
        <v>71</v>
      </c>
      <c r="W35" s="157">
        <f>VLOOKUP(V35,'[2]Datos Validacion'!$K$6:$L$8,2,0)</f>
        <v>0.25</v>
      </c>
      <c r="X35" s="153" t="s">
        <v>72</v>
      </c>
      <c r="Y35" s="157">
        <f>VLOOKUP(X35,'[2]Datos Validacion'!$M$6:$N$7,2,0)</f>
        <v>0.15</v>
      </c>
      <c r="Z35" s="144" t="s">
        <v>73</v>
      </c>
      <c r="AA35" s="92" t="s">
        <v>228</v>
      </c>
      <c r="AB35" s="144" t="s">
        <v>75</v>
      </c>
      <c r="AC35" s="153" t="s">
        <v>229</v>
      </c>
      <c r="AD35" s="153" t="s">
        <v>212</v>
      </c>
      <c r="AE35" s="199">
        <f t="shared" si="0"/>
        <v>0.4</v>
      </c>
      <c r="AF35" s="200" t="str">
        <f t="shared" si="1"/>
        <v>MUY BAJA</v>
      </c>
      <c r="AG35" s="200">
        <f t="shared" ref="AG35:AG37" si="10">+AG34-(AG34*AE35)</f>
        <v>8.6399999999999991E-2</v>
      </c>
      <c r="AH35" s="349"/>
      <c r="AI35" s="349"/>
      <c r="AJ35" s="330"/>
      <c r="AK35" s="329"/>
      <c r="AL35" s="391"/>
      <c r="AM35" s="347"/>
      <c r="AN35" s="295"/>
      <c r="AO35" s="276"/>
      <c r="AP35" s="295"/>
      <c r="AQ35" s="295"/>
      <c r="AR35" s="279"/>
      <c r="AS35" s="295"/>
      <c r="AT35" s="295"/>
      <c r="AU35" s="279"/>
      <c r="AV35" s="295"/>
      <c r="AW35" s="295"/>
      <c r="AX35" s="279"/>
      <c r="AY35" s="295"/>
      <c r="AZ35" s="276"/>
      <c r="BA35" s="279"/>
      <c r="BB35" s="295"/>
      <c r="BC35" s="276"/>
      <c r="BD35" s="279"/>
      <c r="BE35" s="279"/>
      <c r="BF35" s="282"/>
    </row>
    <row r="36" spans="1:58" ht="84.6" customHeight="1" x14ac:dyDescent="0.2">
      <c r="A36" s="351"/>
      <c r="B36" s="325"/>
      <c r="C36" s="352"/>
      <c r="D36" s="329"/>
      <c r="E36" s="329"/>
      <c r="F36" s="329"/>
      <c r="G36" s="392"/>
      <c r="H36" s="329"/>
      <c r="I36" s="331"/>
      <c r="J36" s="329"/>
      <c r="K36" s="329"/>
      <c r="L36" s="329"/>
      <c r="M36" s="327"/>
      <c r="N36" s="328"/>
      <c r="O36" s="350"/>
      <c r="P36" s="348"/>
      <c r="Q36" s="330"/>
      <c r="R36" s="207" t="s">
        <v>230</v>
      </c>
      <c r="S36" s="144" t="s">
        <v>69</v>
      </c>
      <c r="T36" s="153" t="s">
        <v>231</v>
      </c>
      <c r="U36" s="144" t="s">
        <v>70</v>
      </c>
      <c r="V36" s="144" t="s">
        <v>71</v>
      </c>
      <c r="W36" s="157">
        <f>VLOOKUP(V36,'[2]Datos Validacion'!$K$6:$L$8,2,0)</f>
        <v>0.25</v>
      </c>
      <c r="X36" s="153" t="s">
        <v>72</v>
      </c>
      <c r="Y36" s="157">
        <f>VLOOKUP(X36,'[2]Datos Validacion'!$M$6:$N$7,2,0)</f>
        <v>0.15</v>
      </c>
      <c r="Z36" s="144" t="s">
        <v>73</v>
      </c>
      <c r="AA36" s="92" t="s">
        <v>232</v>
      </c>
      <c r="AB36" s="144" t="s">
        <v>75</v>
      </c>
      <c r="AC36" s="153" t="s">
        <v>233</v>
      </c>
      <c r="AD36" s="153" t="s">
        <v>212</v>
      </c>
      <c r="AE36" s="199">
        <f t="shared" si="0"/>
        <v>0.4</v>
      </c>
      <c r="AF36" s="200" t="str">
        <f t="shared" si="1"/>
        <v>MUY BAJA</v>
      </c>
      <c r="AG36" s="200">
        <f t="shared" si="10"/>
        <v>5.183999999999999E-2</v>
      </c>
      <c r="AH36" s="349"/>
      <c r="AI36" s="349"/>
      <c r="AJ36" s="330"/>
      <c r="AK36" s="329"/>
      <c r="AL36" s="391"/>
      <c r="AM36" s="347"/>
      <c r="AN36" s="295"/>
      <c r="AO36" s="276"/>
      <c r="AP36" s="295"/>
      <c r="AQ36" s="295"/>
      <c r="AR36" s="279"/>
      <c r="AS36" s="295"/>
      <c r="AT36" s="295"/>
      <c r="AU36" s="279"/>
      <c r="AV36" s="295"/>
      <c r="AW36" s="295"/>
      <c r="AX36" s="279"/>
      <c r="AY36" s="295"/>
      <c r="AZ36" s="276"/>
      <c r="BA36" s="279"/>
      <c r="BB36" s="295"/>
      <c r="BC36" s="276"/>
      <c r="BD36" s="279"/>
      <c r="BE36" s="279"/>
      <c r="BF36" s="282"/>
    </row>
    <row r="37" spans="1:58" ht="84.6" customHeight="1" x14ac:dyDescent="0.2">
      <c r="A37" s="351"/>
      <c r="B37" s="325"/>
      <c r="C37" s="352"/>
      <c r="D37" s="329"/>
      <c r="E37" s="329"/>
      <c r="F37" s="329"/>
      <c r="G37" s="392"/>
      <c r="H37" s="329"/>
      <c r="I37" s="331"/>
      <c r="J37" s="329"/>
      <c r="K37" s="329"/>
      <c r="L37" s="329"/>
      <c r="M37" s="327"/>
      <c r="N37" s="328"/>
      <c r="O37" s="350"/>
      <c r="P37" s="348"/>
      <c r="Q37" s="330"/>
      <c r="R37" s="207" t="s">
        <v>234</v>
      </c>
      <c r="S37" s="144" t="s">
        <v>69</v>
      </c>
      <c r="T37" s="153" t="s">
        <v>235</v>
      </c>
      <c r="U37" s="144" t="s">
        <v>70</v>
      </c>
      <c r="V37" s="144" t="s">
        <v>71</v>
      </c>
      <c r="W37" s="157">
        <f>VLOOKUP(V37,'[2]Datos Validacion'!$K$6:$L$8,2,0)</f>
        <v>0.25</v>
      </c>
      <c r="X37" s="153" t="s">
        <v>72</v>
      </c>
      <c r="Y37" s="157">
        <f>VLOOKUP(X37,'[2]Datos Validacion'!$M$6:$N$7,2,0)</f>
        <v>0.15</v>
      </c>
      <c r="Z37" s="144" t="s">
        <v>73</v>
      </c>
      <c r="AA37" s="92" t="s">
        <v>236</v>
      </c>
      <c r="AB37" s="144" t="s">
        <v>75</v>
      </c>
      <c r="AC37" s="153" t="s">
        <v>237</v>
      </c>
      <c r="AD37" s="153" t="s">
        <v>212</v>
      </c>
      <c r="AE37" s="199">
        <f t="shared" si="0"/>
        <v>0.4</v>
      </c>
      <c r="AF37" s="200" t="str">
        <f t="shared" si="1"/>
        <v>MUY BAJA</v>
      </c>
      <c r="AG37" s="206">
        <f t="shared" si="10"/>
        <v>3.1103999999999993E-2</v>
      </c>
      <c r="AH37" s="349"/>
      <c r="AI37" s="349"/>
      <c r="AJ37" s="330"/>
      <c r="AK37" s="329"/>
      <c r="AL37" s="391"/>
      <c r="AM37" s="347"/>
      <c r="AN37" s="296"/>
      <c r="AO37" s="277"/>
      <c r="AP37" s="296"/>
      <c r="AQ37" s="296"/>
      <c r="AR37" s="280"/>
      <c r="AS37" s="296"/>
      <c r="AT37" s="296"/>
      <c r="AU37" s="280"/>
      <c r="AV37" s="296"/>
      <c r="AW37" s="296"/>
      <c r="AX37" s="280"/>
      <c r="AY37" s="296"/>
      <c r="AZ37" s="277"/>
      <c r="BA37" s="280"/>
      <c r="BB37" s="296"/>
      <c r="BC37" s="277"/>
      <c r="BD37" s="280"/>
      <c r="BE37" s="280"/>
      <c r="BF37" s="283"/>
    </row>
    <row r="38" spans="1:58" s="150" customFormat="1" ht="56.1" customHeight="1" x14ac:dyDescent="0.25">
      <c r="A38" s="351" t="s">
        <v>9</v>
      </c>
      <c r="B38" s="325"/>
      <c r="C38" s="352" t="s">
        <v>152</v>
      </c>
      <c r="D38" s="329" t="s">
        <v>238</v>
      </c>
      <c r="E38" s="368" t="s">
        <v>239</v>
      </c>
      <c r="F38" s="155" t="s">
        <v>58</v>
      </c>
      <c r="G38" s="148" t="s">
        <v>240</v>
      </c>
      <c r="H38" s="329" t="s">
        <v>241</v>
      </c>
      <c r="I38" s="331" t="s">
        <v>242</v>
      </c>
      <c r="J38" s="329" t="s">
        <v>62</v>
      </c>
      <c r="K38" s="329" t="s">
        <v>243</v>
      </c>
      <c r="L38" s="329" t="s">
        <v>186</v>
      </c>
      <c r="M38" s="327">
        <f>VLOOKUP(L38,'[2]Datos Validacion'!$C$6:$D$10,2,0)</f>
        <v>0.2</v>
      </c>
      <c r="N38" s="328" t="s">
        <v>129</v>
      </c>
      <c r="O38" s="350">
        <f>VLOOKUP(N38,'[2]Datos Validacion'!$E$6:$F$15,2,0)</f>
        <v>0.6</v>
      </c>
      <c r="P38" s="348" t="s">
        <v>130</v>
      </c>
      <c r="Q38" s="330" t="s">
        <v>136</v>
      </c>
      <c r="R38" s="400" t="s">
        <v>244</v>
      </c>
      <c r="S38" s="325" t="s">
        <v>69</v>
      </c>
      <c r="T38" s="326" t="s">
        <v>245</v>
      </c>
      <c r="U38" s="325" t="s">
        <v>70</v>
      </c>
      <c r="V38" s="325" t="s">
        <v>71</v>
      </c>
      <c r="W38" s="327">
        <f>VLOOKUP(V38,'[2]Datos Validacion'!$K$6:$L$8,2,0)</f>
        <v>0.25</v>
      </c>
      <c r="X38" s="326" t="s">
        <v>72</v>
      </c>
      <c r="Y38" s="327">
        <f>VLOOKUP(X38,'[2]Datos Validacion'!$M$6:$N$7,2,0)</f>
        <v>0.15</v>
      </c>
      <c r="Z38" s="325" t="s">
        <v>73</v>
      </c>
      <c r="AA38" s="363" t="s">
        <v>246</v>
      </c>
      <c r="AB38" s="325" t="s">
        <v>75</v>
      </c>
      <c r="AC38" s="326" t="s">
        <v>247</v>
      </c>
      <c r="AD38" s="387" t="s">
        <v>248</v>
      </c>
      <c r="AE38" s="353">
        <f t="shared" si="0"/>
        <v>0.4</v>
      </c>
      <c r="AF38" s="349" t="str">
        <f t="shared" si="1"/>
        <v>MUY BAJA</v>
      </c>
      <c r="AG38" s="349">
        <f t="shared" si="7"/>
        <v>0.12</v>
      </c>
      <c r="AH38" s="349" t="str">
        <f t="shared" si="8"/>
        <v>MODERADO</v>
      </c>
      <c r="AI38" s="349">
        <f t="shared" si="9"/>
        <v>0.6</v>
      </c>
      <c r="AJ38" s="330" t="s">
        <v>136</v>
      </c>
      <c r="AK38" s="329" t="s">
        <v>78</v>
      </c>
      <c r="AL38" s="347"/>
      <c r="AM38" s="325"/>
      <c r="AN38" s="284">
        <v>45642</v>
      </c>
      <c r="AO38" s="287" t="s">
        <v>249</v>
      </c>
      <c r="AP38" s="290"/>
      <c r="AQ38" s="290" t="s">
        <v>108</v>
      </c>
      <c r="AR38" s="281" t="s">
        <v>250</v>
      </c>
      <c r="AS38" s="290" t="s">
        <v>108</v>
      </c>
      <c r="AT38" s="290"/>
      <c r="AU38" s="281" t="s">
        <v>251</v>
      </c>
      <c r="AV38" s="290" t="s">
        <v>108</v>
      </c>
      <c r="AW38" s="290"/>
      <c r="AX38" s="281" t="s">
        <v>252</v>
      </c>
      <c r="AY38" s="290" t="s">
        <v>108</v>
      </c>
      <c r="AZ38" s="290"/>
      <c r="BA38" s="281" t="s">
        <v>253</v>
      </c>
      <c r="BB38" s="290" t="s">
        <v>9</v>
      </c>
      <c r="BC38" s="290"/>
      <c r="BD38" s="281" t="s">
        <v>254</v>
      </c>
      <c r="BE38" s="281" t="s">
        <v>255</v>
      </c>
      <c r="BF38" s="293" t="s">
        <v>924</v>
      </c>
    </row>
    <row r="39" spans="1:58" s="150" customFormat="1" ht="71.45" customHeight="1" x14ac:dyDescent="0.25">
      <c r="A39" s="351"/>
      <c r="B39" s="325"/>
      <c r="C39" s="352"/>
      <c r="D39" s="329"/>
      <c r="E39" s="368"/>
      <c r="F39" s="155" t="s">
        <v>58</v>
      </c>
      <c r="G39" s="148" t="s">
        <v>256</v>
      </c>
      <c r="H39" s="329"/>
      <c r="I39" s="331"/>
      <c r="J39" s="329"/>
      <c r="K39" s="329"/>
      <c r="L39" s="329"/>
      <c r="M39" s="327"/>
      <c r="N39" s="328"/>
      <c r="O39" s="350"/>
      <c r="P39" s="348"/>
      <c r="Q39" s="330"/>
      <c r="R39" s="400"/>
      <c r="S39" s="325"/>
      <c r="T39" s="326"/>
      <c r="U39" s="325"/>
      <c r="V39" s="325"/>
      <c r="W39" s="327"/>
      <c r="X39" s="326"/>
      <c r="Y39" s="327"/>
      <c r="Z39" s="325"/>
      <c r="AA39" s="363"/>
      <c r="AB39" s="325"/>
      <c r="AC39" s="326"/>
      <c r="AD39" s="388"/>
      <c r="AE39" s="353"/>
      <c r="AF39" s="349"/>
      <c r="AG39" s="349"/>
      <c r="AH39" s="349"/>
      <c r="AI39" s="349"/>
      <c r="AJ39" s="330"/>
      <c r="AK39" s="329"/>
      <c r="AL39" s="347"/>
      <c r="AM39" s="325"/>
      <c r="AN39" s="285"/>
      <c r="AO39" s="288"/>
      <c r="AP39" s="288"/>
      <c r="AQ39" s="288"/>
      <c r="AR39" s="291"/>
      <c r="AS39" s="288"/>
      <c r="AT39" s="288"/>
      <c r="AU39" s="291"/>
      <c r="AV39" s="288"/>
      <c r="AW39" s="288"/>
      <c r="AX39" s="291"/>
      <c r="AY39" s="288"/>
      <c r="AZ39" s="288"/>
      <c r="BA39" s="291"/>
      <c r="BB39" s="288"/>
      <c r="BC39" s="288"/>
      <c r="BD39" s="291"/>
      <c r="BE39" s="291"/>
      <c r="BF39" s="282"/>
    </row>
    <row r="40" spans="1:58" s="150" customFormat="1" ht="89.25" customHeight="1" x14ac:dyDescent="0.25">
      <c r="A40" s="351"/>
      <c r="B40" s="325"/>
      <c r="C40" s="352"/>
      <c r="D40" s="329"/>
      <c r="E40" s="368"/>
      <c r="F40" s="155" t="s">
        <v>58</v>
      </c>
      <c r="G40" s="148" t="s">
        <v>257</v>
      </c>
      <c r="H40" s="329"/>
      <c r="I40" s="331"/>
      <c r="J40" s="329"/>
      <c r="K40" s="329"/>
      <c r="L40" s="329"/>
      <c r="M40" s="327"/>
      <c r="N40" s="328"/>
      <c r="O40" s="350"/>
      <c r="P40" s="348"/>
      <c r="Q40" s="330"/>
      <c r="R40" s="92" t="s">
        <v>258</v>
      </c>
      <c r="S40" s="144" t="s">
        <v>69</v>
      </c>
      <c r="T40" s="153" t="s">
        <v>259</v>
      </c>
      <c r="U40" s="144" t="s">
        <v>70</v>
      </c>
      <c r="V40" s="144" t="s">
        <v>71</v>
      </c>
      <c r="W40" s="157">
        <f>VLOOKUP(V40,'[2]Datos Validacion'!$K$6:$L$8,2,0)</f>
        <v>0.25</v>
      </c>
      <c r="X40" s="153" t="s">
        <v>72</v>
      </c>
      <c r="Y40" s="157">
        <f>VLOOKUP(X40,'[2]Datos Validacion'!$M$6:$N$7,2,0)</f>
        <v>0.15</v>
      </c>
      <c r="Z40" s="144" t="s">
        <v>73</v>
      </c>
      <c r="AA40" s="92" t="s">
        <v>260</v>
      </c>
      <c r="AB40" s="144" t="s">
        <v>75</v>
      </c>
      <c r="AC40" s="153" t="s">
        <v>261</v>
      </c>
      <c r="AD40" s="388"/>
      <c r="AE40" s="199">
        <f t="shared" si="0"/>
        <v>0.4</v>
      </c>
      <c r="AF40" s="200" t="str">
        <f t="shared" si="1"/>
        <v>MUY BAJA</v>
      </c>
      <c r="AG40" s="206">
        <f>+AG38-(AG38*AE40)</f>
        <v>7.1999999999999995E-2</v>
      </c>
      <c r="AH40" s="349"/>
      <c r="AI40" s="349"/>
      <c r="AJ40" s="330"/>
      <c r="AK40" s="329"/>
      <c r="AL40" s="347"/>
      <c r="AM40" s="325"/>
      <c r="AN40" s="286"/>
      <c r="AO40" s="289"/>
      <c r="AP40" s="289"/>
      <c r="AQ40" s="289"/>
      <c r="AR40" s="292"/>
      <c r="AS40" s="289"/>
      <c r="AT40" s="289"/>
      <c r="AU40" s="292"/>
      <c r="AV40" s="289"/>
      <c r="AW40" s="289"/>
      <c r="AX40" s="292"/>
      <c r="AY40" s="289"/>
      <c r="AZ40" s="289"/>
      <c r="BA40" s="292"/>
      <c r="BB40" s="289"/>
      <c r="BC40" s="289"/>
      <c r="BD40" s="292"/>
      <c r="BE40" s="292"/>
      <c r="BF40" s="283"/>
    </row>
    <row r="41" spans="1:58" ht="88.5" customHeight="1" x14ac:dyDescent="0.2">
      <c r="A41" s="351" t="s">
        <v>9</v>
      </c>
      <c r="B41" s="325"/>
      <c r="C41" s="352" t="s">
        <v>262</v>
      </c>
      <c r="D41" s="329" t="s">
        <v>263</v>
      </c>
      <c r="E41" s="329" t="s">
        <v>264</v>
      </c>
      <c r="F41" s="329" t="s">
        <v>58</v>
      </c>
      <c r="G41" s="363" t="s">
        <v>265</v>
      </c>
      <c r="H41" s="329" t="s">
        <v>266</v>
      </c>
      <c r="I41" s="382" t="s">
        <v>267</v>
      </c>
      <c r="J41" s="329" t="s">
        <v>62</v>
      </c>
      <c r="K41" s="329" t="s">
        <v>268</v>
      </c>
      <c r="L41" s="329" t="s">
        <v>269</v>
      </c>
      <c r="M41" s="327">
        <v>1</v>
      </c>
      <c r="N41" s="328" t="s">
        <v>129</v>
      </c>
      <c r="O41" s="350">
        <v>0.6</v>
      </c>
      <c r="P41" s="436" t="s">
        <v>130</v>
      </c>
      <c r="Q41" s="330" t="s">
        <v>67</v>
      </c>
      <c r="R41" s="207" t="s">
        <v>270</v>
      </c>
      <c r="S41" s="144" t="s">
        <v>69</v>
      </c>
      <c r="T41" s="153" t="s">
        <v>264</v>
      </c>
      <c r="U41" s="144" t="s">
        <v>70</v>
      </c>
      <c r="V41" s="144" t="s">
        <v>71</v>
      </c>
      <c r="W41" s="157">
        <v>0.25</v>
      </c>
      <c r="X41" s="153" t="s">
        <v>72</v>
      </c>
      <c r="Y41" s="157">
        <v>0.15</v>
      </c>
      <c r="Z41" s="144" t="s">
        <v>73</v>
      </c>
      <c r="AA41" s="92" t="s">
        <v>271</v>
      </c>
      <c r="AB41" s="144" t="s">
        <v>75</v>
      </c>
      <c r="AC41" s="153" t="s">
        <v>272</v>
      </c>
      <c r="AD41" s="208" t="s">
        <v>273</v>
      </c>
      <c r="AE41" s="209">
        <f t="shared" si="0"/>
        <v>0.4</v>
      </c>
      <c r="AF41" s="200" t="str">
        <f t="shared" si="1"/>
        <v>MEDIA</v>
      </c>
      <c r="AG41" s="200">
        <f>IF(OR(V41="prevenir",V41="detectar"),(M41-(M41*AE41)), M41)</f>
        <v>0.6</v>
      </c>
      <c r="AH41" s="349" t="str">
        <f t="shared" ref="AH41" si="11">IF(AI41&lt;=20%,"LEVE",IF(AI41&lt;=40%,"MENOR",IF(AI41&lt;=60%,"MODERADO",IF(AI41&lt;=80%,"MAYOR","CATASTROFICO"))))</f>
        <v>MODERADO</v>
      </c>
      <c r="AI41" s="349">
        <f>IF(V41="corregir",(O41-(O41*AE41)), O41)</f>
        <v>0.6</v>
      </c>
      <c r="AJ41" s="330" t="s">
        <v>136</v>
      </c>
      <c r="AK41" s="329" t="s">
        <v>78</v>
      </c>
      <c r="AL41" s="202"/>
      <c r="AM41" s="146"/>
      <c r="AN41" s="272">
        <v>45644</v>
      </c>
      <c r="AO41" s="153" t="s">
        <v>274</v>
      </c>
      <c r="AP41" s="145"/>
      <c r="AQ41" s="153" t="s">
        <v>9</v>
      </c>
      <c r="AR41" s="92" t="s">
        <v>275</v>
      </c>
      <c r="AS41" s="153" t="s">
        <v>9</v>
      </c>
      <c r="AT41" s="145"/>
      <c r="AU41" s="92" t="s">
        <v>276</v>
      </c>
      <c r="AV41" s="153" t="s">
        <v>9</v>
      </c>
      <c r="AW41" s="145"/>
      <c r="AX41" s="92" t="s">
        <v>277</v>
      </c>
      <c r="AY41" s="152"/>
      <c r="AZ41" s="153" t="s">
        <v>9</v>
      </c>
      <c r="BA41" s="92" t="s">
        <v>278</v>
      </c>
      <c r="BB41" s="152"/>
      <c r="BC41" s="153" t="s">
        <v>9</v>
      </c>
      <c r="BD41" s="92" t="s">
        <v>279</v>
      </c>
      <c r="BE41" s="92" t="s">
        <v>280</v>
      </c>
      <c r="BF41" s="281" t="s">
        <v>925</v>
      </c>
    </row>
    <row r="42" spans="1:58" ht="66" customHeight="1" x14ac:dyDescent="0.2">
      <c r="A42" s="351"/>
      <c r="B42" s="325"/>
      <c r="C42" s="352"/>
      <c r="D42" s="329"/>
      <c r="E42" s="329"/>
      <c r="F42" s="329"/>
      <c r="G42" s="363"/>
      <c r="H42" s="329"/>
      <c r="I42" s="382"/>
      <c r="J42" s="329"/>
      <c r="K42" s="329"/>
      <c r="L42" s="329"/>
      <c r="M42" s="327"/>
      <c r="N42" s="328"/>
      <c r="O42" s="350"/>
      <c r="P42" s="436"/>
      <c r="Q42" s="330"/>
      <c r="R42" s="205" t="s">
        <v>907</v>
      </c>
      <c r="S42" s="144" t="s">
        <v>69</v>
      </c>
      <c r="T42" s="153" t="s">
        <v>264</v>
      </c>
      <c r="U42" s="144" t="s">
        <v>70</v>
      </c>
      <c r="V42" s="144" t="s">
        <v>71</v>
      </c>
      <c r="W42" s="157">
        <v>0.25</v>
      </c>
      <c r="X42" s="153" t="s">
        <v>72</v>
      </c>
      <c r="Y42" s="157">
        <v>0.15</v>
      </c>
      <c r="Z42" s="144" t="s">
        <v>73</v>
      </c>
      <c r="AA42" s="92" t="s">
        <v>281</v>
      </c>
      <c r="AB42" s="144" t="s">
        <v>75</v>
      </c>
      <c r="AC42" s="153" t="s">
        <v>282</v>
      </c>
      <c r="AD42" s="267" t="s">
        <v>283</v>
      </c>
      <c r="AE42" s="209">
        <f t="shared" si="0"/>
        <v>0.4</v>
      </c>
      <c r="AF42" s="200" t="str">
        <f t="shared" si="1"/>
        <v>BAJA</v>
      </c>
      <c r="AG42" s="200">
        <f>+AG41-(AG41*AE42)</f>
        <v>0.36</v>
      </c>
      <c r="AH42" s="349"/>
      <c r="AI42" s="349"/>
      <c r="AJ42" s="330"/>
      <c r="AK42" s="329"/>
      <c r="AL42" s="202"/>
      <c r="AM42" s="146"/>
      <c r="AN42" s="273"/>
      <c r="AO42" s="153" t="s">
        <v>284</v>
      </c>
      <c r="AP42" s="145"/>
      <c r="AQ42" s="153" t="s">
        <v>9</v>
      </c>
      <c r="AR42" s="92" t="s">
        <v>275</v>
      </c>
      <c r="AS42" s="153" t="s">
        <v>9</v>
      </c>
      <c r="AT42" s="145"/>
      <c r="AU42" s="92" t="s">
        <v>276</v>
      </c>
      <c r="AV42" s="153" t="s">
        <v>9</v>
      </c>
      <c r="AW42" s="145"/>
      <c r="AX42" s="92" t="s">
        <v>277</v>
      </c>
      <c r="AY42" s="152"/>
      <c r="AZ42" s="153" t="s">
        <v>9</v>
      </c>
      <c r="BA42" s="92" t="s">
        <v>278</v>
      </c>
      <c r="BB42" s="152"/>
      <c r="BC42" s="153" t="s">
        <v>9</v>
      </c>
      <c r="BD42" s="92" t="s">
        <v>279</v>
      </c>
      <c r="BE42" s="92" t="s">
        <v>280</v>
      </c>
      <c r="BF42" s="291"/>
    </row>
    <row r="43" spans="1:58" ht="66" customHeight="1" x14ac:dyDescent="0.2">
      <c r="A43" s="351"/>
      <c r="B43" s="325"/>
      <c r="C43" s="352"/>
      <c r="D43" s="329"/>
      <c r="E43" s="329"/>
      <c r="F43" s="329" t="s">
        <v>58</v>
      </c>
      <c r="G43" s="363" t="s">
        <v>285</v>
      </c>
      <c r="H43" s="329"/>
      <c r="I43" s="382"/>
      <c r="J43" s="329"/>
      <c r="K43" s="329"/>
      <c r="L43" s="329"/>
      <c r="M43" s="327"/>
      <c r="N43" s="328"/>
      <c r="O43" s="350"/>
      <c r="P43" s="436"/>
      <c r="Q43" s="330"/>
      <c r="R43" s="205" t="s">
        <v>286</v>
      </c>
      <c r="S43" s="144" t="s">
        <v>69</v>
      </c>
      <c r="T43" s="153" t="s">
        <v>264</v>
      </c>
      <c r="U43" s="144" t="s">
        <v>70</v>
      </c>
      <c r="V43" s="144" t="s">
        <v>71</v>
      </c>
      <c r="W43" s="157">
        <v>0.25</v>
      </c>
      <c r="X43" s="153" t="s">
        <v>72</v>
      </c>
      <c r="Y43" s="157">
        <v>0.15</v>
      </c>
      <c r="Z43" s="144" t="s">
        <v>73</v>
      </c>
      <c r="AA43" s="92" t="s">
        <v>287</v>
      </c>
      <c r="AB43" s="144" t="s">
        <v>75</v>
      </c>
      <c r="AC43" s="153" t="s">
        <v>288</v>
      </c>
      <c r="AD43" s="208" t="s">
        <v>273</v>
      </c>
      <c r="AE43" s="209">
        <f t="shared" si="0"/>
        <v>0.4</v>
      </c>
      <c r="AF43" s="200" t="str">
        <f t="shared" si="1"/>
        <v>BAJA</v>
      </c>
      <c r="AG43" s="200">
        <f t="shared" ref="AG43:AG44" si="12">+AG42-(AG42*AE43)</f>
        <v>0.216</v>
      </c>
      <c r="AH43" s="349"/>
      <c r="AI43" s="349"/>
      <c r="AJ43" s="330"/>
      <c r="AK43" s="329"/>
      <c r="AL43" s="202"/>
      <c r="AM43" s="146"/>
      <c r="AN43" s="273"/>
      <c r="AO43" s="153" t="s">
        <v>274</v>
      </c>
      <c r="AP43" s="145"/>
      <c r="AQ43" s="153" t="s">
        <v>9</v>
      </c>
      <c r="AR43" s="92" t="s">
        <v>275</v>
      </c>
      <c r="AS43" s="153" t="s">
        <v>9</v>
      </c>
      <c r="AT43" s="145"/>
      <c r="AU43" s="92" t="s">
        <v>276</v>
      </c>
      <c r="AV43" s="153" t="s">
        <v>9</v>
      </c>
      <c r="AW43" s="145"/>
      <c r="AX43" s="92" t="s">
        <v>277</v>
      </c>
      <c r="AY43" s="152"/>
      <c r="AZ43" s="153" t="s">
        <v>9</v>
      </c>
      <c r="BA43" s="92" t="s">
        <v>278</v>
      </c>
      <c r="BB43" s="152"/>
      <c r="BC43" s="153" t="s">
        <v>9</v>
      </c>
      <c r="BD43" s="92" t="s">
        <v>279</v>
      </c>
      <c r="BE43" s="92" t="s">
        <v>280</v>
      </c>
      <c r="BF43" s="291"/>
    </row>
    <row r="44" spans="1:58" ht="66" customHeight="1" x14ac:dyDescent="0.2">
      <c r="A44" s="351"/>
      <c r="B44" s="325"/>
      <c r="C44" s="352"/>
      <c r="D44" s="329"/>
      <c r="E44" s="329"/>
      <c r="F44" s="329"/>
      <c r="G44" s="363"/>
      <c r="H44" s="329"/>
      <c r="I44" s="382"/>
      <c r="J44" s="329"/>
      <c r="K44" s="329"/>
      <c r="L44" s="329"/>
      <c r="M44" s="327"/>
      <c r="N44" s="328"/>
      <c r="O44" s="350"/>
      <c r="P44" s="436"/>
      <c r="Q44" s="330"/>
      <c r="R44" s="205" t="s">
        <v>289</v>
      </c>
      <c r="S44" s="144" t="s">
        <v>69</v>
      </c>
      <c r="T44" s="153" t="s">
        <v>264</v>
      </c>
      <c r="U44" s="144" t="s">
        <v>70</v>
      </c>
      <c r="V44" s="144" t="s">
        <v>71</v>
      </c>
      <c r="W44" s="157">
        <v>0.25</v>
      </c>
      <c r="X44" s="153" t="s">
        <v>72</v>
      </c>
      <c r="Y44" s="157">
        <v>0.15</v>
      </c>
      <c r="Z44" s="144" t="s">
        <v>73</v>
      </c>
      <c r="AA44" s="92" t="s">
        <v>290</v>
      </c>
      <c r="AB44" s="144" t="s">
        <v>75</v>
      </c>
      <c r="AC44" s="153" t="s">
        <v>291</v>
      </c>
      <c r="AD44" s="267" t="s">
        <v>283</v>
      </c>
      <c r="AE44" s="199">
        <f t="shared" si="0"/>
        <v>0.4</v>
      </c>
      <c r="AF44" s="200" t="str">
        <f t="shared" si="1"/>
        <v>MUY BAJA</v>
      </c>
      <c r="AG44" s="206">
        <f t="shared" si="12"/>
        <v>0.12959999999999999</v>
      </c>
      <c r="AH44" s="349"/>
      <c r="AI44" s="349"/>
      <c r="AJ44" s="330"/>
      <c r="AK44" s="329"/>
      <c r="AL44" s="202"/>
      <c r="AM44" s="146"/>
      <c r="AN44" s="274"/>
      <c r="AO44" s="153" t="s">
        <v>284</v>
      </c>
      <c r="AP44" s="145"/>
      <c r="AQ44" s="153" t="s">
        <v>9</v>
      </c>
      <c r="AR44" s="92" t="s">
        <v>275</v>
      </c>
      <c r="AS44" s="153" t="s">
        <v>9</v>
      </c>
      <c r="AT44" s="145"/>
      <c r="AU44" s="92" t="s">
        <v>276</v>
      </c>
      <c r="AV44" s="153" t="s">
        <v>9</v>
      </c>
      <c r="AW44" s="145"/>
      <c r="AX44" s="92" t="s">
        <v>277</v>
      </c>
      <c r="AY44" s="152"/>
      <c r="AZ44" s="153" t="s">
        <v>9</v>
      </c>
      <c r="BA44" s="92" t="s">
        <v>278</v>
      </c>
      <c r="BB44" s="152"/>
      <c r="BC44" s="153" t="s">
        <v>9</v>
      </c>
      <c r="BD44" s="92" t="s">
        <v>279</v>
      </c>
      <c r="BE44" s="92" t="s">
        <v>280</v>
      </c>
      <c r="BF44" s="292"/>
    </row>
    <row r="45" spans="1:58" ht="131.25" customHeight="1" x14ac:dyDescent="0.2">
      <c r="A45" s="351" t="s">
        <v>9</v>
      </c>
      <c r="B45" s="325"/>
      <c r="C45" s="324" t="s">
        <v>292</v>
      </c>
      <c r="D45" s="329" t="s">
        <v>293</v>
      </c>
      <c r="E45" s="329" t="s">
        <v>294</v>
      </c>
      <c r="F45" s="329" t="s">
        <v>58</v>
      </c>
      <c r="G45" s="389" t="s">
        <v>295</v>
      </c>
      <c r="H45" s="329" t="s">
        <v>296</v>
      </c>
      <c r="I45" s="390" t="s">
        <v>297</v>
      </c>
      <c r="J45" s="329" t="s">
        <v>62</v>
      </c>
      <c r="K45" s="389" t="s">
        <v>298</v>
      </c>
      <c r="L45" s="329" t="s">
        <v>64</v>
      </c>
      <c r="M45" s="327">
        <f>VLOOKUP(L45,'[2]Datos Validacion'!$C$6:$D$10,2,0)</f>
        <v>0.4</v>
      </c>
      <c r="N45" s="328" t="s">
        <v>129</v>
      </c>
      <c r="O45" s="350">
        <f>VLOOKUP(N45,'[2]Datos Validacion'!$E$6:$F$15,2,0)</f>
        <v>0.6</v>
      </c>
      <c r="P45" s="348" t="s">
        <v>130</v>
      </c>
      <c r="Q45" s="330" t="s">
        <v>136</v>
      </c>
      <c r="R45" s="210" t="s">
        <v>299</v>
      </c>
      <c r="S45" s="144" t="s">
        <v>69</v>
      </c>
      <c r="T45" s="153" t="s">
        <v>300</v>
      </c>
      <c r="U45" s="144" t="s">
        <v>70</v>
      </c>
      <c r="V45" s="144" t="s">
        <v>71</v>
      </c>
      <c r="W45" s="157">
        <f>VLOOKUP(V45,'[2]Datos Validacion'!$K$6:$L$8,2,0)</f>
        <v>0.25</v>
      </c>
      <c r="X45" s="153" t="s">
        <v>72</v>
      </c>
      <c r="Y45" s="157">
        <f>VLOOKUP(X45,'[2]Datos Validacion'!$M$6:$N$7,2,0)</f>
        <v>0.15</v>
      </c>
      <c r="Z45" s="144" t="s">
        <v>73</v>
      </c>
      <c r="AA45" s="92" t="s">
        <v>301</v>
      </c>
      <c r="AB45" s="144" t="s">
        <v>75</v>
      </c>
      <c r="AC45" s="153" t="s">
        <v>302</v>
      </c>
      <c r="AD45" s="265" t="s">
        <v>303</v>
      </c>
      <c r="AE45" s="199">
        <f t="shared" si="0"/>
        <v>0.4</v>
      </c>
      <c r="AF45" s="200" t="str">
        <f t="shared" si="1"/>
        <v>BAJA</v>
      </c>
      <c r="AG45" s="200">
        <f t="shared" si="2"/>
        <v>0.24</v>
      </c>
      <c r="AH45" s="349" t="str">
        <f t="shared" si="3"/>
        <v>MODERADO</v>
      </c>
      <c r="AI45" s="349">
        <f t="shared" si="4"/>
        <v>0.6</v>
      </c>
      <c r="AJ45" s="330" t="s">
        <v>136</v>
      </c>
      <c r="AK45" s="329" t="s">
        <v>78</v>
      </c>
      <c r="AL45" s="347"/>
      <c r="AM45" s="329" t="s">
        <v>304</v>
      </c>
      <c r="AN45" s="284">
        <v>45646</v>
      </c>
      <c r="AO45" s="287" t="s">
        <v>305</v>
      </c>
      <c r="AP45" s="309"/>
      <c r="AQ45" s="290" t="s">
        <v>9</v>
      </c>
      <c r="AR45" s="281" t="s">
        <v>306</v>
      </c>
      <c r="AS45" s="287" t="s">
        <v>9</v>
      </c>
      <c r="AT45" s="287"/>
      <c r="AU45" s="281" t="s">
        <v>307</v>
      </c>
      <c r="AV45" s="287" t="s">
        <v>9</v>
      </c>
      <c r="AW45" s="287"/>
      <c r="AX45" s="281" t="s">
        <v>307</v>
      </c>
      <c r="AY45" s="287" t="s">
        <v>9</v>
      </c>
      <c r="AZ45" s="287"/>
      <c r="BA45" s="281" t="s">
        <v>308</v>
      </c>
      <c r="BB45" s="287"/>
      <c r="BC45" s="287" t="s">
        <v>9</v>
      </c>
      <c r="BD45" s="281" t="s">
        <v>309</v>
      </c>
      <c r="BE45" s="281"/>
      <c r="BF45" s="281" t="s">
        <v>926</v>
      </c>
    </row>
    <row r="46" spans="1:58" ht="129.75" customHeight="1" x14ac:dyDescent="0.2">
      <c r="A46" s="351"/>
      <c r="B46" s="325"/>
      <c r="C46" s="324"/>
      <c r="D46" s="329"/>
      <c r="E46" s="329"/>
      <c r="F46" s="329"/>
      <c r="G46" s="389"/>
      <c r="H46" s="329"/>
      <c r="I46" s="390"/>
      <c r="J46" s="329"/>
      <c r="K46" s="389"/>
      <c r="L46" s="329"/>
      <c r="M46" s="327"/>
      <c r="N46" s="328"/>
      <c r="O46" s="350"/>
      <c r="P46" s="348"/>
      <c r="Q46" s="330"/>
      <c r="R46" s="211" t="s">
        <v>310</v>
      </c>
      <c r="S46" s="212" t="s">
        <v>69</v>
      </c>
      <c r="T46" s="154" t="s">
        <v>311</v>
      </c>
      <c r="U46" s="212" t="s">
        <v>70</v>
      </c>
      <c r="V46" s="212" t="s">
        <v>146</v>
      </c>
      <c r="W46" s="213">
        <f>VLOOKUP(V46,'[3]Datos Validacion'!$K$6:$L$8,2,0)</f>
        <v>0.15</v>
      </c>
      <c r="X46" s="154" t="s">
        <v>72</v>
      </c>
      <c r="Y46" s="213">
        <f>VLOOKUP(X46,'[3]Datos Validacion'!$M$6:$N$7,2,0)</f>
        <v>0.15</v>
      </c>
      <c r="Z46" s="212" t="s">
        <v>73</v>
      </c>
      <c r="AA46" s="214" t="s">
        <v>312</v>
      </c>
      <c r="AB46" s="212" t="s">
        <v>75</v>
      </c>
      <c r="AC46" s="154" t="s">
        <v>313</v>
      </c>
      <c r="AD46" s="265" t="s">
        <v>303</v>
      </c>
      <c r="AE46" s="215">
        <f t="shared" si="0"/>
        <v>0.3</v>
      </c>
      <c r="AF46" s="200" t="str">
        <f t="shared" si="1"/>
        <v>MUY BAJA</v>
      </c>
      <c r="AG46" s="216">
        <f>+AG45-(AG45*AE46)</f>
        <v>0.16799999999999998</v>
      </c>
      <c r="AH46" s="349"/>
      <c r="AI46" s="349"/>
      <c r="AJ46" s="330"/>
      <c r="AK46" s="329"/>
      <c r="AL46" s="347"/>
      <c r="AM46" s="329"/>
      <c r="AN46" s="286"/>
      <c r="AO46" s="305"/>
      <c r="AP46" s="311"/>
      <c r="AQ46" s="289"/>
      <c r="AR46" s="292"/>
      <c r="AS46" s="305"/>
      <c r="AT46" s="305"/>
      <c r="AU46" s="292"/>
      <c r="AV46" s="305"/>
      <c r="AW46" s="305"/>
      <c r="AX46" s="292"/>
      <c r="AY46" s="305"/>
      <c r="AZ46" s="305"/>
      <c r="BA46" s="292"/>
      <c r="BB46" s="305"/>
      <c r="BC46" s="305"/>
      <c r="BD46" s="292"/>
      <c r="BE46" s="292"/>
      <c r="BF46" s="283"/>
    </row>
    <row r="47" spans="1:58" ht="108.6" customHeight="1" x14ac:dyDescent="0.2">
      <c r="A47" s="351" t="s">
        <v>9</v>
      </c>
      <c r="B47" s="325"/>
      <c r="C47" s="324" t="s">
        <v>292</v>
      </c>
      <c r="D47" s="329" t="s">
        <v>314</v>
      </c>
      <c r="E47" s="329" t="s">
        <v>315</v>
      </c>
      <c r="F47" s="155" t="s">
        <v>86</v>
      </c>
      <c r="G47" s="211" t="s">
        <v>316</v>
      </c>
      <c r="H47" s="329" t="s">
        <v>317</v>
      </c>
      <c r="I47" s="386" t="s">
        <v>318</v>
      </c>
      <c r="J47" s="329" t="s">
        <v>62</v>
      </c>
      <c r="K47" s="324" t="s">
        <v>319</v>
      </c>
      <c r="L47" s="329" t="s">
        <v>99</v>
      </c>
      <c r="M47" s="327">
        <f>VLOOKUP(L47,'[2]Datos Validacion'!$C$6:$D$10,2,0)</f>
        <v>0.6</v>
      </c>
      <c r="N47" s="328" t="s">
        <v>129</v>
      </c>
      <c r="O47" s="350">
        <f>VLOOKUP(N47,'[2]Datos Validacion'!$E$6:$F$15,2,0)</f>
        <v>0.6</v>
      </c>
      <c r="P47" s="348" t="s">
        <v>320</v>
      </c>
      <c r="Q47" s="330" t="s">
        <v>136</v>
      </c>
      <c r="R47" s="205" t="s">
        <v>321</v>
      </c>
      <c r="S47" s="144" t="s">
        <v>69</v>
      </c>
      <c r="T47" s="153" t="s">
        <v>322</v>
      </c>
      <c r="U47" s="144" t="s">
        <v>70</v>
      </c>
      <c r="V47" s="144" t="s">
        <v>71</v>
      </c>
      <c r="W47" s="157">
        <f>VLOOKUP(V47,'[2]Datos Validacion'!$K$6:$L$8,2,0)</f>
        <v>0.25</v>
      </c>
      <c r="X47" s="153" t="s">
        <v>323</v>
      </c>
      <c r="Y47" s="157">
        <f>VLOOKUP(X47,'[2]Datos Validacion'!$M$6:$N$7,2,0)</f>
        <v>0.25</v>
      </c>
      <c r="Z47" s="144" t="s">
        <v>73</v>
      </c>
      <c r="AA47" s="92" t="s">
        <v>324</v>
      </c>
      <c r="AB47" s="144" t="s">
        <v>75</v>
      </c>
      <c r="AC47" s="153" t="s">
        <v>325</v>
      </c>
      <c r="AD47" s="268" t="s">
        <v>326</v>
      </c>
      <c r="AE47" s="199">
        <f t="shared" si="0"/>
        <v>0.5</v>
      </c>
      <c r="AF47" s="200" t="str">
        <f t="shared" si="1"/>
        <v>BAJA</v>
      </c>
      <c r="AG47" s="200">
        <f t="shared" si="2"/>
        <v>0.3</v>
      </c>
      <c r="AH47" s="349" t="str">
        <f t="shared" si="3"/>
        <v>MODERADO</v>
      </c>
      <c r="AI47" s="349">
        <f t="shared" si="4"/>
        <v>0.6</v>
      </c>
      <c r="AJ47" s="330" t="s">
        <v>136</v>
      </c>
      <c r="AK47" s="329" t="s">
        <v>78</v>
      </c>
      <c r="AL47" s="347"/>
      <c r="AM47" s="347"/>
      <c r="AN47" s="384">
        <v>45637</v>
      </c>
      <c r="AO47" s="287" t="s">
        <v>327</v>
      </c>
      <c r="AP47" s="309"/>
      <c r="AQ47" s="287" t="s">
        <v>9</v>
      </c>
      <c r="AR47" s="281" t="s">
        <v>275</v>
      </c>
      <c r="AS47" s="287" t="s">
        <v>108</v>
      </c>
      <c r="AT47" s="309"/>
      <c r="AU47" s="281" t="s">
        <v>328</v>
      </c>
      <c r="AV47" s="287" t="s">
        <v>9</v>
      </c>
      <c r="AW47" s="309"/>
      <c r="AX47" s="281" t="s">
        <v>329</v>
      </c>
      <c r="AY47" s="290"/>
      <c r="AZ47" s="287" t="s">
        <v>9</v>
      </c>
      <c r="BA47" s="281" t="s">
        <v>330</v>
      </c>
      <c r="BB47" s="290"/>
      <c r="BC47" s="287" t="s">
        <v>9</v>
      </c>
      <c r="BD47" s="281" t="s">
        <v>331</v>
      </c>
      <c r="BE47" s="281"/>
      <c r="BF47" s="281" t="s">
        <v>926</v>
      </c>
    </row>
    <row r="48" spans="1:58" ht="111.6" customHeight="1" x14ac:dyDescent="0.2">
      <c r="A48" s="351"/>
      <c r="B48" s="325"/>
      <c r="C48" s="324"/>
      <c r="D48" s="329"/>
      <c r="E48" s="329"/>
      <c r="F48" s="155" t="s">
        <v>86</v>
      </c>
      <c r="G48" s="92" t="s">
        <v>332</v>
      </c>
      <c r="H48" s="329"/>
      <c r="I48" s="386"/>
      <c r="J48" s="329"/>
      <c r="K48" s="324"/>
      <c r="L48" s="329"/>
      <c r="M48" s="327"/>
      <c r="N48" s="328"/>
      <c r="O48" s="350"/>
      <c r="P48" s="348"/>
      <c r="Q48" s="330"/>
      <c r="R48" s="205" t="s">
        <v>333</v>
      </c>
      <c r="S48" s="144" t="s">
        <v>69</v>
      </c>
      <c r="T48" s="153" t="s">
        <v>334</v>
      </c>
      <c r="U48" s="144" t="s">
        <v>70</v>
      </c>
      <c r="V48" s="144" t="s">
        <v>71</v>
      </c>
      <c r="W48" s="157">
        <f>VLOOKUP(V48,'[2]Datos Validacion'!$K$6:$L$8,2,0)</f>
        <v>0.25</v>
      </c>
      <c r="X48" s="153" t="s">
        <v>72</v>
      </c>
      <c r="Y48" s="157">
        <f>VLOOKUP(X48,'[2]Datos Validacion'!$M$6:$N$7,2,0)</f>
        <v>0.15</v>
      </c>
      <c r="Z48" s="144" t="s">
        <v>73</v>
      </c>
      <c r="AA48" s="92" t="s">
        <v>324</v>
      </c>
      <c r="AB48" s="144" t="s">
        <v>75</v>
      </c>
      <c r="AC48" s="153" t="s">
        <v>335</v>
      </c>
      <c r="AD48" s="268" t="s">
        <v>336</v>
      </c>
      <c r="AE48" s="199">
        <f t="shared" si="0"/>
        <v>0.4</v>
      </c>
      <c r="AF48" s="200" t="str">
        <f t="shared" si="1"/>
        <v>MUY BAJA</v>
      </c>
      <c r="AG48" s="216">
        <f>+AG47-(AG47*AE48)</f>
        <v>0.18</v>
      </c>
      <c r="AH48" s="349"/>
      <c r="AI48" s="349"/>
      <c r="AJ48" s="330"/>
      <c r="AK48" s="329"/>
      <c r="AL48" s="347"/>
      <c r="AM48" s="347"/>
      <c r="AN48" s="385"/>
      <c r="AO48" s="305"/>
      <c r="AP48" s="311"/>
      <c r="AQ48" s="305"/>
      <c r="AR48" s="292"/>
      <c r="AS48" s="305"/>
      <c r="AT48" s="311"/>
      <c r="AU48" s="292"/>
      <c r="AV48" s="305"/>
      <c r="AW48" s="311"/>
      <c r="AX48" s="292"/>
      <c r="AY48" s="289"/>
      <c r="AZ48" s="305"/>
      <c r="BA48" s="292"/>
      <c r="BB48" s="289"/>
      <c r="BC48" s="305"/>
      <c r="BD48" s="292"/>
      <c r="BE48" s="292"/>
      <c r="BF48" s="283"/>
    </row>
    <row r="49" spans="1:58" s="227" customFormat="1" ht="48.95" customHeight="1" x14ac:dyDescent="0.25">
      <c r="A49" s="351" t="s">
        <v>9</v>
      </c>
      <c r="B49" s="325"/>
      <c r="C49" s="352" t="s">
        <v>337</v>
      </c>
      <c r="D49" s="368" t="s">
        <v>338</v>
      </c>
      <c r="E49" s="368" t="s">
        <v>339</v>
      </c>
      <c r="F49" s="218" t="s">
        <v>58</v>
      </c>
      <c r="G49" s="153" t="s">
        <v>340</v>
      </c>
      <c r="H49" s="368" t="s">
        <v>341</v>
      </c>
      <c r="I49" s="382" t="s">
        <v>342</v>
      </c>
      <c r="J49" s="368" t="s">
        <v>62</v>
      </c>
      <c r="K49" s="326" t="s">
        <v>343</v>
      </c>
      <c r="L49" s="368" t="s">
        <v>269</v>
      </c>
      <c r="M49" s="378">
        <f>VLOOKUP(L49,'[2]Datos Validacion'!$C$6:$D$10,2,0)</f>
        <v>1</v>
      </c>
      <c r="N49" s="383" t="s">
        <v>65</v>
      </c>
      <c r="O49" s="381">
        <f>VLOOKUP(N49,'[2]Datos Validacion'!$E$6:$F$15,2,0)</f>
        <v>0.8</v>
      </c>
      <c r="P49" s="326" t="s">
        <v>66</v>
      </c>
      <c r="Q49" s="377" t="s">
        <v>77</v>
      </c>
      <c r="R49" s="92" t="s">
        <v>344</v>
      </c>
      <c r="S49" s="144" t="s">
        <v>69</v>
      </c>
      <c r="T49" s="153" t="s">
        <v>345</v>
      </c>
      <c r="U49" s="144" t="s">
        <v>70</v>
      </c>
      <c r="V49" s="144" t="s">
        <v>146</v>
      </c>
      <c r="W49" s="263">
        <f>VLOOKUP(V49,'[2]Datos Validacion'!$K$6:$L$8,2,0)</f>
        <v>0.15</v>
      </c>
      <c r="X49" s="153" t="s">
        <v>323</v>
      </c>
      <c r="Y49" s="263">
        <f>VLOOKUP(X49,'[2]Datos Validacion'!$M$6:$N$7,2,0)</f>
        <v>0.25</v>
      </c>
      <c r="Z49" s="144" t="s">
        <v>73</v>
      </c>
      <c r="AA49" s="153" t="s">
        <v>346</v>
      </c>
      <c r="AB49" s="144" t="s">
        <v>75</v>
      </c>
      <c r="AC49" s="153" t="s">
        <v>347</v>
      </c>
      <c r="AD49" s="269" t="s">
        <v>348</v>
      </c>
      <c r="AE49" s="264">
        <f t="shared" si="0"/>
        <v>0.4</v>
      </c>
      <c r="AF49" s="200" t="str">
        <f t="shared" si="1"/>
        <v>MEDIA</v>
      </c>
      <c r="AG49" s="200">
        <f t="shared" si="2"/>
        <v>0.6</v>
      </c>
      <c r="AH49" s="349" t="str">
        <f t="shared" si="3"/>
        <v>MAYOR</v>
      </c>
      <c r="AI49" s="349">
        <f t="shared" si="4"/>
        <v>0.8</v>
      </c>
      <c r="AJ49" s="377" t="s">
        <v>77</v>
      </c>
      <c r="AK49" s="368" t="s">
        <v>78</v>
      </c>
      <c r="AL49" s="379" t="s">
        <v>349</v>
      </c>
      <c r="AM49" s="374" t="s">
        <v>350</v>
      </c>
      <c r="AN49" s="284">
        <v>45646</v>
      </c>
      <c r="AO49" s="287" t="s">
        <v>351</v>
      </c>
      <c r="AP49" s="290"/>
      <c r="AQ49" s="290" t="s">
        <v>9</v>
      </c>
      <c r="AR49" s="281" t="s">
        <v>352</v>
      </c>
      <c r="AS49" s="290" t="s">
        <v>9</v>
      </c>
      <c r="AT49" s="290"/>
      <c r="AU49" s="281" t="s">
        <v>353</v>
      </c>
      <c r="AV49" s="290" t="s">
        <v>9</v>
      </c>
      <c r="AW49" s="290"/>
      <c r="AX49" s="281" t="s">
        <v>353</v>
      </c>
      <c r="AY49" s="290" t="s">
        <v>9</v>
      </c>
      <c r="AZ49" s="290"/>
      <c r="BA49" s="281" t="s">
        <v>354</v>
      </c>
      <c r="BB49" s="290" t="s">
        <v>9</v>
      </c>
      <c r="BC49" s="290"/>
      <c r="BD49" s="281" t="s">
        <v>354</v>
      </c>
      <c r="BE49" s="281" t="s">
        <v>355</v>
      </c>
      <c r="BF49" s="281" t="s">
        <v>928</v>
      </c>
    </row>
    <row r="50" spans="1:58" s="227" customFormat="1" ht="48.95" customHeight="1" x14ac:dyDescent="0.25">
      <c r="A50" s="351"/>
      <c r="B50" s="325"/>
      <c r="C50" s="352"/>
      <c r="D50" s="368"/>
      <c r="E50" s="368"/>
      <c r="F50" s="218" t="s">
        <v>58</v>
      </c>
      <c r="G50" s="153" t="s">
        <v>356</v>
      </c>
      <c r="H50" s="368"/>
      <c r="I50" s="382"/>
      <c r="J50" s="368"/>
      <c r="K50" s="326"/>
      <c r="L50" s="368"/>
      <c r="M50" s="378"/>
      <c r="N50" s="383"/>
      <c r="O50" s="381"/>
      <c r="P50" s="326"/>
      <c r="Q50" s="377"/>
      <c r="R50" s="92" t="s">
        <v>357</v>
      </c>
      <c r="S50" s="144" t="s">
        <v>69</v>
      </c>
      <c r="T50" s="153" t="s">
        <v>345</v>
      </c>
      <c r="U50" s="144" t="s">
        <v>70</v>
      </c>
      <c r="V50" s="144" t="s">
        <v>146</v>
      </c>
      <c r="W50" s="263">
        <v>0.15</v>
      </c>
      <c r="X50" s="153" t="s">
        <v>323</v>
      </c>
      <c r="Y50" s="263">
        <v>0.25</v>
      </c>
      <c r="Z50" s="144" t="s">
        <v>73</v>
      </c>
      <c r="AA50" s="153" t="s">
        <v>346</v>
      </c>
      <c r="AB50" s="144" t="s">
        <v>75</v>
      </c>
      <c r="AC50" s="153" t="s">
        <v>347</v>
      </c>
      <c r="AD50" s="269" t="s">
        <v>348</v>
      </c>
      <c r="AE50" s="264">
        <f t="shared" si="0"/>
        <v>0.4</v>
      </c>
      <c r="AF50" s="200" t="str">
        <f t="shared" si="1"/>
        <v>BAJA</v>
      </c>
      <c r="AG50" s="200">
        <f>+AG49-(AG49*AE50)</f>
        <v>0.36</v>
      </c>
      <c r="AH50" s="349"/>
      <c r="AI50" s="349"/>
      <c r="AJ50" s="377"/>
      <c r="AK50" s="368"/>
      <c r="AL50" s="379"/>
      <c r="AM50" s="375"/>
      <c r="AN50" s="285"/>
      <c r="AO50" s="288"/>
      <c r="AP50" s="288"/>
      <c r="AQ50" s="288"/>
      <c r="AR50" s="291"/>
      <c r="AS50" s="288"/>
      <c r="AT50" s="288"/>
      <c r="AU50" s="291"/>
      <c r="AV50" s="288"/>
      <c r="AW50" s="288"/>
      <c r="AX50" s="291"/>
      <c r="AY50" s="288"/>
      <c r="AZ50" s="288"/>
      <c r="BA50" s="291"/>
      <c r="BB50" s="288"/>
      <c r="BC50" s="288"/>
      <c r="BD50" s="291"/>
      <c r="BE50" s="291"/>
      <c r="BF50" s="282"/>
    </row>
    <row r="51" spans="1:58" s="227" customFormat="1" ht="48.95" customHeight="1" x14ac:dyDescent="0.25">
      <c r="A51" s="351"/>
      <c r="B51" s="325"/>
      <c r="C51" s="352"/>
      <c r="D51" s="368"/>
      <c r="E51" s="368"/>
      <c r="F51" s="218" t="s">
        <v>58</v>
      </c>
      <c r="G51" s="153" t="s">
        <v>358</v>
      </c>
      <c r="H51" s="368"/>
      <c r="I51" s="382"/>
      <c r="J51" s="368"/>
      <c r="K51" s="326"/>
      <c r="L51" s="368"/>
      <c r="M51" s="378"/>
      <c r="N51" s="383"/>
      <c r="O51" s="381"/>
      <c r="P51" s="326"/>
      <c r="Q51" s="377"/>
      <c r="R51" s="363" t="s">
        <v>359</v>
      </c>
      <c r="S51" s="325" t="s">
        <v>69</v>
      </c>
      <c r="T51" s="326" t="s">
        <v>360</v>
      </c>
      <c r="U51" s="325" t="s">
        <v>70</v>
      </c>
      <c r="V51" s="325" t="s">
        <v>71</v>
      </c>
      <c r="W51" s="378">
        <f>VLOOKUP(V51,'[2]Datos Validacion'!$K$6:$L$8,2,0)</f>
        <v>0.25</v>
      </c>
      <c r="X51" s="326" t="s">
        <v>323</v>
      </c>
      <c r="Y51" s="378">
        <f>VLOOKUP(X51,'[2]Datos Validacion'!$M$6:$N$7,2,0)</f>
        <v>0.25</v>
      </c>
      <c r="Z51" s="325" t="s">
        <v>73</v>
      </c>
      <c r="AA51" s="326" t="s">
        <v>361</v>
      </c>
      <c r="AB51" s="325" t="s">
        <v>75</v>
      </c>
      <c r="AC51" s="326" t="s">
        <v>362</v>
      </c>
      <c r="AD51" s="334" t="s">
        <v>348</v>
      </c>
      <c r="AE51" s="380">
        <f t="shared" si="0"/>
        <v>0.5</v>
      </c>
      <c r="AF51" s="349" t="str">
        <f t="shared" si="1"/>
        <v>MUY BAJA</v>
      </c>
      <c r="AG51" s="349">
        <f>+AG50-(AG50*AE51)</f>
        <v>0.18</v>
      </c>
      <c r="AH51" s="349"/>
      <c r="AI51" s="349"/>
      <c r="AJ51" s="377"/>
      <c r="AK51" s="368"/>
      <c r="AL51" s="379"/>
      <c r="AM51" s="375"/>
      <c r="AN51" s="285"/>
      <c r="AO51" s="288"/>
      <c r="AP51" s="288"/>
      <c r="AQ51" s="288"/>
      <c r="AR51" s="291"/>
      <c r="AS51" s="288"/>
      <c r="AT51" s="288"/>
      <c r="AU51" s="291"/>
      <c r="AV51" s="288"/>
      <c r="AW51" s="288"/>
      <c r="AX51" s="291"/>
      <c r="AY51" s="288"/>
      <c r="AZ51" s="288"/>
      <c r="BA51" s="291"/>
      <c r="BB51" s="288"/>
      <c r="BC51" s="288"/>
      <c r="BD51" s="291"/>
      <c r="BE51" s="291"/>
      <c r="BF51" s="282"/>
    </row>
    <row r="52" spans="1:58" s="227" customFormat="1" ht="48.95" customHeight="1" x14ac:dyDescent="0.25">
      <c r="A52" s="351"/>
      <c r="B52" s="325"/>
      <c r="C52" s="352"/>
      <c r="D52" s="368"/>
      <c r="E52" s="368"/>
      <c r="F52" s="218" t="s">
        <v>58</v>
      </c>
      <c r="G52" s="153" t="s">
        <v>363</v>
      </c>
      <c r="H52" s="368"/>
      <c r="I52" s="382"/>
      <c r="J52" s="368"/>
      <c r="K52" s="326"/>
      <c r="L52" s="368"/>
      <c r="M52" s="378"/>
      <c r="N52" s="383"/>
      <c r="O52" s="381"/>
      <c r="P52" s="326"/>
      <c r="Q52" s="377"/>
      <c r="R52" s="363"/>
      <c r="S52" s="325"/>
      <c r="T52" s="326"/>
      <c r="U52" s="325"/>
      <c r="V52" s="325"/>
      <c r="W52" s="378"/>
      <c r="X52" s="326"/>
      <c r="Y52" s="378"/>
      <c r="Z52" s="325"/>
      <c r="AA52" s="326"/>
      <c r="AB52" s="325"/>
      <c r="AC52" s="326"/>
      <c r="AD52" s="334"/>
      <c r="AE52" s="380"/>
      <c r="AF52" s="349"/>
      <c r="AG52" s="349"/>
      <c r="AH52" s="349"/>
      <c r="AI52" s="349"/>
      <c r="AJ52" s="377"/>
      <c r="AK52" s="368"/>
      <c r="AL52" s="379"/>
      <c r="AM52" s="375"/>
      <c r="AN52" s="285"/>
      <c r="AO52" s="288"/>
      <c r="AP52" s="288"/>
      <c r="AQ52" s="288"/>
      <c r="AR52" s="291"/>
      <c r="AS52" s="288"/>
      <c r="AT52" s="288"/>
      <c r="AU52" s="291"/>
      <c r="AV52" s="288"/>
      <c r="AW52" s="288"/>
      <c r="AX52" s="291"/>
      <c r="AY52" s="288"/>
      <c r="AZ52" s="288"/>
      <c r="BA52" s="291"/>
      <c r="BB52" s="288"/>
      <c r="BC52" s="288"/>
      <c r="BD52" s="291"/>
      <c r="BE52" s="291"/>
      <c r="BF52" s="282"/>
    </row>
    <row r="53" spans="1:58" s="227" customFormat="1" ht="48.95" customHeight="1" x14ac:dyDescent="0.25">
      <c r="A53" s="351"/>
      <c r="B53" s="325"/>
      <c r="C53" s="352"/>
      <c r="D53" s="368"/>
      <c r="E53" s="368"/>
      <c r="F53" s="218" t="s">
        <v>58</v>
      </c>
      <c r="G53" s="153" t="s">
        <v>364</v>
      </c>
      <c r="H53" s="368"/>
      <c r="I53" s="382"/>
      <c r="J53" s="368"/>
      <c r="K53" s="326"/>
      <c r="L53" s="368"/>
      <c r="M53" s="378"/>
      <c r="N53" s="383"/>
      <c r="O53" s="381"/>
      <c r="P53" s="326"/>
      <c r="Q53" s="377"/>
      <c r="R53" s="363"/>
      <c r="S53" s="325"/>
      <c r="T53" s="326"/>
      <c r="U53" s="325"/>
      <c r="V53" s="325"/>
      <c r="W53" s="378"/>
      <c r="X53" s="326"/>
      <c r="Y53" s="378"/>
      <c r="Z53" s="325"/>
      <c r="AA53" s="326"/>
      <c r="AB53" s="325"/>
      <c r="AC53" s="326"/>
      <c r="AD53" s="334"/>
      <c r="AE53" s="380"/>
      <c r="AF53" s="349"/>
      <c r="AG53" s="349"/>
      <c r="AH53" s="349"/>
      <c r="AI53" s="349"/>
      <c r="AJ53" s="377"/>
      <c r="AK53" s="368"/>
      <c r="AL53" s="379"/>
      <c r="AM53" s="375"/>
      <c r="AN53" s="285"/>
      <c r="AO53" s="288"/>
      <c r="AP53" s="288"/>
      <c r="AQ53" s="288"/>
      <c r="AR53" s="291"/>
      <c r="AS53" s="288"/>
      <c r="AT53" s="288"/>
      <c r="AU53" s="291"/>
      <c r="AV53" s="288"/>
      <c r="AW53" s="288"/>
      <c r="AX53" s="291"/>
      <c r="AY53" s="288"/>
      <c r="AZ53" s="288"/>
      <c r="BA53" s="291"/>
      <c r="BB53" s="288"/>
      <c r="BC53" s="288"/>
      <c r="BD53" s="291"/>
      <c r="BE53" s="291"/>
      <c r="BF53" s="282"/>
    </row>
    <row r="54" spans="1:58" s="227" customFormat="1" ht="85.7" customHeight="1" x14ac:dyDescent="0.25">
      <c r="A54" s="351"/>
      <c r="B54" s="325"/>
      <c r="C54" s="352"/>
      <c r="D54" s="368"/>
      <c r="E54" s="368"/>
      <c r="F54" s="218"/>
      <c r="G54" s="153" t="s">
        <v>365</v>
      </c>
      <c r="H54" s="368"/>
      <c r="I54" s="382"/>
      <c r="J54" s="368"/>
      <c r="K54" s="326"/>
      <c r="L54" s="368"/>
      <c r="M54" s="378"/>
      <c r="N54" s="383"/>
      <c r="O54" s="381"/>
      <c r="P54" s="326"/>
      <c r="Q54" s="377"/>
      <c r="R54" s="92" t="s">
        <v>366</v>
      </c>
      <c r="S54" s="144" t="s">
        <v>69</v>
      </c>
      <c r="T54" s="153" t="s">
        <v>360</v>
      </c>
      <c r="U54" s="144" t="s">
        <v>70</v>
      </c>
      <c r="V54" s="144" t="s">
        <v>71</v>
      </c>
      <c r="W54" s="263">
        <f>VLOOKUP(V54,'[2]Datos Validacion'!$K$6:$L$8,2,0)</f>
        <v>0.25</v>
      </c>
      <c r="X54" s="153" t="s">
        <v>323</v>
      </c>
      <c r="Y54" s="263">
        <f>VLOOKUP(X54,'[2]Datos Validacion'!$M$6:$N$7,2,0)</f>
        <v>0.25</v>
      </c>
      <c r="Z54" s="144" t="s">
        <v>73</v>
      </c>
      <c r="AA54" s="153" t="s">
        <v>367</v>
      </c>
      <c r="AB54" s="144" t="s">
        <v>75</v>
      </c>
      <c r="AC54" s="144" t="s">
        <v>368</v>
      </c>
      <c r="AD54" s="269" t="s">
        <v>348</v>
      </c>
      <c r="AE54" s="264">
        <f t="shared" si="0"/>
        <v>0.5</v>
      </c>
      <c r="AF54" s="200" t="str">
        <f t="shared" si="1"/>
        <v>MUY BAJA</v>
      </c>
      <c r="AG54" s="206">
        <f>AG51-(AG51*AE54)</f>
        <v>0.09</v>
      </c>
      <c r="AH54" s="349"/>
      <c r="AI54" s="349"/>
      <c r="AJ54" s="377"/>
      <c r="AK54" s="368"/>
      <c r="AL54" s="379"/>
      <c r="AM54" s="376"/>
      <c r="AN54" s="286"/>
      <c r="AO54" s="289"/>
      <c r="AP54" s="289"/>
      <c r="AQ54" s="289"/>
      <c r="AR54" s="292"/>
      <c r="AS54" s="289"/>
      <c r="AT54" s="289"/>
      <c r="AU54" s="292"/>
      <c r="AV54" s="289"/>
      <c r="AW54" s="289"/>
      <c r="AX54" s="292"/>
      <c r="AY54" s="289"/>
      <c r="AZ54" s="289"/>
      <c r="BA54" s="292"/>
      <c r="BB54" s="289"/>
      <c r="BC54" s="289"/>
      <c r="BD54" s="292"/>
      <c r="BE54" s="292"/>
      <c r="BF54" s="283"/>
    </row>
    <row r="55" spans="1:58" s="228" customFormat="1" ht="123" customHeight="1" x14ac:dyDescent="0.25">
      <c r="A55" s="372" t="s">
        <v>9</v>
      </c>
      <c r="B55" s="373"/>
      <c r="C55" s="352" t="s">
        <v>369</v>
      </c>
      <c r="D55" s="368" t="s">
        <v>370</v>
      </c>
      <c r="E55" s="368" t="s">
        <v>371</v>
      </c>
      <c r="F55" s="329" t="s">
        <v>58</v>
      </c>
      <c r="G55" s="326" t="s">
        <v>372</v>
      </c>
      <c r="H55" s="368" t="s">
        <v>373</v>
      </c>
      <c r="I55" s="331" t="s">
        <v>374</v>
      </c>
      <c r="J55" s="329" t="s">
        <v>62</v>
      </c>
      <c r="K55" s="368" t="s">
        <v>375</v>
      </c>
      <c r="L55" s="329" t="s">
        <v>99</v>
      </c>
      <c r="M55" s="327">
        <f>VLOOKUP(L55,'[2]Datos Validacion'!$C$6:$D$10,2,0)</f>
        <v>0.6</v>
      </c>
      <c r="N55" s="328" t="s">
        <v>376</v>
      </c>
      <c r="O55" s="350">
        <f>VLOOKUP(N55,'[2]Datos Validacion'!$E$6:$F$15,2,0)</f>
        <v>1</v>
      </c>
      <c r="P55" s="348" t="s">
        <v>377</v>
      </c>
      <c r="Q55" s="330" t="s">
        <v>378</v>
      </c>
      <c r="R55" s="331" t="s">
        <v>379</v>
      </c>
      <c r="S55" s="329" t="s">
        <v>69</v>
      </c>
      <c r="T55" s="329" t="s">
        <v>380</v>
      </c>
      <c r="U55" s="329" t="s">
        <v>70</v>
      </c>
      <c r="V55" s="329" t="s">
        <v>71</v>
      </c>
      <c r="W55" s="329">
        <f>VLOOKUP(V55,'[2]Datos Validacion'!$K$6:$L$8,2,0)</f>
        <v>0.25</v>
      </c>
      <c r="X55" s="329" t="s">
        <v>72</v>
      </c>
      <c r="Y55" s="329">
        <f>VLOOKUP(X55,'[2]Datos Validacion'!$M$6:$N$7,2,0)</f>
        <v>0.15</v>
      </c>
      <c r="Z55" s="329" t="s">
        <v>73</v>
      </c>
      <c r="AA55" s="329" t="s">
        <v>381</v>
      </c>
      <c r="AB55" s="329" t="s">
        <v>75</v>
      </c>
      <c r="AC55" s="329" t="s">
        <v>382</v>
      </c>
      <c r="AD55" s="332" t="s">
        <v>383</v>
      </c>
      <c r="AE55" s="353">
        <f t="shared" si="0"/>
        <v>0.4</v>
      </c>
      <c r="AF55" s="371" t="str">
        <f t="shared" si="1"/>
        <v>BAJA</v>
      </c>
      <c r="AG55" s="371">
        <f t="shared" ref="AG55:AG59" si="13">IF(OR(V55="prevenir",V55="detectar"),(M55-(M55*AE55)), M55)</f>
        <v>0.36</v>
      </c>
      <c r="AH55" s="371" t="str">
        <f t="shared" ref="AH55:AH59" si="14">IF(AI55&lt;=20%,"LEVE",IF(AI55&lt;=40%,"MENOR",IF(AI55&lt;=60%,"MODERADO",IF(AI55&lt;=80%,"MAYOR","CATASTROFICO"))))</f>
        <v>CATASTROFICO</v>
      </c>
      <c r="AI55" s="371">
        <f t="shared" ref="AI55:AI59" si="15">IF(V55="corregir",(O55-(O55*AE55)), O55)</f>
        <v>1</v>
      </c>
      <c r="AJ55" s="330" t="s">
        <v>378</v>
      </c>
      <c r="AK55" s="329" t="s">
        <v>78</v>
      </c>
      <c r="AL55" s="362" t="s">
        <v>384</v>
      </c>
      <c r="AM55" s="329"/>
      <c r="AN55" s="272">
        <v>45645</v>
      </c>
      <c r="AO55" s="287" t="s">
        <v>385</v>
      </c>
      <c r="AP55" s="287"/>
      <c r="AQ55" s="287" t="s">
        <v>9</v>
      </c>
      <c r="AR55" s="281" t="s">
        <v>386</v>
      </c>
      <c r="AS55" s="287" t="s">
        <v>9</v>
      </c>
      <c r="AT55" s="287"/>
      <c r="AU55" s="281" t="s">
        <v>387</v>
      </c>
      <c r="AV55" s="287" t="s">
        <v>9</v>
      </c>
      <c r="AW55" s="287"/>
      <c r="AX55" s="281" t="s">
        <v>388</v>
      </c>
      <c r="AY55" s="287"/>
      <c r="AZ55" s="287" t="s">
        <v>9</v>
      </c>
      <c r="BA55" s="281" t="s">
        <v>389</v>
      </c>
      <c r="BB55" s="287"/>
      <c r="BC55" s="287" t="s">
        <v>9</v>
      </c>
      <c r="BD55" s="281" t="s">
        <v>390</v>
      </c>
      <c r="BE55" s="281"/>
      <c r="BF55" s="281" t="s">
        <v>927</v>
      </c>
    </row>
    <row r="56" spans="1:58" s="228" customFormat="1" ht="108.6" customHeight="1" x14ac:dyDescent="0.25">
      <c r="A56" s="372"/>
      <c r="B56" s="373"/>
      <c r="C56" s="352"/>
      <c r="D56" s="368"/>
      <c r="E56" s="368"/>
      <c r="F56" s="329"/>
      <c r="G56" s="326"/>
      <c r="H56" s="368"/>
      <c r="I56" s="331"/>
      <c r="J56" s="329"/>
      <c r="K56" s="368"/>
      <c r="L56" s="329"/>
      <c r="M56" s="327"/>
      <c r="N56" s="328"/>
      <c r="O56" s="350"/>
      <c r="P56" s="348"/>
      <c r="Q56" s="330"/>
      <c r="R56" s="331"/>
      <c r="S56" s="329"/>
      <c r="T56" s="329"/>
      <c r="U56" s="329"/>
      <c r="V56" s="329"/>
      <c r="W56" s="329"/>
      <c r="X56" s="329"/>
      <c r="Y56" s="329"/>
      <c r="Z56" s="329"/>
      <c r="AA56" s="329"/>
      <c r="AB56" s="329"/>
      <c r="AC56" s="329"/>
      <c r="AD56" s="333"/>
      <c r="AE56" s="353"/>
      <c r="AF56" s="371"/>
      <c r="AG56" s="371"/>
      <c r="AH56" s="371"/>
      <c r="AI56" s="371"/>
      <c r="AJ56" s="330"/>
      <c r="AK56" s="329"/>
      <c r="AL56" s="362"/>
      <c r="AM56" s="329"/>
      <c r="AN56" s="274"/>
      <c r="AO56" s="305"/>
      <c r="AP56" s="305"/>
      <c r="AQ56" s="305"/>
      <c r="AR56" s="292"/>
      <c r="AS56" s="305"/>
      <c r="AT56" s="305"/>
      <c r="AU56" s="292"/>
      <c r="AV56" s="305"/>
      <c r="AW56" s="305"/>
      <c r="AX56" s="292"/>
      <c r="AY56" s="305"/>
      <c r="AZ56" s="305"/>
      <c r="BA56" s="292"/>
      <c r="BB56" s="305"/>
      <c r="BC56" s="305"/>
      <c r="BD56" s="292"/>
      <c r="BE56" s="292"/>
      <c r="BF56" s="292"/>
    </row>
    <row r="57" spans="1:58" s="24" customFormat="1" ht="115.5" customHeight="1" x14ac:dyDescent="0.25">
      <c r="A57" s="351" t="s">
        <v>9</v>
      </c>
      <c r="B57" s="366"/>
      <c r="C57" s="367" t="s">
        <v>369</v>
      </c>
      <c r="D57" s="368" t="s">
        <v>370</v>
      </c>
      <c r="E57" s="368" t="s">
        <v>371</v>
      </c>
      <c r="F57" s="329" t="s">
        <v>86</v>
      </c>
      <c r="G57" s="326" t="s">
        <v>391</v>
      </c>
      <c r="H57" s="368" t="s">
        <v>392</v>
      </c>
      <c r="I57" s="331" t="s">
        <v>393</v>
      </c>
      <c r="J57" s="329" t="s">
        <v>62</v>
      </c>
      <c r="K57" s="368" t="s">
        <v>394</v>
      </c>
      <c r="L57" s="329" t="s">
        <v>99</v>
      </c>
      <c r="M57" s="327">
        <f>VLOOKUP(L57,'[2]Datos Validacion'!$C$6:$D$10,2,0)</f>
        <v>0.6</v>
      </c>
      <c r="N57" s="328" t="s">
        <v>376</v>
      </c>
      <c r="O57" s="350">
        <f>VLOOKUP(N57,'[2]Datos Validacion'!$E$6:$F$15,2,0)</f>
        <v>1</v>
      </c>
      <c r="P57" s="326" t="s">
        <v>395</v>
      </c>
      <c r="Q57" s="330" t="s">
        <v>378</v>
      </c>
      <c r="R57" s="331" t="s">
        <v>396</v>
      </c>
      <c r="S57" s="329" t="s">
        <v>69</v>
      </c>
      <c r="T57" s="329" t="s">
        <v>397</v>
      </c>
      <c r="U57" s="329" t="s">
        <v>70</v>
      </c>
      <c r="V57" s="329" t="s">
        <v>71</v>
      </c>
      <c r="W57" s="329">
        <f>VLOOKUP(V57,'[2]Datos Validacion'!$K$6:$L$8,2,0)</f>
        <v>0.25</v>
      </c>
      <c r="X57" s="329" t="s">
        <v>72</v>
      </c>
      <c r="Y57" s="329">
        <f>VLOOKUP(X57,'[2]Datos Validacion'!$M$6:$N$7,2,0)</f>
        <v>0.15</v>
      </c>
      <c r="Z57" s="329" t="s">
        <v>73</v>
      </c>
      <c r="AA57" s="329" t="s">
        <v>398</v>
      </c>
      <c r="AB57" s="329" t="s">
        <v>75</v>
      </c>
      <c r="AC57" s="329" t="s">
        <v>399</v>
      </c>
      <c r="AD57" s="332" t="s">
        <v>400</v>
      </c>
      <c r="AE57" s="329">
        <f t="shared" si="0"/>
        <v>0.4</v>
      </c>
      <c r="AF57" s="349" t="str">
        <f t="shared" si="1"/>
        <v>BAJA</v>
      </c>
      <c r="AG57" s="349">
        <f t="shared" si="13"/>
        <v>0.36</v>
      </c>
      <c r="AH57" s="349" t="str">
        <f t="shared" si="14"/>
        <v>CATASTROFICO</v>
      </c>
      <c r="AI57" s="349">
        <f t="shared" si="15"/>
        <v>1</v>
      </c>
      <c r="AJ57" s="330" t="s">
        <v>378</v>
      </c>
      <c r="AK57" s="370" t="s">
        <v>78</v>
      </c>
      <c r="AL57" s="362" t="s">
        <v>384</v>
      </c>
      <c r="AM57" s="370"/>
      <c r="AN57" s="272">
        <v>45645</v>
      </c>
      <c r="AO57" s="287" t="s">
        <v>385</v>
      </c>
      <c r="AP57" s="287"/>
      <c r="AQ57" s="287" t="s">
        <v>9</v>
      </c>
      <c r="AR57" s="281" t="s">
        <v>386</v>
      </c>
      <c r="AS57" s="287" t="s">
        <v>9</v>
      </c>
      <c r="AT57" s="287"/>
      <c r="AU57" s="281" t="s">
        <v>387</v>
      </c>
      <c r="AV57" s="290" t="s">
        <v>9</v>
      </c>
      <c r="AW57" s="290"/>
      <c r="AX57" s="281" t="s">
        <v>388</v>
      </c>
      <c r="AY57" s="287"/>
      <c r="AZ57" s="287" t="s">
        <v>9</v>
      </c>
      <c r="BA57" s="281" t="s">
        <v>389</v>
      </c>
      <c r="BB57" s="287"/>
      <c r="BC57" s="287" t="s">
        <v>9</v>
      </c>
      <c r="BD57" s="281" t="s">
        <v>390</v>
      </c>
      <c r="BE57" s="281"/>
      <c r="BF57" s="281" t="s">
        <v>927</v>
      </c>
    </row>
    <row r="58" spans="1:58" s="24" customFormat="1" ht="104.1" customHeight="1" x14ac:dyDescent="0.25">
      <c r="A58" s="351"/>
      <c r="B58" s="366"/>
      <c r="C58" s="367"/>
      <c r="D58" s="368"/>
      <c r="E58" s="368"/>
      <c r="F58" s="329"/>
      <c r="G58" s="326"/>
      <c r="H58" s="368"/>
      <c r="I58" s="331"/>
      <c r="J58" s="329"/>
      <c r="K58" s="368"/>
      <c r="L58" s="329"/>
      <c r="M58" s="327"/>
      <c r="N58" s="328"/>
      <c r="O58" s="350"/>
      <c r="P58" s="326"/>
      <c r="Q58" s="330"/>
      <c r="R58" s="331"/>
      <c r="S58" s="329"/>
      <c r="T58" s="329"/>
      <c r="U58" s="329"/>
      <c r="V58" s="329"/>
      <c r="W58" s="329"/>
      <c r="X58" s="329"/>
      <c r="Y58" s="329"/>
      <c r="Z58" s="329"/>
      <c r="AA58" s="329"/>
      <c r="AB58" s="329"/>
      <c r="AC58" s="329"/>
      <c r="AD58" s="333"/>
      <c r="AE58" s="329"/>
      <c r="AF58" s="349"/>
      <c r="AG58" s="349"/>
      <c r="AH58" s="349"/>
      <c r="AI58" s="349"/>
      <c r="AJ58" s="330"/>
      <c r="AK58" s="370"/>
      <c r="AL58" s="362"/>
      <c r="AM58" s="370"/>
      <c r="AN58" s="286"/>
      <c r="AO58" s="289"/>
      <c r="AP58" s="289"/>
      <c r="AQ58" s="289"/>
      <c r="AR58" s="283"/>
      <c r="AS58" s="289"/>
      <c r="AT58" s="289"/>
      <c r="AU58" s="283"/>
      <c r="AV58" s="289"/>
      <c r="AW58" s="289"/>
      <c r="AX58" s="283"/>
      <c r="AY58" s="289"/>
      <c r="AZ58" s="289"/>
      <c r="BA58" s="283"/>
      <c r="BB58" s="289"/>
      <c r="BC58" s="289"/>
      <c r="BD58" s="283"/>
      <c r="BE58" s="283"/>
      <c r="BF58" s="283"/>
    </row>
    <row r="59" spans="1:58" s="24" customFormat="1" ht="121.7" customHeight="1" x14ac:dyDescent="0.25">
      <c r="A59" s="351" t="s">
        <v>9</v>
      </c>
      <c r="B59" s="366"/>
      <c r="C59" s="369" t="s">
        <v>369</v>
      </c>
      <c r="D59" s="329" t="s">
        <v>370</v>
      </c>
      <c r="E59" s="329" t="s">
        <v>371</v>
      </c>
      <c r="F59" s="329" t="s">
        <v>86</v>
      </c>
      <c r="G59" s="348" t="s">
        <v>401</v>
      </c>
      <c r="H59" s="329" t="s">
        <v>402</v>
      </c>
      <c r="I59" s="331" t="s">
        <v>403</v>
      </c>
      <c r="J59" s="329" t="s">
        <v>62</v>
      </c>
      <c r="K59" s="329" t="s">
        <v>404</v>
      </c>
      <c r="L59" s="329" t="s">
        <v>64</v>
      </c>
      <c r="M59" s="327">
        <f>VLOOKUP(L59,'[2]Datos Validacion'!$C$6:$D$10,2,0)</f>
        <v>0.4</v>
      </c>
      <c r="N59" s="328" t="s">
        <v>376</v>
      </c>
      <c r="O59" s="350">
        <f>VLOOKUP(N59,'[2]Datos Validacion'!$E$6:$F$15,2,0)</f>
        <v>1</v>
      </c>
      <c r="P59" s="326" t="s">
        <v>377</v>
      </c>
      <c r="Q59" s="330" t="s">
        <v>378</v>
      </c>
      <c r="R59" s="331" t="s">
        <v>405</v>
      </c>
      <c r="S59" s="325" t="s">
        <v>69</v>
      </c>
      <c r="T59" s="326" t="s">
        <v>406</v>
      </c>
      <c r="U59" s="325" t="s">
        <v>70</v>
      </c>
      <c r="V59" s="325" t="s">
        <v>71</v>
      </c>
      <c r="W59" s="327">
        <f>VLOOKUP(V59,'[2]Datos Validacion'!$K$6:$L$8,2,0)</f>
        <v>0.25</v>
      </c>
      <c r="X59" s="326" t="s">
        <v>72</v>
      </c>
      <c r="Y59" s="327">
        <f>VLOOKUP(X59,'[2]Datos Validacion'!$M$6:$N$7,2,0)</f>
        <v>0.15</v>
      </c>
      <c r="Z59" s="325" t="s">
        <v>73</v>
      </c>
      <c r="AA59" s="326" t="s">
        <v>407</v>
      </c>
      <c r="AB59" s="325" t="s">
        <v>75</v>
      </c>
      <c r="AC59" s="326" t="s">
        <v>408</v>
      </c>
      <c r="AD59" s="364" t="s">
        <v>409</v>
      </c>
      <c r="AE59" s="353">
        <f t="shared" si="0"/>
        <v>0.4</v>
      </c>
      <c r="AF59" s="349" t="str">
        <f t="shared" si="1"/>
        <v>BAJA</v>
      </c>
      <c r="AG59" s="349">
        <f t="shared" si="13"/>
        <v>0.24</v>
      </c>
      <c r="AH59" s="349" t="str">
        <f t="shared" si="14"/>
        <v>CATASTROFICO</v>
      </c>
      <c r="AI59" s="349">
        <f t="shared" si="15"/>
        <v>1</v>
      </c>
      <c r="AJ59" s="330" t="s">
        <v>378</v>
      </c>
      <c r="AK59" s="329" t="s">
        <v>78</v>
      </c>
      <c r="AL59" s="362" t="s">
        <v>384</v>
      </c>
      <c r="AM59" s="329"/>
      <c r="AN59" s="272">
        <v>45645</v>
      </c>
      <c r="AO59" s="287" t="s">
        <v>385</v>
      </c>
      <c r="AP59" s="287"/>
      <c r="AQ59" s="287" t="s">
        <v>9</v>
      </c>
      <c r="AR59" s="281" t="s">
        <v>386</v>
      </c>
      <c r="AS59" s="287" t="s">
        <v>9</v>
      </c>
      <c r="AT59" s="287"/>
      <c r="AU59" s="281" t="s">
        <v>387</v>
      </c>
      <c r="AV59" s="290" t="s">
        <v>9</v>
      </c>
      <c r="AW59" s="290"/>
      <c r="AX59" s="281" t="s">
        <v>388</v>
      </c>
      <c r="AY59" s="287"/>
      <c r="AZ59" s="287" t="s">
        <v>9</v>
      </c>
      <c r="BA59" s="281" t="s">
        <v>389</v>
      </c>
      <c r="BB59" s="287"/>
      <c r="BC59" s="287" t="s">
        <v>9</v>
      </c>
      <c r="BD59" s="281" t="s">
        <v>390</v>
      </c>
      <c r="BE59" s="281"/>
      <c r="BF59" s="281" t="s">
        <v>927</v>
      </c>
    </row>
    <row r="60" spans="1:58" s="24" customFormat="1" ht="89.45" customHeight="1" x14ac:dyDescent="0.25">
      <c r="A60" s="351"/>
      <c r="B60" s="366"/>
      <c r="C60" s="369"/>
      <c r="D60" s="329"/>
      <c r="E60" s="329"/>
      <c r="F60" s="329"/>
      <c r="G60" s="348"/>
      <c r="H60" s="329"/>
      <c r="I60" s="331"/>
      <c r="J60" s="329"/>
      <c r="K60" s="329"/>
      <c r="L60" s="329"/>
      <c r="M60" s="327"/>
      <c r="N60" s="328"/>
      <c r="O60" s="350"/>
      <c r="P60" s="326"/>
      <c r="Q60" s="330"/>
      <c r="R60" s="331"/>
      <c r="S60" s="325"/>
      <c r="T60" s="326"/>
      <c r="U60" s="325"/>
      <c r="V60" s="325"/>
      <c r="W60" s="327"/>
      <c r="X60" s="326"/>
      <c r="Y60" s="327"/>
      <c r="Z60" s="325"/>
      <c r="AA60" s="326"/>
      <c r="AB60" s="325"/>
      <c r="AC60" s="326"/>
      <c r="AD60" s="365"/>
      <c r="AE60" s="353"/>
      <c r="AF60" s="349"/>
      <c r="AG60" s="349"/>
      <c r="AH60" s="349"/>
      <c r="AI60" s="349"/>
      <c r="AJ60" s="330"/>
      <c r="AK60" s="329"/>
      <c r="AL60" s="362"/>
      <c r="AM60" s="329"/>
      <c r="AN60" s="286"/>
      <c r="AO60" s="289"/>
      <c r="AP60" s="289"/>
      <c r="AQ60" s="289"/>
      <c r="AR60" s="283"/>
      <c r="AS60" s="289"/>
      <c r="AT60" s="289"/>
      <c r="AU60" s="283"/>
      <c r="AV60" s="289"/>
      <c r="AW60" s="289"/>
      <c r="AX60" s="283"/>
      <c r="AY60" s="289"/>
      <c r="AZ60" s="289"/>
      <c r="BA60" s="283"/>
      <c r="BB60" s="289"/>
      <c r="BC60" s="289"/>
      <c r="BD60" s="283"/>
      <c r="BE60" s="283"/>
      <c r="BF60" s="283"/>
    </row>
    <row r="61" spans="1:58" ht="135.75" customHeight="1" x14ac:dyDescent="0.2">
      <c r="A61" s="351" t="s">
        <v>9</v>
      </c>
      <c r="B61" s="325"/>
      <c r="C61" s="352" t="s">
        <v>410</v>
      </c>
      <c r="D61" s="329" t="s">
        <v>411</v>
      </c>
      <c r="E61" s="329" t="s">
        <v>412</v>
      </c>
      <c r="F61" s="155" t="s">
        <v>148</v>
      </c>
      <c r="G61" s="148" t="s">
        <v>413</v>
      </c>
      <c r="H61" s="329" t="s">
        <v>414</v>
      </c>
      <c r="I61" s="331" t="s">
        <v>415</v>
      </c>
      <c r="J61" s="329" t="s">
        <v>126</v>
      </c>
      <c r="K61" s="329" t="s">
        <v>416</v>
      </c>
      <c r="L61" s="329" t="s">
        <v>99</v>
      </c>
      <c r="M61" s="327">
        <f>VLOOKUP(L61,'[2]Datos Validacion'!$C$6:$D$10,2,0)</f>
        <v>0.6</v>
      </c>
      <c r="N61" s="328" t="s">
        <v>129</v>
      </c>
      <c r="O61" s="350">
        <f>VLOOKUP(N61,'[2]Datos Validacion'!$E$6:$F$15,2,0)</f>
        <v>0.6</v>
      </c>
      <c r="P61" s="348" t="s">
        <v>130</v>
      </c>
      <c r="Q61" s="330" t="s">
        <v>136</v>
      </c>
      <c r="R61" s="205" t="s">
        <v>417</v>
      </c>
      <c r="S61" s="144" t="s">
        <v>69</v>
      </c>
      <c r="T61" s="153" t="s">
        <v>418</v>
      </c>
      <c r="U61" s="144" t="s">
        <v>70</v>
      </c>
      <c r="V61" s="144" t="s">
        <v>146</v>
      </c>
      <c r="W61" s="157">
        <f>VLOOKUP(V61,'[2]Datos Validacion'!$K$6:$L$8,2,0)</f>
        <v>0.15</v>
      </c>
      <c r="X61" s="153" t="s">
        <v>72</v>
      </c>
      <c r="Y61" s="157">
        <f>VLOOKUP(X61,'[2]Datos Validacion'!$M$6:$N$7,2,0)</f>
        <v>0.15</v>
      </c>
      <c r="Z61" s="144" t="s">
        <v>73</v>
      </c>
      <c r="AA61" s="92" t="s">
        <v>419</v>
      </c>
      <c r="AB61" s="144" t="s">
        <v>75</v>
      </c>
      <c r="AC61" s="153" t="s">
        <v>420</v>
      </c>
      <c r="AD61" s="271" t="s">
        <v>940</v>
      </c>
      <c r="AE61" s="199">
        <f t="shared" si="0"/>
        <v>0.3</v>
      </c>
      <c r="AF61" s="200" t="str">
        <f t="shared" si="1"/>
        <v>MEDIA</v>
      </c>
      <c r="AG61" s="200">
        <f t="shared" ref="AG61:AG70" si="16">IF(OR(V61="prevenir",V61="detectar"),(M61-(M61*AE61)), M61)</f>
        <v>0.42</v>
      </c>
      <c r="AH61" s="349" t="str">
        <f t="shared" ref="AH61:AH70" si="17">IF(AI61&lt;=20%,"LEVE",IF(AI61&lt;=40%,"MENOR",IF(AI61&lt;=60%,"MODERADO",IF(AI61&lt;=80%,"MAYOR","CATASTROFICO"))))</f>
        <v>MODERADO</v>
      </c>
      <c r="AI61" s="349">
        <f t="shared" ref="AI61:AI70" si="18">IF(V61="corregir",(O61-(O61*AE61)), O61)</f>
        <v>0.6</v>
      </c>
      <c r="AJ61" s="330" t="s">
        <v>136</v>
      </c>
      <c r="AK61" s="329" t="s">
        <v>78</v>
      </c>
      <c r="AL61" s="347"/>
      <c r="AM61" s="361"/>
      <c r="AN61" s="355">
        <v>45681</v>
      </c>
      <c r="AO61" s="358" t="s">
        <v>933</v>
      </c>
      <c r="AP61" s="309"/>
      <c r="AQ61" s="306" t="s">
        <v>9</v>
      </c>
      <c r="AR61" s="298" t="s">
        <v>934</v>
      </c>
      <c r="AS61" s="306" t="s">
        <v>9</v>
      </c>
      <c r="AT61" s="306"/>
      <c r="AU61" s="298" t="s">
        <v>935</v>
      </c>
      <c r="AV61" s="306" t="s">
        <v>9</v>
      </c>
      <c r="AW61" s="306"/>
      <c r="AX61" s="298" t="s">
        <v>936</v>
      </c>
      <c r="AY61" s="309"/>
      <c r="AZ61" s="306" t="s">
        <v>9</v>
      </c>
      <c r="BA61" s="298" t="s">
        <v>937</v>
      </c>
      <c r="BB61" s="309"/>
      <c r="BC61" s="306" t="s">
        <v>9</v>
      </c>
      <c r="BD61" s="298" t="s">
        <v>938</v>
      </c>
      <c r="BE61" s="301" t="s">
        <v>939</v>
      </c>
      <c r="BF61" s="281" t="s">
        <v>943</v>
      </c>
    </row>
    <row r="62" spans="1:58" ht="135.75" customHeight="1" x14ac:dyDescent="0.2">
      <c r="A62" s="351"/>
      <c r="B62" s="325"/>
      <c r="C62" s="352"/>
      <c r="D62" s="329"/>
      <c r="E62" s="329"/>
      <c r="F62" s="155" t="s">
        <v>58</v>
      </c>
      <c r="G62" s="148" t="s">
        <v>421</v>
      </c>
      <c r="H62" s="329"/>
      <c r="I62" s="331"/>
      <c r="J62" s="329"/>
      <c r="K62" s="329"/>
      <c r="L62" s="329"/>
      <c r="M62" s="327"/>
      <c r="N62" s="328"/>
      <c r="O62" s="350"/>
      <c r="P62" s="348"/>
      <c r="Q62" s="330"/>
      <c r="R62" s="205" t="s">
        <v>422</v>
      </c>
      <c r="S62" s="144" t="s">
        <v>69</v>
      </c>
      <c r="T62" s="153" t="s">
        <v>418</v>
      </c>
      <c r="U62" s="144" t="s">
        <v>70</v>
      </c>
      <c r="V62" s="144" t="s">
        <v>71</v>
      </c>
      <c r="W62" s="157">
        <f>VLOOKUP(V62,'[2]Datos Validacion'!$K$6:$L$8,2,0)</f>
        <v>0.25</v>
      </c>
      <c r="X62" s="153" t="s">
        <v>72</v>
      </c>
      <c r="Y62" s="157">
        <f>VLOOKUP(X62,'[2]Datos Validacion'!$M$6:$N$7,2,0)</f>
        <v>0.15</v>
      </c>
      <c r="Z62" s="144" t="s">
        <v>73</v>
      </c>
      <c r="AA62" s="92" t="s">
        <v>423</v>
      </c>
      <c r="AB62" s="144" t="s">
        <v>75</v>
      </c>
      <c r="AC62" s="153" t="s">
        <v>424</v>
      </c>
      <c r="AD62" s="271" t="s">
        <v>941</v>
      </c>
      <c r="AE62" s="199">
        <f t="shared" si="0"/>
        <v>0.4</v>
      </c>
      <c r="AF62" s="200" t="str">
        <f t="shared" si="1"/>
        <v>BAJA</v>
      </c>
      <c r="AG62" s="200">
        <f>+AG61-(AG61*AE62)</f>
        <v>0.252</v>
      </c>
      <c r="AH62" s="349"/>
      <c r="AI62" s="349"/>
      <c r="AJ62" s="330"/>
      <c r="AK62" s="329"/>
      <c r="AL62" s="347"/>
      <c r="AM62" s="361"/>
      <c r="AN62" s="356"/>
      <c r="AO62" s="359"/>
      <c r="AP62" s="310"/>
      <c r="AQ62" s="307"/>
      <c r="AR62" s="299"/>
      <c r="AS62" s="307"/>
      <c r="AT62" s="307"/>
      <c r="AU62" s="299"/>
      <c r="AV62" s="307"/>
      <c r="AW62" s="307"/>
      <c r="AX62" s="299"/>
      <c r="AY62" s="310"/>
      <c r="AZ62" s="307"/>
      <c r="BA62" s="299"/>
      <c r="BB62" s="310"/>
      <c r="BC62" s="307"/>
      <c r="BD62" s="299"/>
      <c r="BE62" s="302"/>
      <c r="BF62" s="282"/>
    </row>
    <row r="63" spans="1:58" ht="135.75" customHeight="1" x14ac:dyDescent="0.2">
      <c r="A63" s="351"/>
      <c r="B63" s="325"/>
      <c r="C63" s="352"/>
      <c r="D63" s="329"/>
      <c r="E63" s="329"/>
      <c r="F63" s="155" t="s">
        <v>58</v>
      </c>
      <c r="G63" s="148" t="s">
        <v>425</v>
      </c>
      <c r="H63" s="329"/>
      <c r="I63" s="331"/>
      <c r="J63" s="329"/>
      <c r="K63" s="329"/>
      <c r="L63" s="329"/>
      <c r="M63" s="327"/>
      <c r="N63" s="328"/>
      <c r="O63" s="350"/>
      <c r="P63" s="348"/>
      <c r="Q63" s="330"/>
      <c r="R63" s="220" t="s">
        <v>426</v>
      </c>
      <c r="S63" s="144" t="s">
        <v>69</v>
      </c>
      <c r="T63" s="153" t="s">
        <v>418</v>
      </c>
      <c r="U63" s="144" t="s">
        <v>70</v>
      </c>
      <c r="V63" s="144" t="s">
        <v>71</v>
      </c>
      <c r="W63" s="157">
        <f>VLOOKUP(V63,'[2]Datos Validacion'!$K$6:$L$8,2,0)</f>
        <v>0.25</v>
      </c>
      <c r="X63" s="153" t="s">
        <v>72</v>
      </c>
      <c r="Y63" s="157">
        <f>VLOOKUP(X63,'[2]Datos Validacion'!$M$6:$N$7,2,0)</f>
        <v>0.15</v>
      </c>
      <c r="Z63" s="144" t="s">
        <v>73</v>
      </c>
      <c r="AA63" s="92" t="s">
        <v>427</v>
      </c>
      <c r="AB63" s="144" t="s">
        <v>75</v>
      </c>
      <c r="AC63" s="153" t="s">
        <v>428</v>
      </c>
      <c r="AD63" s="271" t="s">
        <v>942</v>
      </c>
      <c r="AE63" s="199">
        <f t="shared" si="0"/>
        <v>0.4</v>
      </c>
      <c r="AF63" s="200" t="str">
        <f t="shared" si="1"/>
        <v>MUY BAJA</v>
      </c>
      <c r="AG63" s="206">
        <f>+AG62-(AG62*AE63)</f>
        <v>0.1512</v>
      </c>
      <c r="AH63" s="349"/>
      <c r="AI63" s="349"/>
      <c r="AJ63" s="330"/>
      <c r="AK63" s="329"/>
      <c r="AL63" s="347"/>
      <c r="AM63" s="361"/>
      <c r="AN63" s="357"/>
      <c r="AO63" s="360"/>
      <c r="AP63" s="311"/>
      <c r="AQ63" s="308"/>
      <c r="AR63" s="300"/>
      <c r="AS63" s="308"/>
      <c r="AT63" s="308"/>
      <c r="AU63" s="300"/>
      <c r="AV63" s="308"/>
      <c r="AW63" s="308"/>
      <c r="AX63" s="300"/>
      <c r="AY63" s="311"/>
      <c r="AZ63" s="308"/>
      <c r="BA63" s="300"/>
      <c r="BB63" s="311"/>
      <c r="BC63" s="308"/>
      <c r="BD63" s="300"/>
      <c r="BE63" s="303"/>
      <c r="BF63" s="283"/>
    </row>
    <row r="64" spans="1:58" ht="348.75" customHeight="1" x14ac:dyDescent="0.2">
      <c r="A64" s="221" t="s">
        <v>9</v>
      </c>
      <c r="B64" s="260"/>
      <c r="C64" s="153" t="s">
        <v>152</v>
      </c>
      <c r="D64" s="155" t="s">
        <v>153</v>
      </c>
      <c r="E64" s="196" t="s">
        <v>429</v>
      </c>
      <c r="F64" s="155" t="s">
        <v>58</v>
      </c>
      <c r="G64" s="148" t="s">
        <v>430</v>
      </c>
      <c r="H64" s="155" t="s">
        <v>431</v>
      </c>
      <c r="I64" s="207" t="s">
        <v>432</v>
      </c>
      <c r="J64" s="155" t="s">
        <v>62</v>
      </c>
      <c r="K64" s="155" t="s">
        <v>433</v>
      </c>
      <c r="L64" s="155" t="s">
        <v>99</v>
      </c>
      <c r="M64" s="157">
        <f>VLOOKUP(L64,'[2]Datos Validacion'!$C$6:$D$10,2,0)</f>
        <v>0.6</v>
      </c>
      <c r="N64" s="259" t="s">
        <v>65</v>
      </c>
      <c r="O64" s="159">
        <f>VLOOKUP(N64,'[2]Datos Validacion'!$E$6:$F$15,2,0)</f>
        <v>0.8</v>
      </c>
      <c r="P64" s="197" t="s">
        <v>66</v>
      </c>
      <c r="Q64" s="147" t="s">
        <v>77</v>
      </c>
      <c r="R64" s="205" t="s">
        <v>434</v>
      </c>
      <c r="S64" s="144" t="s">
        <v>69</v>
      </c>
      <c r="T64" s="144" t="s">
        <v>435</v>
      </c>
      <c r="U64" s="144" t="s">
        <v>70</v>
      </c>
      <c r="V64" s="144" t="s">
        <v>71</v>
      </c>
      <c r="W64" s="157">
        <f>VLOOKUP(V64,'[2]Datos Validacion'!$K$6:$L$8,2,0)</f>
        <v>0.25</v>
      </c>
      <c r="X64" s="153" t="s">
        <v>72</v>
      </c>
      <c r="Y64" s="157">
        <f>VLOOKUP(X64,'[2]Datos Validacion'!$M$6:$N$7,2,0)</f>
        <v>0.15</v>
      </c>
      <c r="Z64" s="144" t="s">
        <v>73</v>
      </c>
      <c r="AA64" s="92" t="s">
        <v>436</v>
      </c>
      <c r="AB64" s="144" t="s">
        <v>75</v>
      </c>
      <c r="AC64" s="144" t="s">
        <v>437</v>
      </c>
      <c r="AD64" s="270" t="s">
        <v>438</v>
      </c>
      <c r="AE64" s="199">
        <f t="shared" si="0"/>
        <v>0.4</v>
      </c>
      <c r="AF64" s="200" t="str">
        <f t="shared" si="1"/>
        <v>BAJA</v>
      </c>
      <c r="AG64" s="200">
        <f t="shared" ref="AG64:AG65" si="19">IF(OR(V64="prevenir",V64="detectar"),(M64-(M64*AE64)), M64)</f>
        <v>0.36</v>
      </c>
      <c r="AH64" s="200" t="str">
        <f t="shared" ref="AH64:AH65" si="20">IF(AI64&lt;=20%,"LEVE",IF(AI64&lt;=40%,"MENOR",IF(AI64&lt;=60%,"MODERADO",IF(AI64&lt;=80%,"MAYOR","CATASTROFICO"))))</f>
        <v>MAYOR</v>
      </c>
      <c r="AI64" s="200">
        <f t="shared" ref="AI64:AI65" si="21">IF(V64="corregir",(O64-(O64*AE64)), O64)</f>
        <v>0.8</v>
      </c>
      <c r="AJ64" s="147" t="s">
        <v>77</v>
      </c>
      <c r="AK64" s="155" t="s">
        <v>78</v>
      </c>
      <c r="AL64" s="155" t="s">
        <v>439</v>
      </c>
      <c r="AM64" s="223"/>
      <c r="AN64" s="248">
        <v>45635</v>
      </c>
      <c r="AO64" s="261" t="s">
        <v>165</v>
      </c>
      <c r="AP64" s="146"/>
      <c r="AQ64" s="144" t="s">
        <v>9</v>
      </c>
      <c r="AR64" s="262" t="s">
        <v>440</v>
      </c>
      <c r="AS64" s="144" t="s">
        <v>9</v>
      </c>
      <c r="AT64" s="146"/>
      <c r="AU64" s="262" t="s">
        <v>441</v>
      </c>
      <c r="AV64" s="144" t="s">
        <v>9</v>
      </c>
      <c r="AW64" s="146"/>
      <c r="AX64" s="262" t="s">
        <v>442</v>
      </c>
      <c r="AY64" s="144"/>
      <c r="AZ64" s="144" t="s">
        <v>9</v>
      </c>
      <c r="BA64" s="262" t="s">
        <v>443</v>
      </c>
      <c r="BB64" s="144" t="s">
        <v>9</v>
      </c>
      <c r="BC64" s="22"/>
      <c r="BD64" s="262" t="s">
        <v>444</v>
      </c>
      <c r="BE64" s="262" t="s">
        <v>908</v>
      </c>
      <c r="BF64" s="92" t="s">
        <v>929</v>
      </c>
    </row>
    <row r="65" spans="1:58" ht="159" customHeight="1" x14ac:dyDescent="0.2">
      <c r="A65" s="351" t="s">
        <v>9</v>
      </c>
      <c r="B65" s="325"/>
      <c r="C65" s="352" t="s">
        <v>445</v>
      </c>
      <c r="D65" s="329" t="s">
        <v>446</v>
      </c>
      <c r="E65" s="329" t="s">
        <v>447</v>
      </c>
      <c r="F65" s="155" t="s">
        <v>58</v>
      </c>
      <c r="G65" s="219" t="s">
        <v>448</v>
      </c>
      <c r="H65" s="329" t="s">
        <v>449</v>
      </c>
      <c r="I65" s="331" t="s">
        <v>450</v>
      </c>
      <c r="J65" s="329" t="s">
        <v>62</v>
      </c>
      <c r="K65" s="326" t="s">
        <v>451</v>
      </c>
      <c r="L65" s="329" t="s">
        <v>64</v>
      </c>
      <c r="M65" s="327">
        <f>VLOOKUP(L65,'[2]Datos Validacion'!$C$6:$D$10,2,0)</f>
        <v>0.4</v>
      </c>
      <c r="N65" s="328" t="s">
        <v>129</v>
      </c>
      <c r="O65" s="350">
        <f>VLOOKUP(N65,'[2]Datos Validacion'!$E$6:$F$15,2,0)</f>
        <v>0.6</v>
      </c>
      <c r="P65" s="348" t="s">
        <v>130</v>
      </c>
      <c r="Q65" s="330" t="s">
        <v>452</v>
      </c>
      <c r="R65" s="354" t="s">
        <v>453</v>
      </c>
      <c r="S65" s="325" t="s">
        <v>69</v>
      </c>
      <c r="T65" s="326" t="s">
        <v>454</v>
      </c>
      <c r="U65" s="325" t="s">
        <v>70</v>
      </c>
      <c r="V65" s="325" t="s">
        <v>146</v>
      </c>
      <c r="W65" s="327">
        <f>VLOOKUP(V65,'[2]Datos Validacion'!$K$6:$L$8,2,0)</f>
        <v>0.15</v>
      </c>
      <c r="X65" s="326" t="s">
        <v>72</v>
      </c>
      <c r="Y65" s="327">
        <f>VLOOKUP(X65,'[2]Datos Validacion'!$M$6:$N$7,2,0)</f>
        <v>0.15</v>
      </c>
      <c r="Z65" s="325" t="s">
        <v>73</v>
      </c>
      <c r="AA65" s="363" t="s">
        <v>455</v>
      </c>
      <c r="AB65" s="325" t="s">
        <v>75</v>
      </c>
      <c r="AC65" s="326" t="s">
        <v>456</v>
      </c>
      <c r="AD65" s="287"/>
      <c r="AE65" s="353">
        <f t="shared" si="0"/>
        <v>0.3</v>
      </c>
      <c r="AF65" s="349" t="str">
        <f t="shared" si="1"/>
        <v>BAJA</v>
      </c>
      <c r="AG65" s="349">
        <f t="shared" si="19"/>
        <v>0.28000000000000003</v>
      </c>
      <c r="AH65" s="349" t="str">
        <f t="shared" si="20"/>
        <v>MODERADO</v>
      </c>
      <c r="AI65" s="349">
        <f t="shared" si="21"/>
        <v>0.6</v>
      </c>
      <c r="AJ65" s="330" t="s">
        <v>136</v>
      </c>
      <c r="AK65" s="329" t="s">
        <v>78</v>
      </c>
      <c r="AL65" s="347"/>
      <c r="AM65" s="347"/>
      <c r="AN65" s="284">
        <v>45644</v>
      </c>
      <c r="AO65" s="433" t="s">
        <v>457</v>
      </c>
      <c r="AP65" s="290"/>
      <c r="AQ65" s="290" t="s">
        <v>9</v>
      </c>
      <c r="AR65" s="281" t="s">
        <v>458</v>
      </c>
      <c r="AS65" s="290" t="s">
        <v>9</v>
      </c>
      <c r="AT65" s="287"/>
      <c r="AU65" s="281" t="s">
        <v>459</v>
      </c>
      <c r="AV65" s="290" t="s">
        <v>9</v>
      </c>
      <c r="AW65" s="287"/>
      <c r="AX65" s="281" t="s">
        <v>460</v>
      </c>
      <c r="AY65" s="287"/>
      <c r="AZ65" s="290" t="s">
        <v>9</v>
      </c>
      <c r="BA65" s="281" t="s">
        <v>461</v>
      </c>
      <c r="BB65" s="287"/>
      <c r="BC65" s="290" t="s">
        <v>9</v>
      </c>
      <c r="BD65" s="281" t="s">
        <v>462</v>
      </c>
      <c r="BE65" s="281"/>
      <c r="BF65" s="281" t="s">
        <v>930</v>
      </c>
    </row>
    <row r="66" spans="1:58" ht="90" customHeight="1" x14ac:dyDescent="0.2">
      <c r="A66" s="351"/>
      <c r="B66" s="325"/>
      <c r="C66" s="352"/>
      <c r="D66" s="329"/>
      <c r="E66" s="329"/>
      <c r="F66" s="155" t="s">
        <v>86</v>
      </c>
      <c r="G66" s="219" t="s">
        <v>463</v>
      </c>
      <c r="H66" s="329"/>
      <c r="I66" s="331"/>
      <c r="J66" s="329"/>
      <c r="K66" s="326"/>
      <c r="L66" s="329"/>
      <c r="M66" s="327"/>
      <c r="N66" s="328"/>
      <c r="O66" s="350"/>
      <c r="P66" s="348"/>
      <c r="Q66" s="330"/>
      <c r="R66" s="354"/>
      <c r="S66" s="325"/>
      <c r="T66" s="326"/>
      <c r="U66" s="325"/>
      <c r="V66" s="325"/>
      <c r="W66" s="327"/>
      <c r="X66" s="326"/>
      <c r="Y66" s="327"/>
      <c r="Z66" s="325"/>
      <c r="AA66" s="363"/>
      <c r="AB66" s="325"/>
      <c r="AC66" s="326"/>
      <c r="AD66" s="305"/>
      <c r="AE66" s="353"/>
      <c r="AF66" s="349"/>
      <c r="AG66" s="349"/>
      <c r="AH66" s="349"/>
      <c r="AI66" s="349"/>
      <c r="AJ66" s="330"/>
      <c r="AK66" s="329"/>
      <c r="AL66" s="347"/>
      <c r="AM66" s="347"/>
      <c r="AN66" s="285"/>
      <c r="AO66" s="435"/>
      <c r="AP66" s="288"/>
      <c r="AQ66" s="288"/>
      <c r="AR66" s="291"/>
      <c r="AS66" s="288"/>
      <c r="AT66" s="304"/>
      <c r="AU66" s="291"/>
      <c r="AV66" s="288"/>
      <c r="AW66" s="304"/>
      <c r="AX66" s="291"/>
      <c r="AY66" s="304"/>
      <c r="AZ66" s="288"/>
      <c r="BA66" s="291"/>
      <c r="BB66" s="304"/>
      <c r="BC66" s="288"/>
      <c r="BD66" s="291"/>
      <c r="BE66" s="291"/>
      <c r="BF66" s="291"/>
    </row>
    <row r="67" spans="1:58" ht="99" customHeight="1" x14ac:dyDescent="0.2">
      <c r="A67" s="351"/>
      <c r="B67" s="325"/>
      <c r="C67" s="352"/>
      <c r="D67" s="329"/>
      <c r="E67" s="329"/>
      <c r="F67" s="155" t="s">
        <v>58</v>
      </c>
      <c r="G67" s="219" t="s">
        <v>464</v>
      </c>
      <c r="H67" s="329"/>
      <c r="I67" s="331"/>
      <c r="J67" s="329"/>
      <c r="K67" s="326"/>
      <c r="L67" s="329"/>
      <c r="M67" s="327"/>
      <c r="N67" s="328"/>
      <c r="O67" s="350"/>
      <c r="P67" s="348"/>
      <c r="Q67" s="330"/>
      <c r="R67" s="205" t="s">
        <v>465</v>
      </c>
      <c r="S67" s="144" t="s">
        <v>69</v>
      </c>
      <c r="T67" s="153" t="s">
        <v>466</v>
      </c>
      <c r="U67" s="144" t="s">
        <v>70</v>
      </c>
      <c r="V67" s="144" t="s">
        <v>71</v>
      </c>
      <c r="W67" s="157">
        <f>VLOOKUP(V67,'[2]Datos Validacion'!$K$6:$L$8,2,0)</f>
        <v>0.25</v>
      </c>
      <c r="X67" s="153" t="s">
        <v>72</v>
      </c>
      <c r="Y67" s="157">
        <f>VLOOKUP(X67,'[2]Datos Validacion'!$M$6:$N$7,2,0)</f>
        <v>0.15</v>
      </c>
      <c r="Z67" s="144" t="s">
        <v>73</v>
      </c>
      <c r="AA67" s="92" t="s">
        <v>467</v>
      </c>
      <c r="AB67" s="144" t="s">
        <v>75</v>
      </c>
      <c r="AC67" s="154" t="s">
        <v>468</v>
      </c>
      <c r="AD67" s="154"/>
      <c r="AE67" s="199">
        <f t="shared" si="0"/>
        <v>0.4</v>
      </c>
      <c r="AF67" s="200" t="str">
        <f t="shared" si="1"/>
        <v>MUY BAJA</v>
      </c>
      <c r="AG67" s="216">
        <f>+AG65-(AG65*AE67)</f>
        <v>0.16800000000000001</v>
      </c>
      <c r="AH67" s="349"/>
      <c r="AI67" s="349"/>
      <c r="AJ67" s="330"/>
      <c r="AK67" s="329"/>
      <c r="AL67" s="347"/>
      <c r="AM67" s="347"/>
      <c r="AN67" s="286"/>
      <c r="AO67" s="434"/>
      <c r="AP67" s="289"/>
      <c r="AQ67" s="289"/>
      <c r="AR67" s="292"/>
      <c r="AS67" s="289"/>
      <c r="AT67" s="305"/>
      <c r="AU67" s="292"/>
      <c r="AV67" s="289"/>
      <c r="AW67" s="305"/>
      <c r="AX67" s="292"/>
      <c r="AY67" s="305"/>
      <c r="AZ67" s="289"/>
      <c r="BA67" s="292"/>
      <c r="BB67" s="305"/>
      <c r="BC67" s="289"/>
      <c r="BD67" s="292"/>
      <c r="BE67" s="292"/>
      <c r="BF67" s="292"/>
    </row>
    <row r="68" spans="1:58" ht="86.1" customHeight="1" x14ac:dyDescent="0.2">
      <c r="A68" s="351" t="s">
        <v>9</v>
      </c>
      <c r="B68" s="325"/>
      <c r="C68" s="352" t="s">
        <v>445</v>
      </c>
      <c r="D68" s="329" t="s">
        <v>446</v>
      </c>
      <c r="E68" s="329" t="s">
        <v>447</v>
      </c>
      <c r="F68" s="155" t="s">
        <v>58</v>
      </c>
      <c r="G68" s="219" t="s">
        <v>469</v>
      </c>
      <c r="H68" s="329" t="s">
        <v>470</v>
      </c>
      <c r="I68" s="331" t="s">
        <v>471</v>
      </c>
      <c r="J68" s="329" t="s">
        <v>126</v>
      </c>
      <c r="K68" s="326" t="s">
        <v>472</v>
      </c>
      <c r="L68" s="329" t="s">
        <v>64</v>
      </c>
      <c r="M68" s="327">
        <f>VLOOKUP(L68,'[2]Datos Validacion'!$C$6:$D$10,2,0)</f>
        <v>0.4</v>
      </c>
      <c r="N68" s="328" t="s">
        <v>129</v>
      </c>
      <c r="O68" s="350">
        <f>VLOOKUP(N68,'[2]Datos Validacion'!$E$6:$F$15,2,0)</f>
        <v>0.6</v>
      </c>
      <c r="P68" s="348" t="s">
        <v>130</v>
      </c>
      <c r="Q68" s="330" t="s">
        <v>136</v>
      </c>
      <c r="R68" s="205" t="s">
        <v>473</v>
      </c>
      <c r="S68" s="144" t="s">
        <v>69</v>
      </c>
      <c r="T68" s="153" t="s">
        <v>474</v>
      </c>
      <c r="U68" s="144" t="s">
        <v>70</v>
      </c>
      <c r="V68" s="144" t="s">
        <v>71</v>
      </c>
      <c r="W68" s="157">
        <f>VLOOKUP(V68,'[2]Datos Validacion'!$K$6:$L$8,2,0)</f>
        <v>0.25</v>
      </c>
      <c r="X68" s="153" t="s">
        <v>72</v>
      </c>
      <c r="Y68" s="157">
        <f>VLOOKUP(X68,'[2]Datos Validacion'!$M$6:$N$7,2,0)</f>
        <v>0.15</v>
      </c>
      <c r="Z68" s="144" t="s">
        <v>73</v>
      </c>
      <c r="AA68" s="92" t="s">
        <v>475</v>
      </c>
      <c r="AB68" s="144" t="s">
        <v>75</v>
      </c>
      <c r="AC68" s="153" t="s">
        <v>476</v>
      </c>
      <c r="AD68" s="153"/>
      <c r="AE68" s="199">
        <f t="shared" si="0"/>
        <v>0.4</v>
      </c>
      <c r="AF68" s="200" t="str">
        <f t="shared" si="1"/>
        <v>BAJA</v>
      </c>
      <c r="AG68" s="200">
        <f t="shared" si="16"/>
        <v>0.24</v>
      </c>
      <c r="AH68" s="349" t="str">
        <f t="shared" si="17"/>
        <v>MODERADO</v>
      </c>
      <c r="AI68" s="349">
        <f t="shared" si="18"/>
        <v>0.6</v>
      </c>
      <c r="AJ68" s="330" t="s">
        <v>136</v>
      </c>
      <c r="AK68" s="329" t="s">
        <v>78</v>
      </c>
      <c r="AL68" s="347"/>
      <c r="AM68" s="347"/>
      <c r="AN68" s="272">
        <v>45644</v>
      </c>
      <c r="AO68" s="433" t="s">
        <v>477</v>
      </c>
      <c r="AP68" s="287"/>
      <c r="AQ68" s="287" t="s">
        <v>9</v>
      </c>
      <c r="AR68" s="281" t="s">
        <v>478</v>
      </c>
      <c r="AS68" s="287" t="s">
        <v>9</v>
      </c>
      <c r="AT68" s="287"/>
      <c r="AU68" s="281" t="s">
        <v>479</v>
      </c>
      <c r="AV68" s="287" t="s">
        <v>9</v>
      </c>
      <c r="AW68" s="287"/>
      <c r="AX68" s="281" t="s">
        <v>480</v>
      </c>
      <c r="AY68" s="287"/>
      <c r="AZ68" s="287" t="s">
        <v>9</v>
      </c>
      <c r="BA68" s="281" t="s">
        <v>481</v>
      </c>
      <c r="BB68" s="287"/>
      <c r="BC68" s="287" t="s">
        <v>9</v>
      </c>
      <c r="BD68" s="281" t="s">
        <v>482</v>
      </c>
      <c r="BE68" s="281"/>
      <c r="BF68" s="281" t="s">
        <v>931</v>
      </c>
    </row>
    <row r="69" spans="1:58" ht="120" customHeight="1" x14ac:dyDescent="0.2">
      <c r="A69" s="351"/>
      <c r="B69" s="325"/>
      <c r="C69" s="352"/>
      <c r="D69" s="329"/>
      <c r="E69" s="329"/>
      <c r="F69" s="155" t="s">
        <v>86</v>
      </c>
      <c r="G69" s="219" t="s">
        <v>285</v>
      </c>
      <c r="H69" s="329"/>
      <c r="I69" s="331"/>
      <c r="J69" s="329"/>
      <c r="K69" s="326"/>
      <c r="L69" s="329"/>
      <c r="M69" s="327"/>
      <c r="N69" s="328"/>
      <c r="O69" s="350"/>
      <c r="P69" s="348"/>
      <c r="Q69" s="330"/>
      <c r="R69" s="205" t="s">
        <v>483</v>
      </c>
      <c r="S69" s="144" t="s">
        <v>69</v>
      </c>
      <c r="T69" s="153" t="s">
        <v>474</v>
      </c>
      <c r="U69" s="144" t="s">
        <v>70</v>
      </c>
      <c r="V69" s="144" t="s">
        <v>71</v>
      </c>
      <c r="W69" s="157">
        <f>VLOOKUP(V69,'[2]Datos Validacion'!$K$6:$L$8,2,0)</f>
        <v>0.25</v>
      </c>
      <c r="X69" s="153" t="s">
        <v>72</v>
      </c>
      <c r="Y69" s="157">
        <f>VLOOKUP(X69,'[2]Datos Validacion'!$M$6:$N$7,2,0)</f>
        <v>0.15</v>
      </c>
      <c r="Z69" s="144" t="s">
        <v>73</v>
      </c>
      <c r="AA69" s="220"/>
      <c r="AB69" s="144" t="s">
        <v>75</v>
      </c>
      <c r="AC69" s="154" t="s">
        <v>484</v>
      </c>
      <c r="AD69" s="154"/>
      <c r="AE69" s="199">
        <f t="shared" si="0"/>
        <v>0.4</v>
      </c>
      <c r="AF69" s="200" t="str">
        <f t="shared" si="1"/>
        <v>MUY BAJA</v>
      </c>
      <c r="AG69" s="216">
        <f>+AG67-(AG67*AE69)</f>
        <v>0.1008</v>
      </c>
      <c r="AH69" s="349"/>
      <c r="AI69" s="349"/>
      <c r="AJ69" s="330"/>
      <c r="AK69" s="329"/>
      <c r="AL69" s="347"/>
      <c r="AM69" s="347"/>
      <c r="AN69" s="274"/>
      <c r="AO69" s="434"/>
      <c r="AP69" s="305"/>
      <c r="AQ69" s="305"/>
      <c r="AR69" s="292"/>
      <c r="AS69" s="305"/>
      <c r="AT69" s="305"/>
      <c r="AU69" s="292"/>
      <c r="AV69" s="305"/>
      <c r="AW69" s="305"/>
      <c r="AX69" s="292"/>
      <c r="AY69" s="305"/>
      <c r="AZ69" s="305"/>
      <c r="BA69" s="292"/>
      <c r="BB69" s="305"/>
      <c r="BC69" s="305"/>
      <c r="BD69" s="292"/>
      <c r="BE69" s="292"/>
      <c r="BF69" s="292"/>
    </row>
    <row r="70" spans="1:58" ht="162" customHeight="1" x14ac:dyDescent="0.2">
      <c r="A70" s="212"/>
      <c r="B70" s="221" t="s">
        <v>9</v>
      </c>
      <c r="C70" s="195" t="s">
        <v>485</v>
      </c>
      <c r="D70" s="195" t="s">
        <v>486</v>
      </c>
      <c r="E70" s="195" t="s">
        <v>487</v>
      </c>
      <c r="F70" s="155" t="s">
        <v>86</v>
      </c>
      <c r="G70" s="214" t="s">
        <v>488</v>
      </c>
      <c r="H70" s="155" t="s">
        <v>489</v>
      </c>
      <c r="I70" s="156" t="s">
        <v>490</v>
      </c>
      <c r="J70" s="155" t="s">
        <v>62</v>
      </c>
      <c r="K70" s="222" t="s">
        <v>491</v>
      </c>
      <c r="L70" s="155" t="s">
        <v>99</v>
      </c>
      <c r="M70" s="157">
        <f>VLOOKUP(L70,'[2]Datos Validacion'!$C$6:$D$10,2,0)</f>
        <v>0.6</v>
      </c>
      <c r="N70" s="158" t="s">
        <v>65</v>
      </c>
      <c r="O70" s="159">
        <f>VLOOKUP(N70,'[2]Datos Validacion'!$E$6:$F$15,2,0)</f>
        <v>0.8</v>
      </c>
      <c r="P70" s="197" t="s">
        <v>492</v>
      </c>
      <c r="Q70" s="147" t="s">
        <v>77</v>
      </c>
      <c r="R70" s="205" t="s">
        <v>493</v>
      </c>
      <c r="S70" s="144" t="s">
        <v>69</v>
      </c>
      <c r="T70" s="144" t="s">
        <v>494</v>
      </c>
      <c r="U70" s="144" t="s">
        <v>70</v>
      </c>
      <c r="V70" s="144" t="s">
        <v>71</v>
      </c>
      <c r="W70" s="157">
        <f>VLOOKUP(V70,'[2]Datos Validacion'!$K$6:$L$8,2,0)</f>
        <v>0.25</v>
      </c>
      <c r="X70" s="153" t="s">
        <v>72</v>
      </c>
      <c r="Y70" s="157">
        <f>VLOOKUP(X70,'[2]Datos Validacion'!$M$6:$N$7,2,0)</f>
        <v>0.15</v>
      </c>
      <c r="Z70" s="144" t="s">
        <v>73</v>
      </c>
      <c r="AA70" s="92"/>
      <c r="AB70" s="144" t="s">
        <v>75</v>
      </c>
      <c r="AC70" s="153" t="s">
        <v>495</v>
      </c>
      <c r="AD70" s="219" t="s">
        <v>496</v>
      </c>
      <c r="AE70" s="199">
        <f t="shared" si="0"/>
        <v>0.4</v>
      </c>
      <c r="AF70" s="200" t="str">
        <f t="shared" si="1"/>
        <v>BAJA</v>
      </c>
      <c r="AG70" s="200">
        <f t="shared" si="16"/>
        <v>0.36</v>
      </c>
      <c r="AH70" s="200" t="str">
        <f t="shared" si="17"/>
        <v>MAYOR</v>
      </c>
      <c r="AI70" s="200">
        <f t="shared" si="18"/>
        <v>0.8</v>
      </c>
      <c r="AJ70" s="147" t="s">
        <v>77</v>
      </c>
      <c r="AK70" s="155" t="s">
        <v>78</v>
      </c>
      <c r="AL70" s="155" t="s">
        <v>497</v>
      </c>
      <c r="AM70" s="223"/>
      <c r="AN70" s="224">
        <v>45646</v>
      </c>
      <c r="AO70" s="225" t="s">
        <v>498</v>
      </c>
      <c r="AP70" s="229" t="s">
        <v>81</v>
      </c>
      <c r="AQ70" s="229" t="s">
        <v>9</v>
      </c>
      <c r="AR70" s="262" t="s">
        <v>499</v>
      </c>
      <c r="AS70" s="229" t="s">
        <v>9</v>
      </c>
      <c r="AT70" s="229" t="s">
        <v>81</v>
      </c>
      <c r="AU70" s="262" t="s">
        <v>500</v>
      </c>
      <c r="AV70" s="229" t="s">
        <v>9</v>
      </c>
      <c r="AW70" s="229" t="s">
        <v>81</v>
      </c>
      <c r="AX70" s="262" t="s">
        <v>501</v>
      </c>
      <c r="AY70" s="229" t="s">
        <v>9</v>
      </c>
      <c r="AZ70" s="226" t="s">
        <v>81</v>
      </c>
      <c r="BA70" s="262" t="s">
        <v>502</v>
      </c>
      <c r="BB70" s="229" t="s">
        <v>9</v>
      </c>
      <c r="BC70" s="226" t="s">
        <v>81</v>
      </c>
      <c r="BD70" s="262" t="s">
        <v>503</v>
      </c>
      <c r="BE70" s="262" t="s">
        <v>504</v>
      </c>
      <c r="BF70" s="92" t="s">
        <v>923</v>
      </c>
    </row>
  </sheetData>
  <mergeCells count="872">
    <mergeCell ref="AI41:AI44"/>
    <mergeCell ref="AJ41:AJ44"/>
    <mergeCell ref="AK41:AK44"/>
    <mergeCell ref="J41:J44"/>
    <mergeCell ref="E13:E14"/>
    <mergeCell ref="F13:F14"/>
    <mergeCell ref="G13:G14"/>
    <mergeCell ref="K41:K44"/>
    <mergeCell ref="L41:L44"/>
    <mergeCell ref="M41:M44"/>
    <mergeCell ref="N41:N44"/>
    <mergeCell ref="O41:O44"/>
    <mergeCell ref="P41:P44"/>
    <mergeCell ref="Q41:Q44"/>
    <mergeCell ref="AH41:AH44"/>
    <mergeCell ref="X38:X39"/>
    <mergeCell ref="Y38:Y39"/>
    <mergeCell ref="N38:N40"/>
    <mergeCell ref="O38:O40"/>
    <mergeCell ref="P38:P40"/>
    <mergeCell ref="Q38:Q40"/>
    <mergeCell ref="R38:R39"/>
    <mergeCell ref="S38:S39"/>
    <mergeCell ref="L38:L40"/>
    <mergeCell ref="AR65:AR67"/>
    <mergeCell ref="AS65:AS67"/>
    <mergeCell ref="AT65:AT67"/>
    <mergeCell ref="AN68:AN69"/>
    <mergeCell ref="AO68:AO69"/>
    <mergeCell ref="AP68:AP69"/>
    <mergeCell ref="AQ68:AQ69"/>
    <mergeCell ref="AR68:AR69"/>
    <mergeCell ref="AS68:AS69"/>
    <mergeCell ref="AT68:AT69"/>
    <mergeCell ref="AN65:AN67"/>
    <mergeCell ref="AO65:AO67"/>
    <mergeCell ref="AP65:AP67"/>
    <mergeCell ref="AQ65:AQ67"/>
    <mergeCell ref="A41:A44"/>
    <mergeCell ref="B41:B44"/>
    <mergeCell ref="C41:C44"/>
    <mergeCell ref="D41:D44"/>
    <mergeCell ref="E41:E44"/>
    <mergeCell ref="F41:F42"/>
    <mergeCell ref="G41:G42"/>
    <mergeCell ref="H41:H44"/>
    <mergeCell ref="I41:I44"/>
    <mergeCell ref="F43:F44"/>
    <mergeCell ref="G43:G44"/>
    <mergeCell ref="A1:D1"/>
    <mergeCell ref="E1:L1"/>
    <mergeCell ref="M1:P1"/>
    <mergeCell ref="P13:P14"/>
    <mergeCell ref="G8:H8"/>
    <mergeCell ref="AG1:AH1"/>
    <mergeCell ref="V10:AJ10"/>
    <mergeCell ref="R12:AE12"/>
    <mergeCell ref="AF12:AK12"/>
    <mergeCell ref="U13:U14"/>
    <mergeCell ref="V14:W14"/>
    <mergeCell ref="X14:Y14"/>
    <mergeCell ref="AG13:AG14"/>
    <mergeCell ref="AH13:AH14"/>
    <mergeCell ref="AI13:AI14"/>
    <mergeCell ref="AJ13:AJ14"/>
    <mergeCell ref="AK13:AK14"/>
    <mergeCell ref="V13:W13"/>
    <mergeCell ref="X13:Y13"/>
    <mergeCell ref="Z13:AA13"/>
    <mergeCell ref="AE13:AE14"/>
    <mergeCell ref="AF13:AF14"/>
    <mergeCell ref="C13:C14"/>
    <mergeCell ref="D13:D14"/>
    <mergeCell ref="I13:I14"/>
    <mergeCell ref="J13:J14"/>
    <mergeCell ref="K13:K14"/>
    <mergeCell ref="L13:L14"/>
    <mergeCell ref="M13:M14"/>
    <mergeCell ref="A13:B13"/>
    <mergeCell ref="Q13:Q14"/>
    <mergeCell ref="R13:R14"/>
    <mergeCell ref="S13:T13"/>
    <mergeCell ref="H13:H14"/>
    <mergeCell ref="O13:O14"/>
    <mergeCell ref="N13:N14"/>
    <mergeCell ref="D8:E8"/>
    <mergeCell ref="G10:H10"/>
    <mergeCell ref="A12:K12"/>
    <mergeCell ref="C3:C6"/>
    <mergeCell ref="D3:E3"/>
    <mergeCell ref="G3:H3"/>
    <mergeCell ref="I3:K3"/>
    <mergeCell ref="G4:H4"/>
    <mergeCell ref="I4:P4"/>
    <mergeCell ref="D6:E6"/>
    <mergeCell ref="L12:Q12"/>
    <mergeCell ref="AB13:AD13"/>
    <mergeCell ref="V16:V17"/>
    <mergeCell ref="W16:W17"/>
    <mergeCell ref="AK15:AK17"/>
    <mergeCell ref="AL15:AL17"/>
    <mergeCell ref="AM15:AM17"/>
    <mergeCell ref="AH15:AH17"/>
    <mergeCell ref="AI15:AI17"/>
    <mergeCell ref="AJ15:AJ17"/>
    <mergeCell ref="X16:X17"/>
    <mergeCell ref="Y16:Y17"/>
    <mergeCell ref="Z16:Z17"/>
    <mergeCell ref="AA16:AA17"/>
    <mergeCell ref="AB16:AB17"/>
    <mergeCell ref="AC16:AC17"/>
    <mergeCell ref="AE16:AE17"/>
    <mergeCell ref="AF16:AF17"/>
    <mergeCell ref="AG16:AG17"/>
    <mergeCell ref="AD16:AD17"/>
    <mergeCell ref="AL12:AL14"/>
    <mergeCell ref="AM12:AM14"/>
    <mergeCell ref="A15:A17"/>
    <mergeCell ref="B15:B17"/>
    <mergeCell ref="C15:C17"/>
    <mergeCell ref="D15:D17"/>
    <mergeCell ref="E15:E17"/>
    <mergeCell ref="R16:R17"/>
    <mergeCell ref="S16:S17"/>
    <mergeCell ref="T16:T17"/>
    <mergeCell ref="U16:U17"/>
    <mergeCell ref="H15:H17"/>
    <mergeCell ref="O15:O17"/>
    <mergeCell ref="P15:P17"/>
    <mergeCell ref="Q15:Q17"/>
    <mergeCell ref="I15:I17"/>
    <mergeCell ref="J15:J17"/>
    <mergeCell ref="K15:K17"/>
    <mergeCell ref="L15:L17"/>
    <mergeCell ref="M15:M17"/>
    <mergeCell ref="N15:N17"/>
    <mergeCell ref="K18:K20"/>
    <mergeCell ref="L18:L20"/>
    <mergeCell ref="M18:M20"/>
    <mergeCell ref="AM18:AM20"/>
    <mergeCell ref="N18:N20"/>
    <mergeCell ref="O18:O20"/>
    <mergeCell ref="P18:P20"/>
    <mergeCell ref="Q18:Q20"/>
    <mergeCell ref="AA18:AA19"/>
    <mergeCell ref="AH18:AH20"/>
    <mergeCell ref="AI18:AI20"/>
    <mergeCell ref="AJ18:AJ20"/>
    <mergeCell ref="AK18:AK20"/>
    <mergeCell ref="AL18:AL20"/>
    <mergeCell ref="H18:H20"/>
    <mergeCell ref="I18:I20"/>
    <mergeCell ref="J18:J20"/>
    <mergeCell ref="A21:A23"/>
    <mergeCell ref="B21:B23"/>
    <mergeCell ref="C21:C23"/>
    <mergeCell ref="D21:D23"/>
    <mergeCell ref="E21:E23"/>
    <mergeCell ref="H21:H23"/>
    <mergeCell ref="I21:I23"/>
    <mergeCell ref="A18:A20"/>
    <mergeCell ref="B18:B20"/>
    <mergeCell ref="C18:C20"/>
    <mergeCell ref="D18:D20"/>
    <mergeCell ref="E18:E20"/>
    <mergeCell ref="AL21:AL23"/>
    <mergeCell ref="AM21:AM23"/>
    <mergeCell ref="P21:P23"/>
    <mergeCell ref="Q21:Q23"/>
    <mergeCell ref="AH21:AH23"/>
    <mergeCell ref="AI21:AI23"/>
    <mergeCell ref="AK21:AK23"/>
    <mergeCell ref="J21:J23"/>
    <mergeCell ref="K21:K23"/>
    <mergeCell ref="L21:L23"/>
    <mergeCell ref="M21:M23"/>
    <mergeCell ref="N21:N23"/>
    <mergeCell ref="O21:O23"/>
    <mergeCell ref="AJ21:AJ23"/>
    <mergeCell ref="F27:F29"/>
    <mergeCell ref="G27:G29"/>
    <mergeCell ref="AJ24:AJ29"/>
    <mergeCell ref="Z31:Z32"/>
    <mergeCell ref="AA31:AA32"/>
    <mergeCell ref="AD31:AD32"/>
    <mergeCell ref="AK24:AK29"/>
    <mergeCell ref="AL24:AL29"/>
    <mergeCell ref="AM24:AM29"/>
    <mergeCell ref="N24:N29"/>
    <mergeCell ref="O24:O29"/>
    <mergeCell ref="P24:P29"/>
    <mergeCell ref="Q24:Q29"/>
    <mergeCell ref="AH24:AH29"/>
    <mergeCell ref="AI24:AI29"/>
    <mergeCell ref="AD24:AD29"/>
    <mergeCell ref="AB31:AB32"/>
    <mergeCell ref="AC31:AC32"/>
    <mergeCell ref="AG31:AG32"/>
    <mergeCell ref="X31:X32"/>
    <mergeCell ref="Y31:Y32"/>
    <mergeCell ref="A24:A29"/>
    <mergeCell ref="B24:B29"/>
    <mergeCell ref="C24:C29"/>
    <mergeCell ref="D24:D29"/>
    <mergeCell ref="E24:E29"/>
    <mergeCell ref="F24:F26"/>
    <mergeCell ref="G24:G26"/>
    <mergeCell ref="AO30:AO32"/>
    <mergeCell ref="AP30:AP32"/>
    <mergeCell ref="H24:H29"/>
    <mergeCell ref="I24:I29"/>
    <mergeCell ref="J24:J29"/>
    <mergeCell ref="K24:K29"/>
    <mergeCell ref="L24:L29"/>
    <mergeCell ref="M24:M29"/>
    <mergeCell ref="AH30:AH32"/>
    <mergeCell ref="R31:R32"/>
    <mergeCell ref="S31:S32"/>
    <mergeCell ref="T31:T32"/>
    <mergeCell ref="U31:U32"/>
    <mergeCell ref="I30:I32"/>
    <mergeCell ref="J30:J32"/>
    <mergeCell ref="K30:K32"/>
    <mergeCell ref="L30:L32"/>
    <mergeCell ref="AQ30:AQ32"/>
    <mergeCell ref="AR30:AR32"/>
    <mergeCell ref="AS30:AS32"/>
    <mergeCell ref="AT30:AT32"/>
    <mergeCell ref="AI30:AI32"/>
    <mergeCell ref="AJ30:AJ32"/>
    <mergeCell ref="AK30:AK32"/>
    <mergeCell ref="AL30:AL32"/>
    <mergeCell ref="AM30:AM32"/>
    <mergeCell ref="AN30:AN32"/>
    <mergeCell ref="A33:A37"/>
    <mergeCell ref="B33:B37"/>
    <mergeCell ref="C33:C37"/>
    <mergeCell ref="D33:D37"/>
    <mergeCell ref="E33:E37"/>
    <mergeCell ref="H33:H37"/>
    <mergeCell ref="I33:I37"/>
    <mergeCell ref="V31:V32"/>
    <mergeCell ref="W31:W32"/>
    <mergeCell ref="M30:M32"/>
    <mergeCell ref="N30:N32"/>
    <mergeCell ref="O30:O32"/>
    <mergeCell ref="P30:P32"/>
    <mergeCell ref="Q30:Q32"/>
    <mergeCell ref="A30:A32"/>
    <mergeCell ref="B30:B32"/>
    <mergeCell ref="C30:C32"/>
    <mergeCell ref="F35:F37"/>
    <mergeCell ref="G35:G37"/>
    <mergeCell ref="D30:D32"/>
    <mergeCell ref="E30:E32"/>
    <mergeCell ref="F30:F32"/>
    <mergeCell ref="G30:G32"/>
    <mergeCell ref="H30:H32"/>
    <mergeCell ref="C38:C40"/>
    <mergeCell ref="D38:D40"/>
    <mergeCell ref="E38:E40"/>
    <mergeCell ref="H38:H40"/>
    <mergeCell ref="I38:I40"/>
    <mergeCell ref="J38:J40"/>
    <mergeCell ref="K38:K40"/>
    <mergeCell ref="AL33:AL37"/>
    <mergeCell ref="AM33:AM37"/>
    <mergeCell ref="P33:P37"/>
    <mergeCell ref="Q33:Q37"/>
    <mergeCell ref="AH33:AH37"/>
    <mergeCell ref="AI33:AI37"/>
    <mergeCell ref="AJ33:AJ37"/>
    <mergeCell ref="AK33:AK37"/>
    <mergeCell ref="J33:J37"/>
    <mergeCell ref="K33:K37"/>
    <mergeCell ref="L33:L37"/>
    <mergeCell ref="M33:M37"/>
    <mergeCell ref="N33:N37"/>
    <mergeCell ref="O33:O37"/>
    <mergeCell ref="AM38:AM40"/>
    <mergeCell ref="AG38:AG39"/>
    <mergeCell ref="AH38:AH40"/>
    <mergeCell ref="G45:G46"/>
    <mergeCell ref="H45:H46"/>
    <mergeCell ref="I45:I46"/>
    <mergeCell ref="J45:J46"/>
    <mergeCell ref="K45:K46"/>
    <mergeCell ref="L45:L46"/>
    <mergeCell ref="A45:A46"/>
    <mergeCell ref="B45:B46"/>
    <mergeCell ref="C45:C46"/>
    <mergeCell ref="D45:D46"/>
    <mergeCell ref="E45:E46"/>
    <mergeCell ref="F45:F46"/>
    <mergeCell ref="AI38:AI40"/>
    <mergeCell ref="AJ38:AJ40"/>
    <mergeCell ref="AK38:AK40"/>
    <mergeCell ref="AL38:AL40"/>
    <mergeCell ref="Z38:Z39"/>
    <mergeCell ref="AA38:AA39"/>
    <mergeCell ref="AB38:AB39"/>
    <mergeCell ref="AC38:AC39"/>
    <mergeCell ref="M38:M40"/>
    <mergeCell ref="AE38:AE39"/>
    <mergeCell ref="AF38:AF39"/>
    <mergeCell ref="T38:T39"/>
    <mergeCell ref="U38:U39"/>
    <mergeCell ref="V38:V39"/>
    <mergeCell ref="W38:W39"/>
    <mergeCell ref="AD38:AD40"/>
    <mergeCell ref="A38:A40"/>
    <mergeCell ref="B38:B40"/>
    <mergeCell ref="H47:H48"/>
    <mergeCell ref="AO45:AO46"/>
    <mergeCell ref="AP45:AP46"/>
    <mergeCell ref="AQ45:AQ46"/>
    <mergeCell ref="AR45:AR46"/>
    <mergeCell ref="AS45:AS46"/>
    <mergeCell ref="AT45:AT46"/>
    <mergeCell ref="AI45:AI46"/>
    <mergeCell ref="AJ45:AJ46"/>
    <mergeCell ref="AK45:AK46"/>
    <mergeCell ref="AL45:AL46"/>
    <mergeCell ref="AM45:AM46"/>
    <mergeCell ref="AN45:AN46"/>
    <mergeCell ref="M45:M46"/>
    <mergeCell ref="N45:N46"/>
    <mergeCell ref="O45:O46"/>
    <mergeCell ref="P45:P46"/>
    <mergeCell ref="Q45:Q46"/>
    <mergeCell ref="AH45:AH46"/>
    <mergeCell ref="AQ47:AQ48"/>
    <mergeCell ref="AR47:AR48"/>
    <mergeCell ref="AS47:AS48"/>
    <mergeCell ref="AT47:AT48"/>
    <mergeCell ref="A49:A54"/>
    <mergeCell ref="B49:B54"/>
    <mergeCell ref="C49:C54"/>
    <mergeCell ref="D49:D54"/>
    <mergeCell ref="E49:E54"/>
    <mergeCell ref="H49:H54"/>
    <mergeCell ref="AK47:AK48"/>
    <mergeCell ref="AL47:AL48"/>
    <mergeCell ref="AM47:AM48"/>
    <mergeCell ref="AN47:AN48"/>
    <mergeCell ref="AO47:AO48"/>
    <mergeCell ref="AP47:AP48"/>
    <mergeCell ref="O47:O48"/>
    <mergeCell ref="P47:P48"/>
    <mergeCell ref="Q47:Q48"/>
    <mergeCell ref="AH47:AH48"/>
    <mergeCell ref="AI47:AI48"/>
    <mergeCell ref="AJ47:AJ48"/>
    <mergeCell ref="I47:I48"/>
    <mergeCell ref="J47:J48"/>
    <mergeCell ref="L47:L48"/>
    <mergeCell ref="M47:M48"/>
    <mergeCell ref="N47:N48"/>
    <mergeCell ref="A47:A48"/>
    <mergeCell ref="B47:B48"/>
    <mergeCell ref="C47:C48"/>
    <mergeCell ref="D47:D48"/>
    <mergeCell ref="E47:E48"/>
    <mergeCell ref="W51:W53"/>
    <mergeCell ref="X51:X53"/>
    <mergeCell ref="AK49:AK54"/>
    <mergeCell ref="AL49:AL54"/>
    <mergeCell ref="AE51:AE53"/>
    <mergeCell ref="AF51:AF53"/>
    <mergeCell ref="AG51:AG53"/>
    <mergeCell ref="O49:O54"/>
    <mergeCell ref="P49:P54"/>
    <mergeCell ref="Q49:Q54"/>
    <mergeCell ref="I49:I54"/>
    <mergeCell ref="J49:J54"/>
    <mergeCell ref="K49:K54"/>
    <mergeCell ref="L49:L54"/>
    <mergeCell ref="M49:M54"/>
    <mergeCell ref="N49:N54"/>
    <mergeCell ref="R51:R53"/>
    <mergeCell ref="S51:S53"/>
    <mergeCell ref="T51:T53"/>
    <mergeCell ref="AM49:AM54"/>
    <mergeCell ref="AN49:AN54"/>
    <mergeCell ref="AP49:AP54"/>
    <mergeCell ref="AQ49:AQ54"/>
    <mergeCell ref="AH49:AH54"/>
    <mergeCell ref="AI49:AI54"/>
    <mergeCell ref="AJ49:AJ54"/>
    <mergeCell ref="Y51:Y53"/>
    <mergeCell ref="Z51:Z53"/>
    <mergeCell ref="AA51:AA53"/>
    <mergeCell ref="AB51:AB53"/>
    <mergeCell ref="AC51:AC53"/>
    <mergeCell ref="AO49:AO54"/>
    <mergeCell ref="G55:G56"/>
    <mergeCell ref="H55:H56"/>
    <mergeCell ref="I55:I56"/>
    <mergeCell ref="J55:J56"/>
    <mergeCell ref="K55:K56"/>
    <mergeCell ref="L55:L56"/>
    <mergeCell ref="AA55:AA56"/>
    <mergeCell ref="AB55:AB56"/>
    <mergeCell ref="A55:A56"/>
    <mergeCell ref="B55:B56"/>
    <mergeCell ref="C55:C56"/>
    <mergeCell ref="D55:D56"/>
    <mergeCell ref="E55:E56"/>
    <mergeCell ref="F55:F56"/>
    <mergeCell ref="M55:M56"/>
    <mergeCell ref="N55:N56"/>
    <mergeCell ref="O55:O56"/>
    <mergeCell ref="P55:P56"/>
    <mergeCell ref="Q55:Q56"/>
    <mergeCell ref="Y55:Y56"/>
    <mergeCell ref="Z55:Z56"/>
    <mergeCell ref="AE55:AE56"/>
    <mergeCell ref="U51:U53"/>
    <mergeCell ref="E57:E58"/>
    <mergeCell ref="F57:F58"/>
    <mergeCell ref="G57:G58"/>
    <mergeCell ref="AL55:AL56"/>
    <mergeCell ref="AM55:AM56"/>
    <mergeCell ref="N57:N58"/>
    <mergeCell ref="O57:O58"/>
    <mergeCell ref="S55:S56"/>
    <mergeCell ref="T55:T56"/>
    <mergeCell ref="U55:U56"/>
    <mergeCell ref="V55:V56"/>
    <mergeCell ref="W55:W56"/>
    <mergeCell ref="X55:X56"/>
    <mergeCell ref="T57:T58"/>
    <mergeCell ref="U57:U58"/>
    <mergeCell ref="V57:V58"/>
    <mergeCell ref="W57:W58"/>
    <mergeCell ref="X57:X58"/>
    <mergeCell ref="J57:J58"/>
    <mergeCell ref="K57:K58"/>
    <mergeCell ref="AM59:AM60"/>
    <mergeCell ref="AA59:AA60"/>
    <mergeCell ref="AB59:AB60"/>
    <mergeCell ref="AC59:AC60"/>
    <mergeCell ref="AE59:AE60"/>
    <mergeCell ref="AF55:AF56"/>
    <mergeCell ref="AG55:AG56"/>
    <mergeCell ref="AH55:AH56"/>
    <mergeCell ref="AI55:AI56"/>
    <mergeCell ref="AC55:AC56"/>
    <mergeCell ref="AJ55:AJ56"/>
    <mergeCell ref="AK55:AK56"/>
    <mergeCell ref="AM57:AM58"/>
    <mergeCell ref="AG57:AG58"/>
    <mergeCell ref="AH57:AH58"/>
    <mergeCell ref="AI57:AI58"/>
    <mergeCell ref="AJ57:AJ58"/>
    <mergeCell ref="AK57:AK58"/>
    <mergeCell ref="AL57:AL58"/>
    <mergeCell ref="Z57:Z58"/>
    <mergeCell ref="AA57:AA58"/>
    <mergeCell ref="AB57:AB58"/>
    <mergeCell ref="AC57:AC58"/>
    <mergeCell ref="AE57:AE58"/>
    <mergeCell ref="AF57:AF58"/>
    <mergeCell ref="AD57:AD58"/>
    <mergeCell ref="I61:I63"/>
    <mergeCell ref="J61:J63"/>
    <mergeCell ref="K61:K63"/>
    <mergeCell ref="L61:L63"/>
    <mergeCell ref="I59:I60"/>
    <mergeCell ref="J59:J60"/>
    <mergeCell ref="K59:K60"/>
    <mergeCell ref="L59:L60"/>
    <mergeCell ref="F59:F60"/>
    <mergeCell ref="G59:G60"/>
    <mergeCell ref="H59:H60"/>
    <mergeCell ref="A61:A63"/>
    <mergeCell ref="B61:B63"/>
    <mergeCell ref="C61:C63"/>
    <mergeCell ref="D61:D63"/>
    <mergeCell ref="E61:E63"/>
    <mergeCell ref="A59:A60"/>
    <mergeCell ref="B59:B60"/>
    <mergeCell ref="C59:C60"/>
    <mergeCell ref="D59:D60"/>
    <mergeCell ref="E59:E60"/>
    <mergeCell ref="L57:L58"/>
    <mergeCell ref="M57:M58"/>
    <mergeCell ref="O59:O60"/>
    <mergeCell ref="P59:P60"/>
    <mergeCell ref="Q59:Q60"/>
    <mergeCell ref="R59:R60"/>
    <mergeCell ref="A57:A58"/>
    <mergeCell ref="B57:B58"/>
    <mergeCell ref="C57:C58"/>
    <mergeCell ref="D57:D58"/>
    <mergeCell ref="H57:H58"/>
    <mergeCell ref="I57:I58"/>
    <mergeCell ref="AH59:AH60"/>
    <mergeCell ref="AI59:AI60"/>
    <mergeCell ref="AJ59:AJ60"/>
    <mergeCell ref="AK59:AK60"/>
    <mergeCell ref="AL59:AL60"/>
    <mergeCell ref="H65:H67"/>
    <mergeCell ref="I65:I67"/>
    <mergeCell ref="J65:J67"/>
    <mergeCell ref="K65:K67"/>
    <mergeCell ref="M61:M63"/>
    <mergeCell ref="N61:N63"/>
    <mergeCell ref="O61:O63"/>
    <mergeCell ref="P61:P63"/>
    <mergeCell ref="Q61:Q63"/>
    <mergeCell ref="X65:X66"/>
    <mergeCell ref="Y65:Y66"/>
    <mergeCell ref="Z65:Z66"/>
    <mergeCell ref="AA65:AA66"/>
    <mergeCell ref="AB65:AB66"/>
    <mergeCell ref="AC65:AC66"/>
    <mergeCell ref="AF59:AF60"/>
    <mergeCell ref="AG59:AG60"/>
    <mergeCell ref="AD59:AD60"/>
    <mergeCell ref="H61:H63"/>
    <mergeCell ref="AT61:AT63"/>
    <mergeCell ref="AN61:AN63"/>
    <mergeCell ref="AO61:AO63"/>
    <mergeCell ref="AP61:AP63"/>
    <mergeCell ref="AQ61:AQ63"/>
    <mergeCell ref="AR61:AR63"/>
    <mergeCell ref="AS61:AS63"/>
    <mergeCell ref="AH61:AH63"/>
    <mergeCell ref="AI61:AI63"/>
    <mergeCell ref="AJ61:AJ63"/>
    <mergeCell ref="AK61:AK63"/>
    <mergeCell ref="AL61:AL63"/>
    <mergeCell ref="AM61:AM63"/>
    <mergeCell ref="A68:A69"/>
    <mergeCell ref="B68:B69"/>
    <mergeCell ref="C68:C69"/>
    <mergeCell ref="D68:D69"/>
    <mergeCell ref="E68:E69"/>
    <mergeCell ref="H68:H69"/>
    <mergeCell ref="I68:I69"/>
    <mergeCell ref="AE65:AE66"/>
    <mergeCell ref="AF65:AF66"/>
    <mergeCell ref="R65:R66"/>
    <mergeCell ref="S65:S66"/>
    <mergeCell ref="T65:T66"/>
    <mergeCell ref="U65:U66"/>
    <mergeCell ref="V65:V66"/>
    <mergeCell ref="W65:W66"/>
    <mergeCell ref="L65:L67"/>
    <mergeCell ref="M65:M67"/>
    <mergeCell ref="N65:N67"/>
    <mergeCell ref="O65:O67"/>
    <mergeCell ref="P65:P67"/>
    <mergeCell ref="Q65:Q67"/>
    <mergeCell ref="A65:A67"/>
    <mergeCell ref="B65:B67"/>
    <mergeCell ref="C65:C67"/>
    <mergeCell ref="D65:D67"/>
    <mergeCell ref="E65:E67"/>
    <mergeCell ref="AL68:AL69"/>
    <mergeCell ref="AM68:AM69"/>
    <mergeCell ref="P68:P69"/>
    <mergeCell ref="Q68:Q69"/>
    <mergeCell ref="AH68:AH69"/>
    <mergeCell ref="AI68:AI69"/>
    <mergeCell ref="AJ68:AJ69"/>
    <mergeCell ref="AK68:AK69"/>
    <mergeCell ref="J68:J69"/>
    <mergeCell ref="K68:K69"/>
    <mergeCell ref="L68:L69"/>
    <mergeCell ref="M68:M69"/>
    <mergeCell ref="N68:N69"/>
    <mergeCell ref="O68:O69"/>
    <mergeCell ref="AK65:AK67"/>
    <mergeCell ref="AL65:AL67"/>
    <mergeCell ref="AM65:AM67"/>
    <mergeCell ref="AD65:AD66"/>
    <mergeCell ref="AG65:AG66"/>
    <mergeCell ref="AH65:AH67"/>
    <mergeCell ref="AI65:AI67"/>
    <mergeCell ref="AJ65:AJ67"/>
    <mergeCell ref="AS15:AS17"/>
    <mergeCell ref="AT15:AT17"/>
    <mergeCell ref="AU15:AU17"/>
    <mergeCell ref="AV15:AV17"/>
    <mergeCell ref="AN12:BE12"/>
    <mergeCell ref="BC15:BC17"/>
    <mergeCell ref="BD15:BD17"/>
    <mergeCell ref="BE15:BE17"/>
    <mergeCell ref="AN15:AN17"/>
    <mergeCell ref="AO15:AO17"/>
    <mergeCell ref="AP15:AP17"/>
    <mergeCell ref="AQ15:AQ17"/>
    <mergeCell ref="AR15:AR17"/>
    <mergeCell ref="AN24:AN29"/>
    <mergeCell ref="AO24:AO29"/>
    <mergeCell ref="AP24:AP29"/>
    <mergeCell ref="AQ24:AQ29"/>
    <mergeCell ref="AR24:AR29"/>
    <mergeCell ref="AS24:AS29"/>
    <mergeCell ref="AT24:AT29"/>
    <mergeCell ref="BF12:BF14"/>
    <mergeCell ref="AN13:AN14"/>
    <mergeCell ref="AO13:AO14"/>
    <mergeCell ref="AP13:AR13"/>
    <mergeCell ref="AS13:AU13"/>
    <mergeCell ref="AV13:AX13"/>
    <mergeCell ref="AY13:BA13"/>
    <mergeCell ref="BB13:BD13"/>
    <mergeCell ref="BE13:BE14"/>
    <mergeCell ref="BF15:BF17"/>
    <mergeCell ref="AN18:AN20"/>
    <mergeCell ref="AO18:AO20"/>
    <mergeCell ref="AP18:AP20"/>
    <mergeCell ref="AQ18:AQ20"/>
    <mergeCell ref="AR18:AR20"/>
    <mergeCell ref="AS18:AS20"/>
    <mergeCell ref="AT18:AT20"/>
    <mergeCell ref="K47:K48"/>
    <mergeCell ref="S59:S60"/>
    <mergeCell ref="T59:T60"/>
    <mergeCell ref="M59:M60"/>
    <mergeCell ref="N59:N60"/>
    <mergeCell ref="AT55:AT56"/>
    <mergeCell ref="Y57:Y58"/>
    <mergeCell ref="P57:P58"/>
    <mergeCell ref="Q57:Q58"/>
    <mergeCell ref="R57:R58"/>
    <mergeCell ref="S57:S58"/>
    <mergeCell ref="R55:R56"/>
    <mergeCell ref="V51:V53"/>
    <mergeCell ref="AR49:AR54"/>
    <mergeCell ref="AS49:AS54"/>
    <mergeCell ref="AT49:AT54"/>
    <mergeCell ref="AD55:AD56"/>
    <mergeCell ref="AD51:AD53"/>
    <mergeCell ref="U59:U60"/>
    <mergeCell ref="V59:V60"/>
    <mergeCell ref="W59:W60"/>
    <mergeCell ref="X59:X60"/>
    <mergeCell ref="Y59:Y60"/>
    <mergeCell ref="Z59:Z60"/>
    <mergeCell ref="AU18:AU20"/>
    <mergeCell ref="AV18:AV20"/>
    <mergeCell ref="AW18:AW20"/>
    <mergeCell ref="AX18:AX20"/>
    <mergeCell ref="AY18:AY20"/>
    <mergeCell ref="AZ18:AZ20"/>
    <mergeCell ref="BA18:BA20"/>
    <mergeCell ref="BB18:BB20"/>
    <mergeCell ref="BC18:BC20"/>
    <mergeCell ref="BD18:BD20"/>
    <mergeCell ref="AW15:AW17"/>
    <mergeCell ref="AX15:AX17"/>
    <mergeCell ref="AY15:AY17"/>
    <mergeCell ref="AZ15:AZ17"/>
    <mergeCell ref="BA15:BA17"/>
    <mergeCell ref="BB15:BB17"/>
    <mergeCell ref="BE18:BE20"/>
    <mergeCell ref="BF18:BF20"/>
    <mergeCell ref="AX21:AX23"/>
    <mergeCell ref="AY21:AY23"/>
    <mergeCell ref="AZ21:AZ23"/>
    <mergeCell ref="BA21:BA23"/>
    <mergeCell ref="BB21:BB23"/>
    <mergeCell ref="BC21:BC23"/>
    <mergeCell ref="BD21:BD23"/>
    <mergeCell ref="BE21:BE23"/>
    <mergeCell ref="AN21:AN23"/>
    <mergeCell ref="AO21:AO23"/>
    <mergeCell ref="AP21:AP23"/>
    <mergeCell ref="AQ21:AQ23"/>
    <mergeCell ref="AR21:AR23"/>
    <mergeCell ref="AS21:AS23"/>
    <mergeCell ref="AT21:AT23"/>
    <mergeCell ref="AU21:AU23"/>
    <mergeCell ref="AV21:AV23"/>
    <mergeCell ref="BF21:BF23"/>
    <mergeCell ref="BF24:BF29"/>
    <mergeCell ref="AU30:AU32"/>
    <mergeCell ref="AV30:AV32"/>
    <mergeCell ref="AW30:AW32"/>
    <mergeCell ref="AX30:AX32"/>
    <mergeCell ref="AY30:AY32"/>
    <mergeCell ref="AZ30:AZ32"/>
    <mergeCell ref="BA30:BA32"/>
    <mergeCell ref="BB30:BB32"/>
    <mergeCell ref="BC30:BC32"/>
    <mergeCell ref="BD30:BD32"/>
    <mergeCell ref="BE30:BE32"/>
    <mergeCell ref="BF30:BF32"/>
    <mergeCell ref="AW24:AW29"/>
    <mergeCell ref="AX24:AX29"/>
    <mergeCell ref="AY24:AY29"/>
    <mergeCell ref="AZ24:AZ29"/>
    <mergeCell ref="BA24:BA29"/>
    <mergeCell ref="BB24:BB29"/>
    <mergeCell ref="AU24:AU29"/>
    <mergeCell ref="AV24:AV29"/>
    <mergeCell ref="BC24:BC29"/>
    <mergeCell ref="AW21:AW23"/>
    <mergeCell ref="BD38:BD40"/>
    <mergeCell ref="AW33:AW37"/>
    <mergeCell ref="AX33:AX37"/>
    <mergeCell ref="AY33:AY37"/>
    <mergeCell ref="AZ33:AZ37"/>
    <mergeCell ref="BA33:BA37"/>
    <mergeCell ref="BB33:BB37"/>
    <mergeCell ref="BD24:BD29"/>
    <mergeCell ref="BE24:BE29"/>
    <mergeCell ref="AR33:AR37"/>
    <mergeCell ref="AS33:AS37"/>
    <mergeCell ref="AT33:AT37"/>
    <mergeCell ref="AU33:AU37"/>
    <mergeCell ref="AV33:AV37"/>
    <mergeCell ref="AZ38:AZ40"/>
    <mergeCell ref="BA38:BA40"/>
    <mergeCell ref="BB38:BB40"/>
    <mergeCell ref="BC38:BC40"/>
    <mergeCell ref="BB45:BB46"/>
    <mergeCell ref="BC45:BC46"/>
    <mergeCell ref="BD45:BD46"/>
    <mergeCell ref="BE45:BE46"/>
    <mergeCell ref="BF45:BF46"/>
    <mergeCell ref="BB47:BB48"/>
    <mergeCell ref="BC47:BC48"/>
    <mergeCell ref="BD47:BD48"/>
    <mergeCell ref="BE47:BE48"/>
    <mergeCell ref="BF47:BF48"/>
    <mergeCell ref="AU45:AU46"/>
    <mergeCell ref="AV45:AV46"/>
    <mergeCell ref="AW45:AW46"/>
    <mergeCell ref="AX45:AX46"/>
    <mergeCell ref="AY45:AY46"/>
    <mergeCell ref="AZ45:AZ46"/>
    <mergeCell ref="BA45:BA46"/>
    <mergeCell ref="AU47:AU48"/>
    <mergeCell ref="AV47:AV48"/>
    <mergeCell ref="AW47:AW48"/>
    <mergeCell ref="AX47:AX48"/>
    <mergeCell ref="AY47:AY48"/>
    <mergeCell ref="AZ47:AZ48"/>
    <mergeCell ref="BA47:BA48"/>
    <mergeCell ref="AU49:AU54"/>
    <mergeCell ref="AV49:AV54"/>
    <mergeCell ref="AW49:AW54"/>
    <mergeCell ref="AX49:AX54"/>
    <mergeCell ref="AY49:AY54"/>
    <mergeCell ref="AZ49:AZ54"/>
    <mergeCell ref="BA49:BA54"/>
    <mergeCell ref="AX55:AX56"/>
    <mergeCell ref="AY55:AY56"/>
    <mergeCell ref="AZ55:AZ56"/>
    <mergeCell ref="BA55:BA56"/>
    <mergeCell ref="BC49:BC54"/>
    <mergeCell ref="BD49:BD54"/>
    <mergeCell ref="BE49:BE54"/>
    <mergeCell ref="BF49:BF54"/>
    <mergeCell ref="BB55:BB56"/>
    <mergeCell ref="BC55:BC56"/>
    <mergeCell ref="BD55:BD56"/>
    <mergeCell ref="BE55:BE56"/>
    <mergeCell ref="BF55:BF56"/>
    <mergeCell ref="BB49:BB54"/>
    <mergeCell ref="AR55:AR56"/>
    <mergeCell ref="AS55:AS56"/>
    <mergeCell ref="AU55:AU56"/>
    <mergeCell ref="AV55:AV56"/>
    <mergeCell ref="AW55:AW56"/>
    <mergeCell ref="AN57:AN58"/>
    <mergeCell ref="AO57:AO58"/>
    <mergeCell ref="AP57:AP58"/>
    <mergeCell ref="AQ57:AQ58"/>
    <mergeCell ref="AR57:AR58"/>
    <mergeCell ref="AS57:AS58"/>
    <mergeCell ref="AT57:AT58"/>
    <mergeCell ref="AU57:AU58"/>
    <mergeCell ref="AV57:AV58"/>
    <mergeCell ref="AQ55:AQ56"/>
    <mergeCell ref="AN55:AN56"/>
    <mergeCell ref="AO55:AO56"/>
    <mergeCell ref="AP55:AP56"/>
    <mergeCell ref="AW61:AW63"/>
    <mergeCell ref="AX61:AX63"/>
    <mergeCell ref="AY61:AY63"/>
    <mergeCell ref="AZ61:AZ63"/>
    <mergeCell ref="BA61:BA63"/>
    <mergeCell ref="BB61:BB63"/>
    <mergeCell ref="BC61:BC63"/>
    <mergeCell ref="AY57:AY58"/>
    <mergeCell ref="AZ57:AZ58"/>
    <mergeCell ref="BA57:BA58"/>
    <mergeCell ref="AN59:AN60"/>
    <mergeCell ref="AO59:AO60"/>
    <mergeCell ref="AP59:AP60"/>
    <mergeCell ref="AQ59:AQ60"/>
    <mergeCell ref="AR59:AR60"/>
    <mergeCell ref="AS59:AS60"/>
    <mergeCell ref="AT59:AT60"/>
    <mergeCell ref="AU59:AU60"/>
    <mergeCell ref="AV59:AV60"/>
    <mergeCell ref="BD68:BD69"/>
    <mergeCell ref="BE68:BE69"/>
    <mergeCell ref="BF68:BF69"/>
    <mergeCell ref="AU65:AU67"/>
    <mergeCell ref="AV65:AV67"/>
    <mergeCell ref="AW65:AW67"/>
    <mergeCell ref="AX65:AX67"/>
    <mergeCell ref="AY65:AY67"/>
    <mergeCell ref="BB57:BB58"/>
    <mergeCell ref="BC57:BC58"/>
    <mergeCell ref="BD57:BD58"/>
    <mergeCell ref="BE57:BE58"/>
    <mergeCell ref="BF57:BF58"/>
    <mergeCell ref="AW59:AW60"/>
    <mergeCell ref="AX59:AX60"/>
    <mergeCell ref="AY59:AY60"/>
    <mergeCell ref="AZ59:AZ60"/>
    <mergeCell ref="BA59:BA60"/>
    <mergeCell ref="BB59:BB60"/>
    <mergeCell ref="BF59:BF60"/>
    <mergeCell ref="AW57:AW58"/>
    <mergeCell ref="AX57:AX58"/>
    <mergeCell ref="AU61:AU63"/>
    <mergeCell ref="AV61:AV63"/>
    <mergeCell ref="AU68:AU69"/>
    <mergeCell ref="AV68:AV69"/>
    <mergeCell ref="AW68:AW69"/>
    <mergeCell ref="AX68:AX69"/>
    <mergeCell ref="AY68:AY69"/>
    <mergeCell ref="AZ68:AZ69"/>
    <mergeCell ref="BA68:BA69"/>
    <mergeCell ref="BB68:BB69"/>
    <mergeCell ref="BC68:BC69"/>
    <mergeCell ref="BD61:BD63"/>
    <mergeCell ref="BE61:BE63"/>
    <mergeCell ref="BF61:BF63"/>
    <mergeCell ref="AZ65:AZ67"/>
    <mergeCell ref="BA65:BA67"/>
    <mergeCell ref="BC59:BC60"/>
    <mergeCell ref="BD59:BD60"/>
    <mergeCell ref="BE59:BE60"/>
    <mergeCell ref="BB65:BB67"/>
    <mergeCell ref="BC65:BC67"/>
    <mergeCell ref="BD65:BD67"/>
    <mergeCell ref="BE65:BE67"/>
    <mergeCell ref="BF65:BF67"/>
    <mergeCell ref="AN41:AN44"/>
    <mergeCell ref="BC33:BC37"/>
    <mergeCell ref="BD33:BD37"/>
    <mergeCell ref="BE33:BE37"/>
    <mergeCell ref="BF33:BF37"/>
    <mergeCell ref="AN38:AN40"/>
    <mergeCell ref="AO38:AO40"/>
    <mergeCell ref="AP38:AP40"/>
    <mergeCell ref="AQ38:AQ40"/>
    <mergeCell ref="BF41:BF44"/>
    <mergeCell ref="AR38:AR40"/>
    <mergeCell ref="AS38:AS40"/>
    <mergeCell ref="AT38:AT40"/>
    <mergeCell ref="AU38:AU40"/>
    <mergeCell ref="AV38:AV40"/>
    <mergeCell ref="AW38:AW40"/>
    <mergeCell ref="AX38:AX40"/>
    <mergeCell ref="AY38:AY40"/>
    <mergeCell ref="BE38:BE40"/>
    <mergeCell ref="BF38:BF40"/>
    <mergeCell ref="AN33:AN37"/>
    <mergeCell ref="AO33:AO37"/>
    <mergeCell ref="AP33:AP37"/>
    <mergeCell ref="AQ33:AQ37"/>
  </mergeCells>
  <conditionalFormatting sqref="I18 I65">
    <cfRule type="cellIs" dxfId="2026" priority="196" operator="equal">
      <formula>#REF!</formula>
    </cfRule>
  </conditionalFormatting>
  <conditionalFormatting sqref="I21">
    <cfRule type="cellIs" dxfId="2025" priority="192" operator="equal">
      <formula>#REF!</formula>
    </cfRule>
  </conditionalFormatting>
  <conditionalFormatting sqref="I41">
    <cfRule type="cellIs" dxfId="2024" priority="1" operator="equal">
      <formula>#REF!</formula>
    </cfRule>
  </conditionalFormatting>
  <conditionalFormatting sqref="I47">
    <cfRule type="cellIs" dxfId="2023" priority="190" operator="equal">
      <formula>#REF!</formula>
    </cfRule>
  </conditionalFormatting>
  <conditionalFormatting sqref="I49">
    <cfRule type="cellIs" dxfId="2022" priority="189" operator="equal">
      <formula>#REF!</formula>
    </cfRule>
  </conditionalFormatting>
  <conditionalFormatting sqref="I55">
    <cfRule type="cellIs" dxfId="2021" priority="194" operator="equal">
      <formula>#REF!</formula>
    </cfRule>
  </conditionalFormatting>
  <conditionalFormatting sqref="I57">
    <cfRule type="cellIs" dxfId="2020" priority="185" operator="equal">
      <formula>#REF!</formula>
    </cfRule>
  </conditionalFormatting>
  <conditionalFormatting sqref="I59">
    <cfRule type="cellIs" dxfId="2019" priority="193" operator="equal">
      <formula>#REF!</formula>
    </cfRule>
  </conditionalFormatting>
  <conditionalFormatting sqref="I68">
    <cfRule type="cellIs" dxfId="2018" priority="188" operator="equal">
      <formula>#REF!</formula>
    </cfRule>
  </conditionalFormatting>
  <conditionalFormatting sqref="I70">
    <cfRule type="cellIs" dxfId="2017" priority="187" operator="equal">
      <formula>#REF!</formula>
    </cfRule>
  </conditionalFormatting>
  <conditionalFormatting sqref="K70">
    <cfRule type="cellIs" dxfId="2016" priority="186" operator="equal">
      <formula>#REF!</formula>
    </cfRule>
  </conditionalFormatting>
  <conditionalFormatting sqref="L15 L18 L21 L45 L47 L49">
    <cfRule type="cellIs" dxfId="2015" priority="913" operator="equal">
      <formula>"BAJA"</formula>
    </cfRule>
    <cfRule type="cellIs" dxfId="2014" priority="914" operator="equal">
      <formula>"MUY BAJA"</formula>
    </cfRule>
    <cfRule type="cellIs" dxfId="2013" priority="911" operator="equal">
      <formula>"MUY ALTA"</formula>
    </cfRule>
    <cfRule type="cellIs" dxfId="2012" priority="912" operator="equal">
      <formula>"MEDIA"</formula>
    </cfRule>
    <cfRule type="cellIs" dxfId="2011" priority="910" operator="equal">
      <formula>"ALTA"</formula>
    </cfRule>
  </conditionalFormatting>
  <conditionalFormatting sqref="L24">
    <cfRule type="cellIs" dxfId="2010" priority="580" operator="equal">
      <formula>"ALTA"</formula>
    </cfRule>
    <cfRule type="cellIs" dxfId="2009" priority="584" operator="equal">
      <formula>"MUY BAJA"</formula>
    </cfRule>
    <cfRule type="cellIs" dxfId="2008" priority="583" operator="equal">
      <formula>"BAJA"</formula>
    </cfRule>
    <cfRule type="cellIs" dxfId="2007" priority="582" operator="equal">
      <formula>"MEDIA"</formula>
    </cfRule>
    <cfRule type="cellIs" dxfId="2006" priority="581" operator="equal">
      <formula>"MUY ALTA"</formula>
    </cfRule>
  </conditionalFormatting>
  <conditionalFormatting sqref="L30">
    <cfRule type="cellIs" dxfId="2005" priority="501" operator="equal">
      <formula>"MUY ALTA"</formula>
    </cfRule>
    <cfRule type="cellIs" dxfId="2004" priority="504" operator="equal">
      <formula>"MUY BAJA"</formula>
    </cfRule>
    <cfRule type="cellIs" dxfId="2003" priority="503" operator="equal">
      <formula>"BAJA"</formula>
    </cfRule>
    <cfRule type="cellIs" dxfId="2002" priority="502" operator="equal">
      <formula>"MEDIA"</formula>
    </cfRule>
    <cfRule type="cellIs" dxfId="2001" priority="500" operator="equal">
      <formula>"ALTA"</formula>
    </cfRule>
  </conditionalFormatting>
  <conditionalFormatting sqref="L33 L38">
    <cfRule type="cellIs" dxfId="2000" priority="745" operator="equal">
      <formula>"ALTA"</formula>
    </cfRule>
    <cfRule type="cellIs" dxfId="1999" priority="749" operator="equal">
      <formula>"MUY BAJA"</formula>
    </cfRule>
    <cfRule type="cellIs" dxfId="1998" priority="748" operator="equal">
      <formula>"BAJA"</formula>
    </cfRule>
    <cfRule type="cellIs" dxfId="1997" priority="747" operator="equal">
      <formula>"MEDIA"</formula>
    </cfRule>
    <cfRule type="cellIs" dxfId="1996" priority="746" operator="equal">
      <formula>"MUY ALTA"</formula>
    </cfRule>
  </conditionalFormatting>
  <conditionalFormatting sqref="L41">
    <cfRule type="cellIs" dxfId="1995" priority="47" operator="equal">
      <formula>"MUY BAJA"</formula>
    </cfRule>
    <cfRule type="cellIs" dxfId="1994" priority="46" operator="equal">
      <formula>"BAJA"</formula>
    </cfRule>
    <cfRule type="cellIs" dxfId="1993" priority="45" operator="equal">
      <formula>"MEDIA"</formula>
    </cfRule>
    <cfRule type="cellIs" dxfId="1992" priority="44" operator="equal">
      <formula>"MUY ALTA"</formula>
    </cfRule>
    <cfRule type="cellIs" dxfId="1991" priority="43" operator="equal">
      <formula>"ALTA"</formula>
    </cfRule>
  </conditionalFormatting>
  <conditionalFormatting sqref="L55 L57 L59">
    <cfRule type="cellIs" dxfId="1990" priority="251" operator="equal">
      <formula>"MUY ALTA"</formula>
    </cfRule>
    <cfRule type="cellIs" dxfId="1989" priority="252" operator="equal">
      <formula>"MEDIA"</formula>
    </cfRule>
    <cfRule type="cellIs" dxfId="1988" priority="253" operator="equal">
      <formula>"BAJA"</formula>
    </cfRule>
    <cfRule type="cellIs" dxfId="1987" priority="254" operator="equal">
      <formula>"MUY BAJA"</formula>
    </cfRule>
    <cfRule type="cellIs" dxfId="1986" priority="250" operator="equal">
      <formula>"ALTA"</formula>
    </cfRule>
  </conditionalFormatting>
  <conditionalFormatting sqref="L61">
    <cfRule type="cellIs" dxfId="1985" priority="335" operator="equal">
      <formula>"ALTA"</formula>
    </cfRule>
    <cfRule type="cellIs" dxfId="1984" priority="336" operator="equal">
      <formula>"MUY ALTA"</formula>
    </cfRule>
    <cfRule type="cellIs" dxfId="1983" priority="337" operator="equal">
      <formula>"MEDIA"</formula>
    </cfRule>
    <cfRule type="cellIs" dxfId="1982" priority="338" operator="equal">
      <formula>"BAJA"</formula>
    </cfRule>
    <cfRule type="cellIs" dxfId="1981" priority="339" operator="equal">
      <formula>"MUY BAJA"</formula>
    </cfRule>
  </conditionalFormatting>
  <conditionalFormatting sqref="L64:L65">
    <cfRule type="cellIs" dxfId="1980" priority="419" operator="equal">
      <formula>"MUY BAJA"</formula>
    </cfRule>
    <cfRule type="cellIs" dxfId="1979" priority="417" operator="equal">
      <formula>"MEDIA"</formula>
    </cfRule>
    <cfRule type="cellIs" dxfId="1978" priority="416" operator="equal">
      <formula>"MUY ALTA"</formula>
    </cfRule>
    <cfRule type="cellIs" dxfId="1977" priority="415" operator="equal">
      <formula>"ALTA"</formula>
    </cfRule>
    <cfRule type="cellIs" dxfId="1976" priority="418" operator="equal">
      <formula>"BAJA"</formula>
    </cfRule>
  </conditionalFormatting>
  <conditionalFormatting sqref="L68">
    <cfRule type="cellIs" dxfId="1975" priority="829" operator="equal">
      <formula>"MUY BAJA"</formula>
    </cfRule>
    <cfRule type="cellIs" dxfId="1974" priority="826" operator="equal">
      <formula>"MUY ALTA"</formula>
    </cfRule>
    <cfRule type="cellIs" dxfId="1973" priority="825" operator="equal">
      <formula>"ALTA"</formula>
    </cfRule>
    <cfRule type="cellIs" dxfId="1972" priority="827" operator="equal">
      <formula>"MEDIA"</formula>
    </cfRule>
    <cfRule type="cellIs" dxfId="1971" priority="828" operator="equal">
      <formula>"BAJA"</formula>
    </cfRule>
  </conditionalFormatting>
  <conditionalFormatting sqref="L70">
    <cfRule type="cellIs" dxfId="1970" priority="119" operator="equal">
      <formula>"MUY ALTA"</formula>
    </cfRule>
    <cfRule type="cellIs" dxfId="1969" priority="118" operator="equal">
      <formula>"ALTA"</formula>
    </cfRule>
    <cfRule type="cellIs" dxfId="1968" priority="121" operator="equal">
      <formula>"BAJA"</formula>
    </cfRule>
    <cfRule type="cellIs" dxfId="1967" priority="120" operator="equal">
      <formula>"MEDIA"</formula>
    </cfRule>
    <cfRule type="cellIs" dxfId="1966" priority="122" operator="equal">
      <formula>"MUY BAJA"</formula>
    </cfRule>
  </conditionalFormatting>
  <conditionalFormatting sqref="N15 N18 N21 N45 N47 N49">
    <cfRule type="cellIs" dxfId="1965" priority="903" operator="equal">
      <formula>"MAYOR (RC-F)"</formula>
    </cfRule>
    <cfRule type="cellIs" dxfId="1964" priority="909" operator="equal">
      <formula>"LEVE"</formula>
    </cfRule>
    <cfRule type="cellIs" dxfId="1963" priority="908" operator="equal">
      <formula>"MENOR"</formula>
    </cfRule>
    <cfRule type="cellIs" dxfId="1962" priority="907" operator="equal">
      <formula>"MODERADO"</formula>
    </cfRule>
    <cfRule type="cellIs" dxfId="1961" priority="906" operator="equal">
      <formula>"MAYOR"</formula>
    </cfRule>
    <cfRule type="cellIs" dxfId="1960" priority="905" operator="equal">
      <formula>"CATASTRÓFICO"</formula>
    </cfRule>
    <cfRule type="cellIs" dxfId="1959" priority="904" operator="equal">
      <formula>"MODERADO (RC-F)"</formula>
    </cfRule>
    <cfRule type="cellIs" dxfId="1958" priority="916" operator="equal">
      <formula>#REF!</formula>
    </cfRule>
    <cfRule type="cellIs" dxfId="1957" priority="902" operator="equal">
      <formula>"CATASTRÓFICO (RC-F)"</formula>
    </cfRule>
  </conditionalFormatting>
  <conditionalFormatting sqref="N24">
    <cfRule type="cellIs" dxfId="1956" priority="577" operator="equal">
      <formula>"MODERADO"</formula>
    </cfRule>
    <cfRule type="cellIs" dxfId="1955" priority="578" operator="equal">
      <formula>"MENOR"</formula>
    </cfRule>
    <cfRule type="cellIs" dxfId="1954" priority="579" operator="equal">
      <formula>"LEVE"</formula>
    </cfRule>
    <cfRule type="cellIs" dxfId="1953" priority="586" operator="equal">
      <formula>#REF!</formula>
    </cfRule>
    <cfRule type="cellIs" dxfId="1952" priority="574" operator="equal">
      <formula>"MODERADO (RC-F)"</formula>
    </cfRule>
    <cfRule type="cellIs" dxfId="1951" priority="575" operator="equal">
      <formula>"CATASTRÓFICO"</formula>
    </cfRule>
    <cfRule type="cellIs" dxfId="1950" priority="573" operator="equal">
      <formula>"MAYOR (RC-F)"</formula>
    </cfRule>
    <cfRule type="cellIs" dxfId="1949" priority="572" operator="equal">
      <formula>"CATASTRÓFICO (RC-F)"</formula>
    </cfRule>
    <cfRule type="cellIs" dxfId="1948" priority="576" operator="equal">
      <formula>"MAYOR"</formula>
    </cfRule>
  </conditionalFormatting>
  <conditionalFormatting sqref="N30">
    <cfRule type="cellIs" dxfId="1947" priority="498" operator="equal">
      <formula>"MENOR"</formula>
    </cfRule>
    <cfRule type="cellIs" dxfId="1946" priority="494" operator="equal">
      <formula>"MODERADO (RC-F)"</formula>
    </cfRule>
    <cfRule type="cellIs" dxfId="1945" priority="493" operator="equal">
      <formula>"MAYOR (RC-F)"</formula>
    </cfRule>
    <cfRule type="cellIs" dxfId="1944" priority="492" operator="equal">
      <formula>"CATASTRÓFICO (RC-F)"</formula>
    </cfRule>
    <cfRule type="cellIs" dxfId="1943" priority="506" operator="equal">
      <formula>#REF!</formula>
    </cfRule>
    <cfRule type="cellIs" dxfId="1942" priority="495" operator="equal">
      <formula>"CATASTRÓFICO"</formula>
    </cfRule>
    <cfRule type="cellIs" dxfId="1941" priority="499" operator="equal">
      <formula>"LEVE"</formula>
    </cfRule>
    <cfRule type="cellIs" dxfId="1940" priority="496" operator="equal">
      <formula>"MAYOR"</formula>
    </cfRule>
    <cfRule type="cellIs" dxfId="1939" priority="497" operator="equal">
      <formula>"MODERADO"</formula>
    </cfRule>
  </conditionalFormatting>
  <conditionalFormatting sqref="N33 N38">
    <cfRule type="cellIs" dxfId="1938" priority="751" operator="equal">
      <formula>#REF!</formula>
    </cfRule>
    <cfRule type="cellIs" dxfId="1937" priority="737" operator="equal">
      <formula>"CATASTRÓFICO (RC-F)"</formula>
    </cfRule>
    <cfRule type="cellIs" dxfId="1936" priority="744" operator="equal">
      <formula>"LEVE"</formula>
    </cfRule>
    <cfRule type="cellIs" dxfId="1935" priority="738" operator="equal">
      <formula>"MAYOR (RC-F)"</formula>
    </cfRule>
    <cfRule type="cellIs" dxfId="1934" priority="743" operator="equal">
      <formula>"MENOR"</formula>
    </cfRule>
    <cfRule type="cellIs" dxfId="1933" priority="742" operator="equal">
      <formula>"MODERADO"</formula>
    </cfRule>
    <cfRule type="cellIs" dxfId="1932" priority="741" operator="equal">
      <formula>"MAYOR"</formula>
    </cfRule>
    <cfRule type="cellIs" dxfId="1931" priority="740" operator="equal">
      <formula>"CATASTRÓFICO"</formula>
    </cfRule>
    <cfRule type="cellIs" dxfId="1930" priority="739" operator="equal">
      <formula>"MODERADO (RC-F)"</formula>
    </cfRule>
  </conditionalFormatting>
  <conditionalFormatting sqref="N41">
    <cfRule type="cellIs" dxfId="1929" priority="35" operator="equal">
      <formula>"CATASTRÓFICO (RC-F)"</formula>
    </cfRule>
    <cfRule type="cellIs" dxfId="1928" priority="37" operator="equal">
      <formula>"MODERADO (RC-F)"</formula>
    </cfRule>
    <cfRule type="cellIs" dxfId="1927" priority="38" operator="equal">
      <formula>"CATASTRÓFICO"</formula>
    </cfRule>
    <cfRule type="cellIs" dxfId="1926" priority="39" operator="equal">
      <formula>"MAYOR"</formula>
    </cfRule>
    <cfRule type="cellIs" dxfId="1925" priority="40" operator="equal">
      <formula>"MODERADO"</formula>
    </cfRule>
    <cfRule type="cellIs" dxfId="1924" priority="41" operator="equal">
      <formula>"MENOR"</formula>
    </cfRule>
    <cfRule type="cellIs" dxfId="1923" priority="42" operator="equal">
      <formula>"LEVE"</formula>
    </cfRule>
    <cfRule type="cellIs" dxfId="1922" priority="49" operator="equal">
      <formula>#REF!</formula>
    </cfRule>
    <cfRule type="cellIs" dxfId="1921" priority="36" operator="equal">
      <formula>"MAYOR (RC-F)"</formula>
    </cfRule>
  </conditionalFormatting>
  <conditionalFormatting sqref="N55 N57 N59">
    <cfRule type="cellIs" dxfId="1920" priority="247" operator="equal">
      <formula>"MODERADO"</formula>
    </cfRule>
    <cfRule type="cellIs" dxfId="1919" priority="248" operator="equal">
      <formula>"MENOR"</formula>
    </cfRule>
    <cfRule type="cellIs" dxfId="1918" priority="249" operator="equal">
      <formula>"LEVE"</formula>
    </cfRule>
    <cfRule type="cellIs" dxfId="1917" priority="256" operator="equal">
      <formula>#REF!</formula>
    </cfRule>
    <cfRule type="cellIs" dxfId="1916" priority="243" operator="equal">
      <formula>"MAYOR (RC-F)"</formula>
    </cfRule>
    <cfRule type="cellIs" dxfId="1915" priority="242" operator="equal">
      <formula>"CATASTRÓFICO (RC-F)"</formula>
    </cfRule>
    <cfRule type="cellIs" dxfId="1914" priority="246" operator="equal">
      <formula>"MAYOR"</formula>
    </cfRule>
    <cfRule type="cellIs" dxfId="1913" priority="245" operator="equal">
      <formula>"CATASTRÓFICO"</formula>
    </cfRule>
    <cfRule type="cellIs" dxfId="1912" priority="244" operator="equal">
      <formula>"MODERADO (RC-F)"</formula>
    </cfRule>
  </conditionalFormatting>
  <conditionalFormatting sqref="N61">
    <cfRule type="cellIs" dxfId="1911" priority="327" operator="equal">
      <formula>"CATASTRÓFICO (RC-F)"</formula>
    </cfRule>
    <cfRule type="cellIs" dxfId="1910" priority="331" operator="equal">
      <formula>"MAYOR"</formula>
    </cfRule>
    <cfRule type="cellIs" dxfId="1909" priority="328" operator="equal">
      <formula>"MAYOR (RC-F)"</formula>
    </cfRule>
    <cfRule type="cellIs" dxfId="1908" priority="329" operator="equal">
      <formula>"MODERADO (RC-F)"</formula>
    </cfRule>
    <cfRule type="cellIs" dxfId="1907" priority="330" operator="equal">
      <formula>"CATASTRÓFICO"</formula>
    </cfRule>
    <cfRule type="cellIs" dxfId="1906" priority="341" operator="equal">
      <formula>#REF!</formula>
    </cfRule>
    <cfRule type="cellIs" dxfId="1905" priority="334" operator="equal">
      <formula>"LEVE"</formula>
    </cfRule>
    <cfRule type="cellIs" dxfId="1904" priority="333" operator="equal">
      <formula>"MENOR"</formula>
    </cfRule>
    <cfRule type="cellIs" dxfId="1903" priority="332" operator="equal">
      <formula>"MODERADO"</formula>
    </cfRule>
  </conditionalFormatting>
  <conditionalFormatting sqref="N64:N65">
    <cfRule type="cellIs" dxfId="1902" priority="409" operator="equal">
      <formula>"MODERADO (RC-F)"</formula>
    </cfRule>
    <cfRule type="cellIs" dxfId="1901" priority="411" operator="equal">
      <formula>"MAYOR"</formula>
    </cfRule>
    <cfRule type="cellIs" dxfId="1900" priority="412" operator="equal">
      <formula>"MODERADO"</formula>
    </cfRule>
    <cfRule type="cellIs" dxfId="1899" priority="413" operator="equal">
      <formula>"MENOR"</formula>
    </cfRule>
    <cfRule type="cellIs" dxfId="1898" priority="421" operator="equal">
      <formula>#REF!</formula>
    </cfRule>
    <cfRule type="cellIs" dxfId="1897" priority="414" operator="equal">
      <formula>"LEVE"</formula>
    </cfRule>
    <cfRule type="cellIs" dxfId="1896" priority="407" operator="equal">
      <formula>"CATASTRÓFICO (RC-F)"</formula>
    </cfRule>
    <cfRule type="cellIs" dxfId="1895" priority="408" operator="equal">
      <formula>"MAYOR (RC-F)"</formula>
    </cfRule>
    <cfRule type="cellIs" dxfId="1894" priority="410" operator="equal">
      <formula>"CATASTRÓFICO"</formula>
    </cfRule>
  </conditionalFormatting>
  <conditionalFormatting sqref="N68">
    <cfRule type="cellIs" dxfId="1893" priority="820" operator="equal">
      <formula>"CATASTRÓFICO"</formula>
    </cfRule>
    <cfRule type="cellIs" dxfId="1892" priority="821" operator="equal">
      <formula>"MAYOR"</formula>
    </cfRule>
    <cfRule type="cellIs" dxfId="1891" priority="822" operator="equal">
      <formula>"MODERADO"</formula>
    </cfRule>
    <cfRule type="cellIs" dxfId="1890" priority="823" operator="equal">
      <formula>"MENOR"</formula>
    </cfRule>
    <cfRule type="cellIs" dxfId="1889" priority="819" operator="equal">
      <formula>"MODERADO (RC-F)"</formula>
    </cfRule>
    <cfRule type="cellIs" dxfId="1888" priority="817" operator="equal">
      <formula>"CATASTRÓFICO (RC-F)"</formula>
    </cfRule>
    <cfRule type="cellIs" dxfId="1887" priority="818" operator="equal">
      <formula>"MAYOR (RC-F)"</formula>
    </cfRule>
    <cfRule type="cellIs" dxfId="1886" priority="831" operator="equal">
      <formula>#REF!</formula>
    </cfRule>
    <cfRule type="cellIs" dxfId="1885" priority="824" operator="equal">
      <formula>"LEVE"</formula>
    </cfRule>
  </conditionalFormatting>
  <conditionalFormatting sqref="N70">
    <cfRule type="cellIs" dxfId="1884" priority="116" operator="equal">
      <formula>"MENOR"</formula>
    </cfRule>
    <cfRule type="cellIs" dxfId="1883" priority="124" operator="equal">
      <formula>#REF!</formula>
    </cfRule>
    <cfRule type="cellIs" dxfId="1882" priority="115" operator="equal">
      <formula>"MODERADO"</formula>
    </cfRule>
    <cfRule type="cellIs" dxfId="1881" priority="114" operator="equal">
      <formula>"MAYOR"</formula>
    </cfRule>
    <cfRule type="cellIs" dxfId="1880" priority="113" operator="equal">
      <formula>"CATASTRÓFICO"</formula>
    </cfRule>
    <cfRule type="cellIs" dxfId="1879" priority="112" operator="equal">
      <formula>"MODERADO (RC-F)"</formula>
    </cfRule>
    <cfRule type="cellIs" dxfId="1878" priority="111" operator="equal">
      <formula>"MAYOR (RC-F)"</formula>
    </cfRule>
    <cfRule type="cellIs" dxfId="1877" priority="110" operator="equal">
      <formula>"CATASTRÓFICO (RC-F)"</formula>
    </cfRule>
    <cfRule type="cellIs" dxfId="1876" priority="117" operator="equal">
      <formula>"LEVE"</formula>
    </cfRule>
  </conditionalFormatting>
  <conditionalFormatting sqref="Q15 Q18 Q21 Q45 Q47 Q49">
    <cfRule type="cellIs" dxfId="1875" priority="938" operator="equal">
      <formula>#REF!</formula>
    </cfRule>
    <cfRule type="cellIs" dxfId="1874" priority="939" operator="equal">
      <formula>#REF!</formula>
    </cfRule>
    <cfRule type="cellIs" dxfId="1873" priority="940" operator="equal">
      <formula>#REF!</formula>
    </cfRule>
    <cfRule type="cellIs" dxfId="1872" priority="941" operator="equal">
      <formula>#REF!</formula>
    </cfRule>
    <cfRule type="cellIs" dxfId="1871" priority="942" operator="equal">
      <formula>#REF!</formula>
    </cfRule>
    <cfRule type="cellIs" dxfId="1870" priority="943" operator="equal">
      <formula>#REF!</formula>
    </cfRule>
    <cfRule type="cellIs" dxfId="1869" priority="915" operator="equal">
      <formula>#REF!</formula>
    </cfRule>
    <cfRule type="cellIs" dxfId="1868" priority="917" operator="equal">
      <formula>#REF!</formula>
    </cfRule>
    <cfRule type="cellIs" dxfId="1867" priority="920" operator="equal">
      <formula>#REF!</formula>
    </cfRule>
    <cfRule type="cellIs" dxfId="1866" priority="921" operator="equal">
      <formula>#REF!</formula>
    </cfRule>
    <cfRule type="cellIs" dxfId="1865" priority="922" operator="equal">
      <formula>#REF!</formula>
    </cfRule>
    <cfRule type="cellIs" dxfId="1864" priority="923" operator="equal">
      <formula>#REF!</formula>
    </cfRule>
    <cfRule type="cellIs" dxfId="1863" priority="924" operator="equal">
      <formula>#REF!</formula>
    </cfRule>
    <cfRule type="cellIs" dxfId="1862" priority="925" operator="equal">
      <formula>#REF!</formula>
    </cfRule>
    <cfRule type="cellIs" dxfId="1861" priority="926" operator="equal">
      <formula>#REF!</formula>
    </cfRule>
    <cfRule type="cellIs" dxfId="1860" priority="927" operator="equal">
      <formula>#REF!</formula>
    </cfRule>
    <cfRule type="cellIs" dxfId="1859" priority="928" operator="equal">
      <formula>#REF!</formula>
    </cfRule>
    <cfRule type="cellIs" dxfId="1858" priority="929" operator="equal">
      <formula>#REF!</formula>
    </cfRule>
    <cfRule type="cellIs" dxfId="1857" priority="930" operator="equal">
      <formula>#REF!</formula>
    </cfRule>
    <cfRule type="cellIs" dxfId="1856" priority="931" operator="equal">
      <formula>#REF!</formula>
    </cfRule>
    <cfRule type="cellIs" dxfId="1855" priority="932" operator="equal">
      <formula>#REF!</formula>
    </cfRule>
    <cfRule type="cellIs" dxfId="1854" priority="933" operator="equal">
      <formula>#REF!</formula>
    </cfRule>
    <cfRule type="cellIs" dxfId="1853" priority="934" operator="equal">
      <formula>#REF!</formula>
    </cfRule>
    <cfRule type="cellIs" dxfId="1852" priority="935" operator="equal">
      <formula>#REF!</formula>
    </cfRule>
    <cfRule type="cellIs" dxfId="1851" priority="936" operator="equal">
      <formula>#REF!</formula>
    </cfRule>
    <cfRule type="cellIs" dxfId="1850" priority="937" operator="equal">
      <formula>#REF!</formula>
    </cfRule>
  </conditionalFormatting>
  <conditionalFormatting sqref="Q24">
    <cfRule type="cellIs" dxfId="1849" priority="606" operator="equal">
      <formula>#REF!</formula>
    </cfRule>
    <cfRule type="cellIs" dxfId="1848" priority="607" operator="equal">
      <formula>#REF!</formula>
    </cfRule>
    <cfRule type="cellIs" dxfId="1847" priority="591" operator="equal">
      <formula>#REF!</formula>
    </cfRule>
    <cfRule type="cellIs" dxfId="1846" priority="608" operator="equal">
      <formula>#REF!</formula>
    </cfRule>
    <cfRule type="cellIs" dxfId="1845" priority="592" operator="equal">
      <formula>#REF!</formula>
    </cfRule>
    <cfRule type="cellIs" dxfId="1844" priority="593" operator="equal">
      <formula>#REF!</formula>
    </cfRule>
    <cfRule type="cellIs" dxfId="1843" priority="594" operator="equal">
      <formula>#REF!</formula>
    </cfRule>
    <cfRule type="cellIs" dxfId="1842" priority="585" operator="equal">
      <formula>#REF!</formula>
    </cfRule>
    <cfRule type="cellIs" dxfId="1841" priority="587" operator="equal">
      <formula>#REF!</formula>
    </cfRule>
    <cfRule type="cellIs" dxfId="1840" priority="595" operator="equal">
      <formula>#REF!</formula>
    </cfRule>
    <cfRule type="cellIs" dxfId="1839" priority="588" operator="equal">
      <formula>#REF!</formula>
    </cfRule>
    <cfRule type="cellIs" dxfId="1838" priority="609" operator="equal">
      <formula>#REF!</formula>
    </cfRule>
    <cfRule type="cellIs" dxfId="1837" priority="610" operator="equal">
      <formula>#REF!</formula>
    </cfRule>
    <cfRule type="cellIs" dxfId="1836" priority="611" operator="equal">
      <formula>#REF!</formula>
    </cfRule>
    <cfRule type="cellIs" dxfId="1835" priority="589" operator="equal">
      <formula>#REF!</formula>
    </cfRule>
    <cfRule type="cellIs" dxfId="1834" priority="604" operator="equal">
      <formula>#REF!</formula>
    </cfRule>
    <cfRule type="cellIs" dxfId="1833" priority="603" operator="equal">
      <formula>#REF!</formula>
    </cfRule>
    <cfRule type="cellIs" dxfId="1832" priority="602" operator="equal">
      <formula>#REF!</formula>
    </cfRule>
    <cfRule type="cellIs" dxfId="1831" priority="601" operator="equal">
      <formula>#REF!</formula>
    </cfRule>
    <cfRule type="cellIs" dxfId="1830" priority="600" operator="equal">
      <formula>#REF!</formula>
    </cfRule>
    <cfRule type="cellIs" dxfId="1829" priority="599" operator="equal">
      <formula>#REF!</formula>
    </cfRule>
    <cfRule type="cellIs" dxfId="1828" priority="605" operator="equal">
      <formula>#REF!</formula>
    </cfRule>
    <cfRule type="cellIs" dxfId="1827" priority="598" operator="equal">
      <formula>#REF!</formula>
    </cfRule>
    <cfRule type="cellIs" dxfId="1826" priority="597" operator="equal">
      <formula>#REF!</formula>
    </cfRule>
    <cfRule type="cellIs" dxfId="1825" priority="596" operator="equal">
      <formula>#REF!</formula>
    </cfRule>
    <cfRule type="cellIs" dxfId="1824" priority="590" operator="equal">
      <formula>#REF!</formula>
    </cfRule>
  </conditionalFormatting>
  <conditionalFormatting sqref="Q30">
    <cfRule type="cellIs" dxfId="1823" priority="511" operator="equal">
      <formula>#REF!</formula>
    </cfRule>
    <cfRule type="cellIs" dxfId="1822" priority="518" operator="equal">
      <formula>#REF!</formula>
    </cfRule>
    <cfRule type="cellIs" dxfId="1821" priority="517" operator="equal">
      <formula>#REF!</formula>
    </cfRule>
    <cfRule type="cellIs" dxfId="1820" priority="516" operator="equal">
      <formula>#REF!</formula>
    </cfRule>
    <cfRule type="cellIs" dxfId="1819" priority="515" operator="equal">
      <formula>#REF!</formula>
    </cfRule>
    <cfRule type="cellIs" dxfId="1818" priority="513" operator="equal">
      <formula>#REF!</formula>
    </cfRule>
    <cfRule type="cellIs" dxfId="1817" priority="512" operator="equal">
      <formula>#REF!</formula>
    </cfRule>
    <cfRule type="cellIs" dxfId="1816" priority="514" operator="equal">
      <formula>#REF!</formula>
    </cfRule>
    <cfRule type="cellIs" dxfId="1815" priority="510" operator="equal">
      <formula>#REF!</formula>
    </cfRule>
    <cfRule type="cellIs" dxfId="1814" priority="509" operator="equal">
      <formula>#REF!</formula>
    </cfRule>
    <cfRule type="cellIs" dxfId="1813" priority="508" operator="equal">
      <formula>#REF!</formula>
    </cfRule>
    <cfRule type="cellIs" dxfId="1812" priority="507" operator="equal">
      <formula>#REF!</formula>
    </cfRule>
    <cfRule type="cellIs" dxfId="1811" priority="505" operator="equal">
      <formula>#REF!</formula>
    </cfRule>
    <cfRule type="cellIs" dxfId="1810" priority="523" operator="equal">
      <formula>#REF!</formula>
    </cfRule>
    <cfRule type="cellIs" dxfId="1809" priority="525" operator="equal">
      <formula>#REF!</formula>
    </cfRule>
    <cfRule type="cellIs" dxfId="1808" priority="531" operator="equal">
      <formula>#REF!</formula>
    </cfRule>
    <cfRule type="cellIs" dxfId="1807" priority="530" operator="equal">
      <formula>#REF!</formula>
    </cfRule>
    <cfRule type="cellIs" dxfId="1806" priority="529" operator="equal">
      <formula>#REF!</formula>
    </cfRule>
    <cfRule type="cellIs" dxfId="1805" priority="528" operator="equal">
      <formula>#REF!</formula>
    </cfRule>
    <cfRule type="cellIs" dxfId="1804" priority="527" operator="equal">
      <formula>#REF!</formula>
    </cfRule>
    <cfRule type="cellIs" dxfId="1803" priority="526" operator="equal">
      <formula>#REF!</formula>
    </cfRule>
    <cfRule type="cellIs" dxfId="1802" priority="524" operator="equal">
      <formula>#REF!</formula>
    </cfRule>
    <cfRule type="cellIs" dxfId="1801" priority="522" operator="equal">
      <formula>#REF!</formula>
    </cfRule>
    <cfRule type="cellIs" dxfId="1800" priority="521" operator="equal">
      <formula>#REF!</formula>
    </cfRule>
    <cfRule type="cellIs" dxfId="1799" priority="520" operator="equal">
      <formula>#REF!</formula>
    </cfRule>
    <cfRule type="cellIs" dxfId="1798" priority="519" operator="equal">
      <formula>#REF!</formula>
    </cfRule>
  </conditionalFormatting>
  <conditionalFormatting sqref="Q33">
    <cfRule type="cellIs" dxfId="1797" priority="768" operator="equal">
      <formula>#REF!</formula>
    </cfRule>
    <cfRule type="cellIs" dxfId="1796" priority="767" operator="equal">
      <formula>#REF!</formula>
    </cfRule>
    <cfRule type="cellIs" dxfId="1795" priority="766" operator="equal">
      <formula>#REF!</formula>
    </cfRule>
    <cfRule type="cellIs" dxfId="1794" priority="765" operator="equal">
      <formula>#REF!</formula>
    </cfRule>
    <cfRule type="cellIs" dxfId="1793" priority="764" operator="equal">
      <formula>#REF!</formula>
    </cfRule>
    <cfRule type="cellIs" dxfId="1792" priority="762" operator="equal">
      <formula>#REF!</formula>
    </cfRule>
    <cfRule type="cellIs" dxfId="1791" priority="750" operator="equal">
      <formula>#REF!</formula>
    </cfRule>
    <cfRule type="cellIs" dxfId="1790" priority="757" operator="equal">
      <formula>#REF!</formula>
    </cfRule>
    <cfRule type="cellIs" dxfId="1789" priority="772" operator="equal">
      <formula>#REF!</formula>
    </cfRule>
    <cfRule type="cellIs" dxfId="1788" priority="771" operator="equal">
      <formula>#REF!</formula>
    </cfRule>
    <cfRule type="cellIs" dxfId="1787" priority="770" operator="equal">
      <formula>#REF!</formula>
    </cfRule>
    <cfRule type="cellIs" dxfId="1786" priority="769" operator="equal">
      <formula>#REF!</formula>
    </cfRule>
    <cfRule type="cellIs" dxfId="1785" priority="760" operator="equal">
      <formula>#REF!</formula>
    </cfRule>
    <cfRule type="cellIs" dxfId="1784" priority="759" operator="equal">
      <formula>#REF!</formula>
    </cfRule>
    <cfRule type="cellIs" dxfId="1783" priority="758" operator="equal">
      <formula>#REF!</formula>
    </cfRule>
    <cfRule type="cellIs" dxfId="1782" priority="776" operator="equal">
      <formula>#REF!</formula>
    </cfRule>
    <cfRule type="cellIs" dxfId="1781" priority="763" operator="equal">
      <formula>#REF!</formula>
    </cfRule>
    <cfRule type="cellIs" dxfId="1780" priority="775" operator="equal">
      <formula>#REF!</formula>
    </cfRule>
    <cfRule type="cellIs" dxfId="1779" priority="756" operator="equal">
      <formula>#REF!</formula>
    </cfRule>
    <cfRule type="cellIs" dxfId="1778" priority="755" operator="equal">
      <formula>#REF!</formula>
    </cfRule>
    <cfRule type="cellIs" dxfId="1777" priority="754" operator="equal">
      <formula>#REF!</formula>
    </cfRule>
    <cfRule type="cellIs" dxfId="1776" priority="753" operator="equal">
      <formula>#REF!</formula>
    </cfRule>
    <cfRule type="cellIs" dxfId="1775" priority="752" operator="equal">
      <formula>#REF!</formula>
    </cfRule>
    <cfRule type="cellIs" dxfId="1774" priority="774" operator="equal">
      <formula>#REF!</formula>
    </cfRule>
    <cfRule type="cellIs" dxfId="1773" priority="761" operator="equal">
      <formula>#REF!</formula>
    </cfRule>
    <cfRule type="cellIs" dxfId="1772" priority="773" operator="equal">
      <formula>#REF!</formula>
    </cfRule>
  </conditionalFormatting>
  <conditionalFormatting sqref="Q38">
    <cfRule type="cellIs" dxfId="1771" priority="157" operator="equal">
      <formula>"MODERADO"</formula>
    </cfRule>
    <cfRule type="cellIs" dxfId="1770" priority="168" operator="equal">
      <formula>#REF!</formula>
    </cfRule>
    <cfRule type="cellIs" dxfId="1769" priority="169" operator="equal">
      <formula>#REF!</formula>
    </cfRule>
    <cfRule type="cellIs" dxfId="1768" priority="170" operator="equal">
      <formula>#REF!</formula>
    </cfRule>
    <cfRule type="cellIs" dxfId="1767" priority="171" operator="equal">
      <formula>#REF!</formula>
    </cfRule>
    <cfRule type="cellIs" dxfId="1766" priority="172" operator="equal">
      <formula>#REF!</formula>
    </cfRule>
    <cfRule type="cellIs" dxfId="1765" priority="173" operator="equal">
      <formula>#REF!</formula>
    </cfRule>
    <cfRule type="cellIs" dxfId="1764" priority="174" operator="equal">
      <formula>#REF!</formula>
    </cfRule>
    <cfRule type="cellIs" dxfId="1763" priority="175" operator="equal">
      <formula>#REF!</formula>
    </cfRule>
    <cfRule type="cellIs" dxfId="1762" priority="176" operator="equal">
      <formula>#REF!</formula>
    </cfRule>
    <cfRule type="cellIs" dxfId="1761" priority="177" operator="equal">
      <formula>#REF!</formula>
    </cfRule>
    <cfRule type="cellIs" dxfId="1760" priority="178" operator="equal">
      <formula>#REF!</formula>
    </cfRule>
    <cfRule type="cellIs" dxfId="1759" priority="179" operator="equal">
      <formula>#REF!</formula>
    </cfRule>
    <cfRule type="cellIs" dxfId="1758" priority="180" operator="equal">
      <formula>#REF!</formula>
    </cfRule>
    <cfRule type="cellIs" dxfId="1757" priority="181" operator="equal">
      <formula>#REF!</formula>
    </cfRule>
    <cfRule type="cellIs" dxfId="1756" priority="182" operator="equal">
      <formula>#REF!</formula>
    </cfRule>
    <cfRule type="cellIs" dxfId="1755" priority="183" operator="equal">
      <formula>#REF!</formula>
    </cfRule>
    <cfRule type="cellIs" dxfId="1754" priority="184" operator="equal">
      <formula>#REF!</formula>
    </cfRule>
    <cfRule type="cellIs" dxfId="1753" priority="162" operator="equal">
      <formula>#REF!</formula>
    </cfRule>
    <cfRule type="cellIs" dxfId="1752" priority="152" operator="equal">
      <formula>"EXTREMO (RC/F)"</formula>
    </cfRule>
    <cfRule type="cellIs" dxfId="1751" priority="153" operator="equal">
      <formula>"ALTO (RC/F)"</formula>
    </cfRule>
    <cfRule type="cellIs" dxfId="1750" priority="154" operator="equal">
      <formula>"MODERADO (RC/F)"</formula>
    </cfRule>
    <cfRule type="cellIs" dxfId="1749" priority="155" operator="equal">
      <formula>"EXTREMO"</formula>
    </cfRule>
    <cfRule type="cellIs" dxfId="1748" priority="156" operator="equal">
      <formula>"ALTO"</formula>
    </cfRule>
    <cfRule type="cellIs" dxfId="1747" priority="158" operator="equal">
      <formula>"BAJO"</formula>
    </cfRule>
    <cfRule type="cellIs" dxfId="1746" priority="159" operator="equal">
      <formula>#REF!</formula>
    </cfRule>
    <cfRule type="cellIs" dxfId="1745" priority="160" operator="equal">
      <formula>#REF!</formula>
    </cfRule>
    <cfRule type="cellIs" dxfId="1744" priority="161" operator="equal">
      <formula>#REF!</formula>
    </cfRule>
    <cfRule type="cellIs" dxfId="1743" priority="163" operator="equal">
      <formula>#REF!</formula>
    </cfRule>
    <cfRule type="cellIs" dxfId="1742" priority="164" operator="equal">
      <formula>#REF!</formula>
    </cfRule>
    <cfRule type="cellIs" dxfId="1741" priority="165" operator="equal">
      <formula>#REF!</formula>
    </cfRule>
    <cfRule type="cellIs" dxfId="1740" priority="166" operator="equal">
      <formula>#REF!</formula>
    </cfRule>
    <cfRule type="cellIs" dxfId="1739" priority="167" operator="equal">
      <formula>#REF!</formula>
    </cfRule>
  </conditionalFormatting>
  <conditionalFormatting sqref="Q41">
    <cfRule type="cellIs" dxfId="1738" priority="64" operator="equal">
      <formula>#REF!</formula>
    </cfRule>
    <cfRule type="cellIs" dxfId="1737" priority="60" operator="equal">
      <formula>#REF!</formula>
    </cfRule>
    <cfRule type="cellIs" dxfId="1736" priority="61" operator="equal">
      <formula>#REF!</formula>
    </cfRule>
    <cfRule type="cellIs" dxfId="1735" priority="62" operator="equal">
      <formula>#REF!</formula>
    </cfRule>
    <cfRule type="cellIs" dxfId="1734" priority="63" operator="equal">
      <formula>#REF!</formula>
    </cfRule>
    <cfRule type="cellIs" dxfId="1733" priority="59" operator="equal">
      <formula>#REF!</formula>
    </cfRule>
    <cfRule type="cellIs" dxfId="1732" priority="56" operator="equal">
      <formula>#REF!</formula>
    </cfRule>
    <cfRule type="cellIs" dxfId="1731" priority="53" operator="equal">
      <formula>#REF!</formula>
    </cfRule>
    <cfRule type="cellIs" dxfId="1730" priority="48" operator="equal">
      <formula>#REF!</formula>
    </cfRule>
    <cfRule type="cellIs" dxfId="1729" priority="50" operator="equal">
      <formula>#REF!</formula>
    </cfRule>
    <cfRule type="cellIs" dxfId="1728" priority="51" operator="equal">
      <formula>#REF!</formula>
    </cfRule>
    <cfRule type="cellIs" dxfId="1727" priority="52" operator="equal">
      <formula>#REF!</formula>
    </cfRule>
    <cfRule type="cellIs" dxfId="1726" priority="54" operator="equal">
      <formula>#REF!</formula>
    </cfRule>
    <cfRule type="cellIs" dxfId="1725" priority="55" operator="equal">
      <formula>#REF!</formula>
    </cfRule>
    <cfRule type="cellIs" dxfId="1724" priority="57" operator="equal">
      <formula>#REF!</formula>
    </cfRule>
    <cfRule type="cellIs" dxfId="1723" priority="58" operator="equal">
      <formula>#REF!</formula>
    </cfRule>
  </conditionalFormatting>
  <conditionalFormatting sqref="Q55 Q57 Q59">
    <cfRule type="cellIs" dxfId="1722" priority="281" operator="equal">
      <formula>#REF!</formula>
    </cfRule>
    <cfRule type="cellIs" dxfId="1721" priority="277" operator="equal">
      <formula>#REF!</formula>
    </cfRule>
    <cfRule type="cellIs" dxfId="1720" priority="278" operator="equal">
      <formula>#REF!</formula>
    </cfRule>
    <cfRule type="cellIs" dxfId="1719" priority="260" operator="equal">
      <formula>#REF!</formula>
    </cfRule>
    <cfRule type="cellIs" dxfId="1718" priority="255" operator="equal">
      <formula>#REF!</formula>
    </cfRule>
    <cfRule type="cellIs" dxfId="1717" priority="273" operator="equal">
      <formula>#REF!</formula>
    </cfRule>
    <cfRule type="cellIs" dxfId="1716" priority="258" operator="equal">
      <formula>#REF!</formula>
    </cfRule>
    <cfRule type="cellIs" dxfId="1715" priority="270" operator="equal">
      <formula>#REF!</formula>
    </cfRule>
    <cfRule type="cellIs" dxfId="1714" priority="279" operator="equal">
      <formula>#REF!</formula>
    </cfRule>
    <cfRule type="cellIs" dxfId="1713" priority="259" operator="equal">
      <formula>#REF!</formula>
    </cfRule>
    <cfRule type="cellIs" dxfId="1712" priority="261" operator="equal">
      <formula>#REF!</formula>
    </cfRule>
    <cfRule type="cellIs" dxfId="1711" priority="262" operator="equal">
      <formula>#REF!</formula>
    </cfRule>
    <cfRule type="cellIs" dxfId="1710" priority="263" operator="equal">
      <formula>#REF!</formula>
    </cfRule>
    <cfRule type="cellIs" dxfId="1709" priority="264" operator="equal">
      <formula>#REF!</formula>
    </cfRule>
    <cfRule type="cellIs" dxfId="1708" priority="265" operator="equal">
      <formula>#REF!</formula>
    </cfRule>
    <cfRule type="cellIs" dxfId="1707" priority="267" operator="equal">
      <formula>#REF!</formula>
    </cfRule>
    <cfRule type="cellIs" dxfId="1706" priority="268" operator="equal">
      <formula>#REF!</formula>
    </cfRule>
    <cfRule type="cellIs" dxfId="1705" priority="269" operator="equal">
      <formula>#REF!</formula>
    </cfRule>
    <cfRule type="cellIs" dxfId="1704" priority="271" operator="equal">
      <formula>#REF!</formula>
    </cfRule>
    <cfRule type="cellIs" dxfId="1703" priority="272" operator="equal">
      <formula>#REF!</formula>
    </cfRule>
    <cfRule type="cellIs" dxfId="1702" priority="257" operator="equal">
      <formula>#REF!</formula>
    </cfRule>
    <cfRule type="cellIs" dxfId="1701" priority="280" operator="equal">
      <formula>#REF!</formula>
    </cfRule>
    <cfRule type="cellIs" dxfId="1700" priority="274" operator="equal">
      <formula>#REF!</formula>
    </cfRule>
    <cfRule type="cellIs" dxfId="1699" priority="275" operator="equal">
      <formula>#REF!</formula>
    </cfRule>
    <cfRule type="cellIs" dxfId="1698" priority="276" operator="equal">
      <formula>#REF!</formula>
    </cfRule>
    <cfRule type="cellIs" dxfId="1697" priority="266" operator="equal">
      <formula>#REF!</formula>
    </cfRule>
  </conditionalFormatting>
  <conditionalFormatting sqref="Q61">
    <cfRule type="cellIs" dxfId="1696" priority="358" operator="equal">
      <formula>#REF!</formula>
    </cfRule>
    <cfRule type="cellIs" dxfId="1695" priority="357" operator="equal">
      <formula>#REF!</formula>
    </cfRule>
    <cfRule type="cellIs" dxfId="1694" priority="356" operator="equal">
      <formula>#REF!</formula>
    </cfRule>
    <cfRule type="cellIs" dxfId="1693" priority="355" operator="equal">
      <formula>#REF!</formula>
    </cfRule>
    <cfRule type="cellIs" dxfId="1692" priority="354" operator="equal">
      <formula>#REF!</formula>
    </cfRule>
    <cfRule type="cellIs" dxfId="1691" priority="353" operator="equal">
      <formula>#REF!</formula>
    </cfRule>
    <cfRule type="cellIs" dxfId="1690" priority="352" operator="equal">
      <formula>#REF!</formula>
    </cfRule>
    <cfRule type="cellIs" dxfId="1689" priority="351" operator="equal">
      <formula>#REF!</formula>
    </cfRule>
    <cfRule type="cellIs" dxfId="1688" priority="350" operator="equal">
      <formula>#REF!</formula>
    </cfRule>
    <cfRule type="cellIs" dxfId="1687" priority="349" operator="equal">
      <formula>#REF!</formula>
    </cfRule>
    <cfRule type="cellIs" dxfId="1686" priority="348" operator="equal">
      <formula>#REF!</formula>
    </cfRule>
    <cfRule type="cellIs" dxfId="1685" priority="340" operator="equal">
      <formula>#REF!</formula>
    </cfRule>
    <cfRule type="cellIs" dxfId="1684" priority="342" operator="equal">
      <formula>#REF!</formula>
    </cfRule>
    <cfRule type="cellIs" dxfId="1683" priority="343" operator="equal">
      <formula>#REF!</formula>
    </cfRule>
    <cfRule type="cellIs" dxfId="1682" priority="344" operator="equal">
      <formula>#REF!</formula>
    </cfRule>
    <cfRule type="cellIs" dxfId="1681" priority="345" operator="equal">
      <formula>#REF!</formula>
    </cfRule>
    <cfRule type="cellIs" dxfId="1680" priority="366" operator="equal">
      <formula>#REF!</formula>
    </cfRule>
    <cfRule type="cellIs" dxfId="1679" priority="365" operator="equal">
      <formula>#REF!</formula>
    </cfRule>
    <cfRule type="cellIs" dxfId="1678" priority="346" operator="equal">
      <formula>#REF!</formula>
    </cfRule>
    <cfRule type="cellIs" dxfId="1677" priority="364" operator="equal">
      <formula>#REF!</formula>
    </cfRule>
    <cfRule type="cellIs" dxfId="1676" priority="347" operator="equal">
      <formula>#REF!</formula>
    </cfRule>
    <cfRule type="cellIs" dxfId="1675" priority="363" operator="equal">
      <formula>#REF!</formula>
    </cfRule>
    <cfRule type="cellIs" dxfId="1674" priority="362" operator="equal">
      <formula>#REF!</formula>
    </cfRule>
    <cfRule type="cellIs" dxfId="1673" priority="361" operator="equal">
      <formula>#REF!</formula>
    </cfRule>
    <cfRule type="cellIs" dxfId="1672" priority="360" operator="equal">
      <formula>#REF!</formula>
    </cfRule>
    <cfRule type="cellIs" dxfId="1671" priority="359" operator="equal">
      <formula>#REF!</formula>
    </cfRule>
  </conditionalFormatting>
  <conditionalFormatting sqref="Q64:Q65">
    <cfRule type="cellIs" dxfId="1670" priority="424" operator="equal">
      <formula>#REF!</formula>
    </cfRule>
    <cfRule type="cellIs" dxfId="1669" priority="422" operator="equal">
      <formula>#REF!</formula>
    </cfRule>
    <cfRule type="cellIs" dxfId="1668" priority="442" operator="equal">
      <formula>#REF!</formula>
    </cfRule>
    <cfRule type="cellIs" dxfId="1667" priority="446" operator="equal">
      <formula>#REF!</formula>
    </cfRule>
    <cfRule type="cellIs" dxfId="1666" priority="443" operator="equal">
      <formula>#REF!</formula>
    </cfRule>
    <cfRule type="cellIs" dxfId="1665" priority="444" operator="equal">
      <formula>#REF!</formula>
    </cfRule>
    <cfRule type="cellIs" dxfId="1664" priority="434" operator="equal">
      <formula>#REF!</formula>
    </cfRule>
    <cfRule type="cellIs" dxfId="1663" priority="431" operator="equal">
      <formula>#REF!</formula>
    </cfRule>
    <cfRule type="cellIs" dxfId="1662" priority="428" operator="equal">
      <formula>#REF!</formula>
    </cfRule>
    <cfRule type="cellIs" dxfId="1661" priority="425" operator="equal">
      <formula>#REF!</formula>
    </cfRule>
    <cfRule type="cellIs" dxfId="1660" priority="423" operator="equal">
      <formula>#REF!</formula>
    </cfRule>
    <cfRule type="cellIs" dxfId="1659" priority="420" operator="equal">
      <formula>#REF!</formula>
    </cfRule>
    <cfRule type="cellIs" dxfId="1658" priority="426" operator="equal">
      <formula>#REF!</formula>
    </cfRule>
    <cfRule type="cellIs" dxfId="1657" priority="427" operator="equal">
      <formula>#REF!</formula>
    </cfRule>
    <cfRule type="cellIs" dxfId="1656" priority="445" operator="equal">
      <formula>#REF!</formula>
    </cfRule>
    <cfRule type="cellIs" dxfId="1655" priority="429" operator="equal">
      <formula>#REF!</formula>
    </cfRule>
    <cfRule type="cellIs" dxfId="1654" priority="430" operator="equal">
      <formula>#REF!</formula>
    </cfRule>
    <cfRule type="cellIs" dxfId="1653" priority="439" operator="equal">
      <formula>#REF!</formula>
    </cfRule>
    <cfRule type="cellIs" dxfId="1652" priority="432" operator="equal">
      <formula>#REF!</formula>
    </cfRule>
    <cfRule type="cellIs" dxfId="1651" priority="433" operator="equal">
      <formula>#REF!</formula>
    </cfRule>
    <cfRule type="cellIs" dxfId="1650" priority="435" operator="equal">
      <formula>#REF!</formula>
    </cfRule>
    <cfRule type="cellIs" dxfId="1649" priority="436" operator="equal">
      <formula>#REF!</formula>
    </cfRule>
    <cfRule type="cellIs" dxfId="1648" priority="437" operator="equal">
      <formula>#REF!</formula>
    </cfRule>
    <cfRule type="cellIs" dxfId="1647" priority="438" operator="equal">
      <formula>#REF!</formula>
    </cfRule>
    <cfRule type="cellIs" dxfId="1646" priority="440" operator="equal">
      <formula>#REF!</formula>
    </cfRule>
    <cfRule type="cellIs" dxfId="1645" priority="441" operator="equal">
      <formula>#REF!</formula>
    </cfRule>
  </conditionalFormatting>
  <conditionalFormatting sqref="Q68 Q70">
    <cfRule type="cellIs" dxfId="1644" priority="856" operator="equal">
      <formula>#REF!</formula>
    </cfRule>
    <cfRule type="cellIs" dxfId="1643" priority="835" operator="equal">
      <formula>#REF!</formula>
    </cfRule>
    <cfRule type="cellIs" dxfId="1642" priority="834" operator="equal">
      <formula>#REF!</formula>
    </cfRule>
    <cfRule type="cellIs" dxfId="1641" priority="838" operator="equal">
      <formula>#REF!</formula>
    </cfRule>
    <cfRule type="cellIs" dxfId="1640" priority="839" operator="equal">
      <formula>#REF!</formula>
    </cfRule>
    <cfRule type="cellIs" dxfId="1639" priority="840" operator="equal">
      <formula>#REF!</formula>
    </cfRule>
    <cfRule type="cellIs" dxfId="1638" priority="841" operator="equal">
      <formula>#REF!</formula>
    </cfRule>
    <cfRule type="cellIs" dxfId="1637" priority="843" operator="equal">
      <formula>#REF!</formula>
    </cfRule>
    <cfRule type="cellIs" dxfId="1636" priority="830" operator="equal">
      <formula>#REF!</formula>
    </cfRule>
    <cfRule type="cellIs" dxfId="1635" priority="833" operator="equal">
      <formula>#REF!</formula>
    </cfRule>
    <cfRule type="cellIs" dxfId="1634" priority="836" operator="equal">
      <formula>#REF!</formula>
    </cfRule>
    <cfRule type="cellIs" dxfId="1633" priority="837" operator="equal">
      <formula>#REF!</formula>
    </cfRule>
    <cfRule type="cellIs" dxfId="1632" priority="855" operator="equal">
      <formula>#REF!</formula>
    </cfRule>
    <cfRule type="cellIs" dxfId="1631" priority="854" operator="equal">
      <formula>#REF!</formula>
    </cfRule>
    <cfRule type="cellIs" dxfId="1630" priority="853" operator="equal">
      <formula>#REF!</formula>
    </cfRule>
    <cfRule type="cellIs" dxfId="1629" priority="842" operator="equal">
      <formula>#REF!</formula>
    </cfRule>
    <cfRule type="cellIs" dxfId="1628" priority="852" operator="equal">
      <formula>#REF!</formula>
    </cfRule>
    <cfRule type="cellIs" dxfId="1627" priority="851" operator="equal">
      <formula>#REF!</formula>
    </cfRule>
    <cfRule type="cellIs" dxfId="1626" priority="846" operator="equal">
      <formula>#REF!</formula>
    </cfRule>
    <cfRule type="cellIs" dxfId="1625" priority="850" operator="equal">
      <formula>#REF!</formula>
    </cfRule>
    <cfRule type="cellIs" dxfId="1624" priority="849" operator="equal">
      <formula>#REF!</formula>
    </cfRule>
    <cfRule type="cellIs" dxfId="1623" priority="844" operator="equal">
      <formula>#REF!</formula>
    </cfRule>
    <cfRule type="cellIs" dxfId="1622" priority="845" operator="equal">
      <formula>#REF!</formula>
    </cfRule>
    <cfRule type="cellIs" dxfId="1621" priority="847" operator="equal">
      <formula>#REF!</formula>
    </cfRule>
    <cfRule type="cellIs" dxfId="1620" priority="848" operator="equal">
      <formula>#REF!</formula>
    </cfRule>
  </conditionalFormatting>
  <conditionalFormatting sqref="Q68">
    <cfRule type="cellIs" dxfId="1619" priority="832" operator="equal">
      <formula>#REF!</formula>
    </cfRule>
  </conditionalFormatting>
  <conditionalFormatting sqref="Q70">
    <cfRule type="cellIs" dxfId="1618" priority="108" operator="equal">
      <formula>"MODERADO"</formula>
    </cfRule>
    <cfRule type="cellIs" dxfId="1617" priority="107" operator="equal">
      <formula>"ALTO"</formula>
    </cfRule>
    <cfRule type="cellIs" dxfId="1616" priority="106" operator="equal">
      <formula>"EXTREMO"</formula>
    </cfRule>
    <cfRule type="cellIs" dxfId="1615" priority="105" operator="equal">
      <formula>"MODERADO (RC/F)"</formula>
    </cfRule>
    <cfRule type="cellIs" dxfId="1614" priority="104" operator="equal">
      <formula>"ALTO (RC/F)"</formula>
    </cfRule>
    <cfRule type="cellIs" dxfId="1613" priority="103" operator="equal">
      <formula>"EXTREMO (RC/F)"</formula>
    </cfRule>
    <cfRule type="cellIs" dxfId="1612" priority="134" operator="equal">
      <formula>#REF!</formula>
    </cfRule>
    <cfRule type="cellIs" dxfId="1611" priority="109" operator="equal">
      <formula>"BAJO"</formula>
    </cfRule>
  </conditionalFormatting>
  <conditionalFormatting sqref="AF15:AF16 AF61:AF65">
    <cfRule type="cellIs" dxfId="1610" priority="894" operator="equal">
      <formula>"MUY BAJA"</formula>
    </cfRule>
    <cfRule type="cellIs" dxfId="1609" priority="893" operator="equal">
      <formula>"BAJA"</formula>
    </cfRule>
    <cfRule type="cellIs" dxfId="1608" priority="892" operator="equal">
      <formula>"MEDIA"</formula>
    </cfRule>
    <cfRule type="cellIs" dxfId="1607" priority="891" operator="equal">
      <formula>"ALTA"</formula>
    </cfRule>
    <cfRule type="cellIs" dxfId="1606" priority="890" operator="equal">
      <formula>"MUY ALTA"</formula>
    </cfRule>
  </conditionalFormatting>
  <conditionalFormatting sqref="AF18:AF38">
    <cfRule type="cellIs" dxfId="1605" priority="484" operator="equal">
      <formula>"MUY BAJA"</formula>
    </cfRule>
    <cfRule type="cellIs" dxfId="1604" priority="483" operator="equal">
      <formula>"BAJA"</formula>
    </cfRule>
    <cfRule type="cellIs" dxfId="1603" priority="482" operator="equal">
      <formula>"MEDIA"</formula>
    </cfRule>
    <cfRule type="cellIs" dxfId="1602" priority="481" operator="equal">
      <formula>"ALTA"</formula>
    </cfRule>
    <cfRule type="cellIs" dxfId="1601" priority="480" operator="equal">
      <formula>"MUY ALTA"</formula>
    </cfRule>
  </conditionalFormatting>
  <conditionalFormatting sqref="AF40:AF51">
    <cfRule type="cellIs" dxfId="1600" priority="26" operator="equal">
      <formula>"BAJA"</formula>
    </cfRule>
    <cfRule type="cellIs" dxfId="1599" priority="25" operator="equal">
      <formula>"MEDIA"</formula>
    </cfRule>
    <cfRule type="cellIs" dxfId="1598" priority="24" operator="equal">
      <formula>"ALTA"</formula>
    </cfRule>
    <cfRule type="cellIs" dxfId="1597" priority="23" operator="equal">
      <formula>"MUY ALTA"</formula>
    </cfRule>
    <cfRule type="cellIs" dxfId="1596" priority="27" operator="equal">
      <formula>"MUY BAJA"</formula>
    </cfRule>
  </conditionalFormatting>
  <conditionalFormatting sqref="AF54:AF55 AF57 AF59">
    <cfRule type="cellIs" dxfId="1595" priority="230" operator="equal">
      <formula>"MUY ALTA"</formula>
    </cfRule>
    <cfRule type="cellIs" dxfId="1594" priority="231" operator="equal">
      <formula>"ALTA"</formula>
    </cfRule>
    <cfRule type="cellIs" dxfId="1593" priority="232" operator="equal">
      <formula>"MEDIA"</formula>
    </cfRule>
    <cfRule type="cellIs" dxfId="1592" priority="233" operator="equal">
      <formula>"BAJA"</formula>
    </cfRule>
    <cfRule type="cellIs" dxfId="1591" priority="234" operator="equal">
      <formula>"MUY BAJA"</formula>
    </cfRule>
  </conditionalFormatting>
  <conditionalFormatting sqref="AF67:AF70">
    <cfRule type="cellIs" dxfId="1590" priority="98" operator="equal">
      <formula>"MUY ALTA"</formula>
    </cfRule>
    <cfRule type="cellIs" dxfId="1589" priority="102" operator="equal">
      <formula>"MUY BAJA"</formula>
    </cfRule>
    <cfRule type="cellIs" dxfId="1588" priority="101" operator="equal">
      <formula>"BAJA"</formula>
    </cfRule>
    <cfRule type="cellIs" dxfId="1587" priority="100" operator="equal">
      <formula>"MEDIA"</formula>
    </cfRule>
    <cfRule type="cellIs" dxfId="1586" priority="99" operator="equal">
      <formula>"ALTA"</formula>
    </cfRule>
  </conditionalFormatting>
  <conditionalFormatting sqref="AH15 AH18 AH21 AH45 AH47 AH49">
    <cfRule type="cellIs" dxfId="1585" priority="889" operator="equal">
      <formula>"LEVE"</formula>
    </cfRule>
    <cfRule type="cellIs" dxfId="1584" priority="886" operator="equal">
      <formula>"MAYOR"</formula>
    </cfRule>
    <cfRule type="cellIs" dxfId="1583" priority="885" operator="equal">
      <formula>"CATASTROFICO"</formula>
    </cfRule>
    <cfRule type="cellIs" dxfId="1582" priority="887" operator="equal">
      <formula>"MODERADO"</formula>
    </cfRule>
    <cfRule type="cellIs" dxfId="1581" priority="888" operator="equal">
      <formula>"MENOR"</formula>
    </cfRule>
  </conditionalFormatting>
  <conditionalFormatting sqref="AH24">
    <cfRule type="cellIs" dxfId="1580" priority="562" operator="equal">
      <formula>"MODERADO"</formula>
    </cfRule>
    <cfRule type="cellIs" dxfId="1579" priority="563" operator="equal">
      <formula>"MENOR"</formula>
    </cfRule>
    <cfRule type="cellIs" dxfId="1578" priority="564" operator="equal">
      <formula>"LEVE"</formula>
    </cfRule>
    <cfRule type="cellIs" dxfId="1577" priority="560" operator="equal">
      <formula>"CATASTROFICO"</formula>
    </cfRule>
    <cfRule type="cellIs" dxfId="1576" priority="561" operator="equal">
      <formula>"MAYOR"</formula>
    </cfRule>
  </conditionalFormatting>
  <conditionalFormatting sqref="AH30">
    <cfRule type="cellIs" dxfId="1575" priority="477" operator="equal">
      <formula>"MODERADO"</formula>
    </cfRule>
    <cfRule type="cellIs" dxfId="1574" priority="475" operator="equal">
      <formula>"CATASTROFICO"</formula>
    </cfRule>
    <cfRule type="cellIs" dxfId="1573" priority="476" operator="equal">
      <formula>"MAYOR"</formula>
    </cfRule>
    <cfRule type="cellIs" dxfId="1572" priority="478" operator="equal">
      <formula>"MENOR"</formula>
    </cfRule>
    <cfRule type="cellIs" dxfId="1571" priority="479" operator="equal">
      <formula>"LEVE"</formula>
    </cfRule>
  </conditionalFormatting>
  <conditionalFormatting sqref="AH33 AH38">
    <cfRule type="cellIs" dxfId="1570" priority="727" operator="equal">
      <formula>"MODERADO"</formula>
    </cfRule>
    <cfRule type="cellIs" dxfId="1569" priority="728" operator="equal">
      <formula>"MENOR"</formula>
    </cfRule>
    <cfRule type="cellIs" dxfId="1568" priority="725" operator="equal">
      <formula>"CATASTROFICO"</formula>
    </cfRule>
    <cfRule type="cellIs" dxfId="1567" priority="726" operator="equal">
      <formula>"MAYOR"</formula>
    </cfRule>
    <cfRule type="cellIs" dxfId="1566" priority="729" operator="equal">
      <formula>"LEVE"</formula>
    </cfRule>
  </conditionalFormatting>
  <conditionalFormatting sqref="AH41">
    <cfRule type="cellIs" dxfId="1565" priority="22" operator="equal">
      <formula>"LEVE"</formula>
    </cfRule>
    <cfRule type="cellIs" dxfId="1564" priority="21" operator="equal">
      <formula>"MENOR"</formula>
    </cfRule>
    <cfRule type="cellIs" dxfId="1563" priority="20" operator="equal">
      <formula>"MODERADO"</formula>
    </cfRule>
    <cfRule type="cellIs" dxfId="1562" priority="18" operator="equal">
      <formula>"CATASTROFICO"</formula>
    </cfRule>
    <cfRule type="cellIs" dxfId="1561" priority="19" operator="equal">
      <formula>"MAYOR"</formula>
    </cfRule>
  </conditionalFormatting>
  <conditionalFormatting sqref="AH55 AH57 AH59">
    <cfRule type="cellIs" dxfId="1560" priority="227" operator="equal">
      <formula>"MODERADO"</formula>
    </cfRule>
    <cfRule type="cellIs" dxfId="1559" priority="228" operator="equal">
      <formula>"MENOR"</formula>
    </cfRule>
    <cfRule type="cellIs" dxfId="1558" priority="229" operator="equal">
      <formula>"LEVE"</formula>
    </cfRule>
    <cfRule type="cellIs" dxfId="1557" priority="226" operator="equal">
      <formula>"MAYOR"</formula>
    </cfRule>
    <cfRule type="cellIs" dxfId="1556" priority="225" operator="equal">
      <formula>"CATASTROFICO"</formula>
    </cfRule>
  </conditionalFormatting>
  <conditionalFormatting sqref="AH61">
    <cfRule type="cellIs" dxfId="1555" priority="310" operator="equal">
      <formula>"CATASTROFICO"</formula>
    </cfRule>
    <cfRule type="cellIs" dxfId="1554" priority="312" operator="equal">
      <formula>"MODERADO"</formula>
    </cfRule>
    <cfRule type="cellIs" dxfId="1553" priority="314" operator="equal">
      <formula>"LEVE"</formula>
    </cfRule>
    <cfRule type="cellIs" dxfId="1552" priority="313" operator="equal">
      <formula>"MENOR"</formula>
    </cfRule>
    <cfRule type="cellIs" dxfId="1551" priority="311" operator="equal">
      <formula>"MAYOR"</formula>
    </cfRule>
  </conditionalFormatting>
  <conditionalFormatting sqref="AH64:AH65">
    <cfRule type="cellIs" dxfId="1550" priority="398" operator="equal">
      <formula>"MENOR"</formula>
    </cfRule>
    <cfRule type="cellIs" dxfId="1549" priority="399" operator="equal">
      <formula>"LEVE"</formula>
    </cfRule>
    <cfRule type="cellIs" dxfId="1548" priority="395" operator="equal">
      <formula>"CATASTROFICO"</formula>
    </cfRule>
    <cfRule type="cellIs" dxfId="1547" priority="397" operator="equal">
      <formula>"MODERADO"</formula>
    </cfRule>
    <cfRule type="cellIs" dxfId="1546" priority="396" operator="equal">
      <formula>"MAYOR"</formula>
    </cfRule>
  </conditionalFormatting>
  <conditionalFormatting sqref="AH68">
    <cfRule type="cellIs" dxfId="1545" priority="807" operator="equal">
      <formula>"MODERADO"</formula>
    </cfRule>
    <cfRule type="cellIs" dxfId="1544" priority="806" operator="equal">
      <formula>"MAYOR"</formula>
    </cfRule>
    <cfRule type="cellIs" dxfId="1543" priority="805" operator="equal">
      <formula>"CATASTROFICO"</formula>
    </cfRule>
    <cfRule type="cellIs" dxfId="1542" priority="809" operator="equal">
      <formula>"LEVE"</formula>
    </cfRule>
    <cfRule type="cellIs" dxfId="1541" priority="808" operator="equal">
      <formula>"MENOR"</formula>
    </cfRule>
  </conditionalFormatting>
  <conditionalFormatting sqref="AH70">
    <cfRule type="cellIs" dxfId="1540" priority="93" operator="equal">
      <formula>"CATASTROFICO"</formula>
    </cfRule>
    <cfRule type="cellIs" dxfId="1539" priority="94" operator="equal">
      <formula>"MAYOR"</formula>
    </cfRule>
    <cfRule type="cellIs" dxfId="1538" priority="95" operator="equal">
      <formula>"MODERADO"</formula>
    </cfRule>
    <cfRule type="cellIs" dxfId="1537" priority="96" operator="equal">
      <formula>"MENOR"</formula>
    </cfRule>
    <cfRule type="cellIs" dxfId="1536" priority="97" operator="equal">
      <formula>"LEVE"</formula>
    </cfRule>
  </conditionalFormatting>
  <conditionalFormatting sqref="AJ15 AJ18 AJ21 AJ45 AJ47 AJ49 Q15 Q18 Q21 Q45 Q47 Q49">
    <cfRule type="cellIs" dxfId="1535" priority="895" operator="equal">
      <formula>"EXTREMO (RC/F)"</formula>
    </cfRule>
    <cfRule type="cellIs" dxfId="1534" priority="896" operator="equal">
      <formula>"ALTO (RC/F)"</formula>
    </cfRule>
    <cfRule type="cellIs" dxfId="1533" priority="897" operator="equal">
      <formula>"MODERADO (RC/F)"</formula>
    </cfRule>
    <cfRule type="cellIs" dxfId="1532" priority="899" operator="equal">
      <formula>"ALTO"</formula>
    </cfRule>
    <cfRule type="cellIs" dxfId="1531" priority="901" operator="equal">
      <formula>"BAJO"</formula>
    </cfRule>
    <cfRule type="cellIs" dxfId="1530" priority="898" operator="equal">
      <formula>"EXTREMO"</formula>
    </cfRule>
    <cfRule type="cellIs" dxfId="1529" priority="900" operator="equal">
      <formula>"MODERADO"</formula>
    </cfRule>
  </conditionalFormatting>
  <conditionalFormatting sqref="AJ15 AJ18 AJ21 AJ45 AJ47 AJ49">
    <cfRule type="cellIs" dxfId="1528" priority="878" operator="equal">
      <formula>#REF!</formula>
    </cfRule>
    <cfRule type="cellIs" dxfId="1527" priority="879" operator="equal">
      <formula>#REF!</formula>
    </cfRule>
    <cfRule type="cellIs" dxfId="1526" priority="880" operator="equal">
      <formula>#REF!</formula>
    </cfRule>
    <cfRule type="cellIs" dxfId="1525" priority="881" operator="equal">
      <formula>#REF!</formula>
    </cfRule>
    <cfRule type="cellIs" dxfId="1524" priority="882" operator="equal">
      <formula>#REF!</formula>
    </cfRule>
    <cfRule type="cellIs" dxfId="1523" priority="883" operator="equal">
      <formula>#REF!</formula>
    </cfRule>
    <cfRule type="cellIs" dxfId="1522" priority="884" operator="equal">
      <formula>#REF!</formula>
    </cfRule>
    <cfRule type="cellIs" dxfId="1521" priority="866" operator="equal">
      <formula>#REF!</formula>
    </cfRule>
    <cfRule type="cellIs" dxfId="1520" priority="857" operator="equal">
      <formula>#REF!</formula>
    </cfRule>
    <cfRule type="cellIs" dxfId="1519" priority="858" operator="equal">
      <formula>#REF!</formula>
    </cfRule>
    <cfRule type="cellIs" dxfId="1518" priority="861" operator="equal">
      <formula>#REF!</formula>
    </cfRule>
    <cfRule type="cellIs" dxfId="1517" priority="862" operator="equal">
      <formula>#REF!</formula>
    </cfRule>
    <cfRule type="cellIs" dxfId="1516" priority="863" operator="equal">
      <formula>#REF!</formula>
    </cfRule>
    <cfRule type="cellIs" dxfId="1515" priority="864" operator="equal">
      <formula>#REF!</formula>
    </cfRule>
    <cfRule type="cellIs" dxfId="1514" priority="865" operator="equal">
      <formula>#REF!</formula>
    </cfRule>
    <cfRule type="cellIs" dxfId="1513" priority="867" operator="equal">
      <formula>#REF!</formula>
    </cfRule>
    <cfRule type="cellIs" dxfId="1512" priority="868" operator="equal">
      <formula>#REF!</formula>
    </cfRule>
    <cfRule type="cellIs" dxfId="1511" priority="869" operator="equal">
      <formula>#REF!</formula>
    </cfRule>
    <cfRule type="cellIs" dxfId="1510" priority="870" operator="equal">
      <formula>#REF!</formula>
    </cfRule>
    <cfRule type="cellIs" dxfId="1509" priority="871" operator="equal">
      <formula>#REF!</formula>
    </cfRule>
    <cfRule type="cellIs" dxfId="1508" priority="872" operator="equal">
      <formula>#REF!</formula>
    </cfRule>
    <cfRule type="cellIs" dxfId="1507" priority="873" operator="equal">
      <formula>#REF!</formula>
    </cfRule>
    <cfRule type="cellIs" dxfId="1506" priority="874" operator="equal">
      <formula>#REF!</formula>
    </cfRule>
    <cfRule type="cellIs" dxfId="1505" priority="875" operator="equal">
      <formula>#REF!</formula>
    </cfRule>
    <cfRule type="cellIs" dxfId="1504" priority="876" operator="equal">
      <formula>#REF!</formula>
    </cfRule>
    <cfRule type="cellIs" dxfId="1503" priority="877" operator="equal">
      <formula>#REF!</formula>
    </cfRule>
  </conditionalFormatting>
  <conditionalFormatting sqref="AJ24 Q24">
    <cfRule type="cellIs" dxfId="1502" priority="571" operator="equal">
      <formula>"BAJO"</formula>
    </cfRule>
    <cfRule type="cellIs" dxfId="1501" priority="570" operator="equal">
      <formula>"MODERADO"</formula>
    </cfRule>
    <cfRule type="cellIs" dxfId="1500" priority="569" operator="equal">
      <formula>"ALTO"</formula>
    </cfRule>
    <cfRule type="cellIs" dxfId="1499" priority="568" operator="equal">
      <formula>"EXTREMO"</formula>
    </cfRule>
    <cfRule type="cellIs" dxfId="1498" priority="567" operator="equal">
      <formula>"MODERADO (RC/F)"</formula>
    </cfRule>
    <cfRule type="cellIs" dxfId="1497" priority="566" operator="equal">
      <formula>"ALTO (RC/F)"</formula>
    </cfRule>
    <cfRule type="cellIs" dxfId="1496" priority="565" operator="equal">
      <formula>"EXTREMO (RC/F)"</formula>
    </cfRule>
  </conditionalFormatting>
  <conditionalFormatting sqref="AJ24">
    <cfRule type="cellIs" dxfId="1495" priority="538" operator="equal">
      <formula>#REF!</formula>
    </cfRule>
    <cfRule type="cellIs" dxfId="1494" priority="537" operator="equal">
      <formula>#REF!</formula>
    </cfRule>
    <cfRule type="cellIs" dxfId="1493" priority="556" operator="equal">
      <formula>#REF!</formula>
    </cfRule>
    <cfRule type="cellIs" dxfId="1492" priority="536" operator="equal">
      <formula>#REF!</formula>
    </cfRule>
    <cfRule type="cellIs" dxfId="1491" priority="533" operator="equal">
      <formula>#REF!</formula>
    </cfRule>
    <cfRule type="cellIs" dxfId="1490" priority="532" operator="equal">
      <formula>#REF!</formula>
    </cfRule>
    <cfRule type="cellIs" dxfId="1489" priority="557" operator="equal">
      <formula>#REF!</formula>
    </cfRule>
    <cfRule type="cellIs" dxfId="1488" priority="550" operator="equal">
      <formula>#REF!</formula>
    </cfRule>
    <cfRule type="cellIs" dxfId="1487" priority="551" operator="equal">
      <formula>#REF!</formula>
    </cfRule>
    <cfRule type="cellIs" dxfId="1486" priority="552" operator="equal">
      <formula>#REF!</formula>
    </cfRule>
    <cfRule type="cellIs" dxfId="1485" priority="553" operator="equal">
      <formula>#REF!</formula>
    </cfRule>
    <cfRule type="cellIs" dxfId="1484" priority="554" operator="equal">
      <formula>#REF!</formula>
    </cfRule>
    <cfRule type="cellIs" dxfId="1483" priority="543" operator="equal">
      <formula>#REF!</formula>
    </cfRule>
    <cfRule type="cellIs" dxfId="1482" priority="547" operator="equal">
      <formula>#REF!</formula>
    </cfRule>
    <cfRule type="cellIs" dxfId="1481" priority="548" operator="equal">
      <formula>#REF!</formula>
    </cfRule>
    <cfRule type="cellIs" dxfId="1480" priority="559" operator="equal">
      <formula>#REF!</formula>
    </cfRule>
    <cfRule type="cellIs" dxfId="1479" priority="558" operator="equal">
      <formula>#REF!</formula>
    </cfRule>
    <cfRule type="cellIs" dxfId="1478" priority="549" operator="equal">
      <formula>#REF!</formula>
    </cfRule>
    <cfRule type="cellIs" dxfId="1477" priority="555" operator="equal">
      <formula>#REF!</formula>
    </cfRule>
    <cfRule type="cellIs" dxfId="1476" priority="539" operator="equal">
      <formula>#REF!</formula>
    </cfRule>
    <cfRule type="cellIs" dxfId="1475" priority="544" operator="equal">
      <formula>#REF!</formula>
    </cfRule>
    <cfRule type="cellIs" dxfId="1474" priority="545" operator="equal">
      <formula>#REF!</formula>
    </cfRule>
    <cfRule type="cellIs" dxfId="1473" priority="546" operator="equal">
      <formula>#REF!</formula>
    </cfRule>
    <cfRule type="cellIs" dxfId="1472" priority="540" operator="equal">
      <formula>#REF!</formula>
    </cfRule>
    <cfRule type="cellIs" dxfId="1471" priority="541" operator="equal">
      <formula>#REF!</formula>
    </cfRule>
    <cfRule type="cellIs" dxfId="1470" priority="542" operator="equal">
      <formula>#REF!</formula>
    </cfRule>
  </conditionalFormatting>
  <conditionalFormatting sqref="AJ30 Q30">
    <cfRule type="cellIs" dxfId="1469" priority="490" operator="equal">
      <formula>"MODERADO"</formula>
    </cfRule>
    <cfRule type="cellIs" dxfId="1468" priority="491" operator="equal">
      <formula>"BAJO"</formula>
    </cfRule>
    <cfRule type="cellIs" dxfId="1467" priority="489" operator="equal">
      <formula>"ALTO"</formula>
    </cfRule>
    <cfRule type="cellIs" dxfId="1466" priority="488" operator="equal">
      <formula>"EXTREMO"</formula>
    </cfRule>
    <cfRule type="cellIs" dxfId="1465" priority="487" operator="equal">
      <formula>"MODERADO (RC/F)"</formula>
    </cfRule>
    <cfRule type="cellIs" dxfId="1464" priority="486" operator="equal">
      <formula>"ALTO (RC/F)"</formula>
    </cfRule>
    <cfRule type="cellIs" dxfId="1463" priority="485" operator="equal">
      <formula>"EXTREMO (RC/F)"</formula>
    </cfRule>
  </conditionalFormatting>
  <conditionalFormatting sqref="AJ30">
    <cfRule type="cellIs" dxfId="1462" priority="470" operator="equal">
      <formula>#REF!</formula>
    </cfRule>
    <cfRule type="cellIs" dxfId="1461" priority="471" operator="equal">
      <formula>#REF!</formula>
    </cfRule>
    <cfRule type="cellIs" dxfId="1460" priority="472" operator="equal">
      <formula>#REF!</formula>
    </cfRule>
    <cfRule type="cellIs" dxfId="1459" priority="473" operator="equal">
      <formula>#REF!</formula>
    </cfRule>
    <cfRule type="cellIs" dxfId="1458" priority="468" operator="equal">
      <formula>#REF!</formula>
    </cfRule>
    <cfRule type="cellIs" dxfId="1457" priority="467" operator="equal">
      <formula>#REF!</formula>
    </cfRule>
    <cfRule type="cellIs" dxfId="1456" priority="466" operator="equal">
      <formula>#REF!</formula>
    </cfRule>
    <cfRule type="cellIs" dxfId="1455" priority="465" operator="equal">
      <formula>#REF!</formula>
    </cfRule>
    <cfRule type="cellIs" dxfId="1454" priority="464" operator="equal">
      <formula>#REF!</formula>
    </cfRule>
    <cfRule type="cellIs" dxfId="1453" priority="455" operator="equal">
      <formula>#REF!</formula>
    </cfRule>
    <cfRule type="cellIs" dxfId="1452" priority="456" operator="equal">
      <formula>#REF!</formula>
    </cfRule>
    <cfRule type="cellIs" dxfId="1451" priority="457" operator="equal">
      <formula>#REF!</formula>
    </cfRule>
    <cfRule type="cellIs" dxfId="1450" priority="458" operator="equal">
      <formula>#REF!</formula>
    </cfRule>
    <cfRule type="cellIs" dxfId="1449" priority="454" operator="equal">
      <formula>#REF!</formula>
    </cfRule>
    <cfRule type="cellIs" dxfId="1448" priority="474" operator="equal">
      <formula>#REF!</formula>
    </cfRule>
    <cfRule type="cellIs" dxfId="1447" priority="469" operator="equal">
      <formula>#REF!</formula>
    </cfRule>
    <cfRule type="cellIs" dxfId="1446" priority="463" operator="equal">
      <formula>#REF!</formula>
    </cfRule>
    <cfRule type="cellIs" dxfId="1445" priority="462" operator="equal">
      <formula>#REF!</formula>
    </cfRule>
    <cfRule type="cellIs" dxfId="1444" priority="461" operator="equal">
      <formula>#REF!</formula>
    </cfRule>
    <cfRule type="cellIs" dxfId="1443" priority="460" operator="equal">
      <formula>#REF!</formula>
    </cfRule>
    <cfRule type="cellIs" dxfId="1442" priority="451" operator="equal">
      <formula>#REF!</formula>
    </cfRule>
    <cfRule type="cellIs" dxfId="1441" priority="448" operator="equal">
      <formula>#REF!</formula>
    </cfRule>
    <cfRule type="cellIs" dxfId="1440" priority="447" operator="equal">
      <formula>#REF!</formula>
    </cfRule>
    <cfRule type="cellIs" dxfId="1439" priority="459" operator="equal">
      <formula>#REF!</formula>
    </cfRule>
    <cfRule type="cellIs" dxfId="1438" priority="452" operator="equal">
      <formula>#REF!</formula>
    </cfRule>
    <cfRule type="cellIs" dxfId="1437" priority="453" operator="equal">
      <formula>#REF!</formula>
    </cfRule>
  </conditionalFormatting>
  <conditionalFormatting sqref="AJ33 AJ38 Q33">
    <cfRule type="cellIs" dxfId="1436" priority="730" operator="equal">
      <formula>"EXTREMO (RC/F)"</formula>
    </cfRule>
    <cfRule type="cellIs" dxfId="1435" priority="731" operator="equal">
      <formula>"ALTO (RC/F)"</formula>
    </cfRule>
    <cfRule type="cellIs" dxfId="1434" priority="732" operator="equal">
      <formula>"MODERADO (RC/F)"</formula>
    </cfRule>
    <cfRule type="cellIs" dxfId="1433" priority="733" operator="equal">
      <formula>"EXTREMO"</formula>
    </cfRule>
    <cfRule type="cellIs" dxfId="1432" priority="734" operator="equal">
      <formula>"ALTO"</formula>
    </cfRule>
    <cfRule type="cellIs" dxfId="1431" priority="736" operator="equal">
      <formula>"BAJO"</formula>
    </cfRule>
    <cfRule type="cellIs" dxfId="1430" priority="735" operator="equal">
      <formula>"MODERADO"</formula>
    </cfRule>
  </conditionalFormatting>
  <conditionalFormatting sqref="AJ33 AJ38">
    <cfRule type="cellIs" dxfId="1429" priority="698" operator="equal">
      <formula>#REF!</formula>
    </cfRule>
    <cfRule type="cellIs" dxfId="1428" priority="701" operator="equal">
      <formula>#REF!</formula>
    </cfRule>
    <cfRule type="cellIs" dxfId="1427" priority="702" operator="equal">
      <formula>#REF!</formula>
    </cfRule>
    <cfRule type="cellIs" dxfId="1426" priority="703" operator="equal">
      <formula>#REF!</formula>
    </cfRule>
    <cfRule type="cellIs" dxfId="1425" priority="704" operator="equal">
      <formula>#REF!</formula>
    </cfRule>
    <cfRule type="cellIs" dxfId="1424" priority="706" operator="equal">
      <formula>#REF!</formula>
    </cfRule>
    <cfRule type="cellIs" dxfId="1423" priority="707" operator="equal">
      <formula>#REF!</formula>
    </cfRule>
    <cfRule type="cellIs" dxfId="1422" priority="708" operator="equal">
      <formula>#REF!</formula>
    </cfRule>
    <cfRule type="cellIs" dxfId="1421" priority="709" operator="equal">
      <formula>#REF!</formula>
    </cfRule>
    <cfRule type="cellIs" dxfId="1420" priority="710" operator="equal">
      <formula>#REF!</formula>
    </cfRule>
    <cfRule type="cellIs" dxfId="1419" priority="711" operator="equal">
      <formula>#REF!</formula>
    </cfRule>
    <cfRule type="cellIs" dxfId="1418" priority="712" operator="equal">
      <formula>#REF!</formula>
    </cfRule>
    <cfRule type="cellIs" dxfId="1417" priority="713" operator="equal">
      <formula>#REF!</formula>
    </cfRule>
    <cfRule type="cellIs" dxfId="1416" priority="714" operator="equal">
      <formula>#REF!</formula>
    </cfRule>
    <cfRule type="cellIs" dxfId="1415" priority="715" operator="equal">
      <formula>#REF!</formula>
    </cfRule>
    <cfRule type="cellIs" dxfId="1414" priority="716" operator="equal">
      <formula>#REF!</formula>
    </cfRule>
    <cfRule type="cellIs" dxfId="1413" priority="717" operator="equal">
      <formula>#REF!</formula>
    </cfRule>
    <cfRule type="cellIs" dxfId="1412" priority="718" operator="equal">
      <formula>#REF!</formula>
    </cfRule>
    <cfRule type="cellIs" dxfId="1411" priority="719" operator="equal">
      <formula>#REF!</formula>
    </cfRule>
    <cfRule type="cellIs" dxfId="1410" priority="720" operator="equal">
      <formula>#REF!</formula>
    </cfRule>
    <cfRule type="cellIs" dxfId="1409" priority="721" operator="equal">
      <formula>#REF!</formula>
    </cfRule>
    <cfRule type="cellIs" dxfId="1408" priority="722" operator="equal">
      <formula>#REF!</formula>
    </cfRule>
    <cfRule type="cellIs" dxfId="1407" priority="723" operator="equal">
      <formula>#REF!</formula>
    </cfRule>
    <cfRule type="cellIs" dxfId="1406" priority="724" operator="equal">
      <formula>#REF!</formula>
    </cfRule>
    <cfRule type="cellIs" dxfId="1405" priority="705" operator="equal">
      <formula>#REF!</formula>
    </cfRule>
    <cfRule type="cellIs" dxfId="1404" priority="697" operator="equal">
      <formula>#REF!</formula>
    </cfRule>
  </conditionalFormatting>
  <conditionalFormatting sqref="AJ41 Q41">
    <cfRule type="cellIs" dxfId="1403" priority="28" operator="equal">
      <formula>"EXTREMO (RC/F)"</formula>
    </cfRule>
    <cfRule type="cellIs" dxfId="1402" priority="29" operator="equal">
      <formula>"ALTO (RC/F)"</formula>
    </cfRule>
    <cfRule type="cellIs" dxfId="1401" priority="30" operator="equal">
      <formula>"MODERADO (RC/F)"</formula>
    </cfRule>
    <cfRule type="cellIs" dxfId="1400" priority="31" operator="equal">
      <formula>"EXTREMO"</formula>
    </cfRule>
    <cfRule type="cellIs" dxfId="1399" priority="32" operator="equal">
      <formula>"ALTO"</formula>
    </cfRule>
    <cfRule type="cellIs" dxfId="1398" priority="33" operator="equal">
      <formula>"MODERADO"</formula>
    </cfRule>
    <cfRule type="cellIs" dxfId="1397" priority="34" operator="equal">
      <formula>"BAJO"</formula>
    </cfRule>
  </conditionalFormatting>
  <conditionalFormatting sqref="AJ41">
    <cfRule type="cellIs" dxfId="1396" priority="14" operator="equal">
      <formula>#REF!</formula>
    </cfRule>
    <cfRule type="cellIs" dxfId="1395" priority="15" operator="equal">
      <formula>#REF!</formula>
    </cfRule>
    <cfRule type="cellIs" dxfId="1394" priority="16" operator="equal">
      <formula>#REF!</formula>
    </cfRule>
    <cfRule type="cellIs" dxfId="1393" priority="17" operator="equal">
      <formula>#REF!</formula>
    </cfRule>
    <cfRule type="cellIs" dxfId="1392" priority="10" operator="equal">
      <formula>#REF!</formula>
    </cfRule>
    <cfRule type="cellIs" dxfId="1391" priority="2" operator="equal">
      <formula>#REF!</formula>
    </cfRule>
    <cfRule type="cellIs" dxfId="1390" priority="7" operator="equal">
      <formula>#REF!</formula>
    </cfRule>
    <cfRule type="cellIs" dxfId="1389" priority="8" operator="equal">
      <formula>#REF!</formula>
    </cfRule>
    <cfRule type="cellIs" dxfId="1388" priority="9" operator="equal">
      <formula>#REF!</formula>
    </cfRule>
    <cfRule type="cellIs" dxfId="1387" priority="12" operator="equal">
      <formula>#REF!</formula>
    </cfRule>
    <cfRule type="cellIs" dxfId="1386" priority="3" operator="equal">
      <formula>#REF!</formula>
    </cfRule>
    <cfRule type="cellIs" dxfId="1385" priority="6" operator="equal">
      <formula>#REF!</formula>
    </cfRule>
    <cfRule type="cellIs" dxfId="1384" priority="11" operator="equal">
      <formula>#REF!</formula>
    </cfRule>
    <cfRule type="cellIs" dxfId="1383" priority="5" operator="equal">
      <formula>#REF!</formula>
    </cfRule>
    <cfRule type="cellIs" dxfId="1382" priority="4" operator="equal">
      <formula>#REF!</formula>
    </cfRule>
    <cfRule type="cellIs" dxfId="1381" priority="13" operator="equal">
      <formula>#REF!</formula>
    </cfRule>
  </conditionalFormatting>
  <conditionalFormatting sqref="AJ55 AJ57 AJ59 Q55 Q57 Q59">
    <cfRule type="cellIs" dxfId="1380" priority="235" operator="equal">
      <formula>"EXTREMO (RC/F)"</formula>
    </cfRule>
    <cfRule type="cellIs" dxfId="1379" priority="239" operator="equal">
      <formula>"ALTO"</formula>
    </cfRule>
    <cfRule type="cellIs" dxfId="1378" priority="240" operator="equal">
      <formula>"MODERADO"</formula>
    </cfRule>
    <cfRule type="cellIs" dxfId="1377" priority="241" operator="equal">
      <formula>"BAJO"</formula>
    </cfRule>
    <cfRule type="cellIs" dxfId="1376" priority="236" operator="equal">
      <formula>"ALTO (RC/F)"</formula>
    </cfRule>
    <cfRule type="cellIs" dxfId="1375" priority="237" operator="equal">
      <formula>"MODERADO (RC/F)"</formula>
    </cfRule>
    <cfRule type="cellIs" dxfId="1374" priority="238" operator="equal">
      <formula>"EXTREMO"</formula>
    </cfRule>
  </conditionalFormatting>
  <conditionalFormatting sqref="AJ55 AJ57 AJ59">
    <cfRule type="cellIs" dxfId="1373" priority="202" operator="equal">
      <formula>#REF!</formula>
    </cfRule>
    <cfRule type="cellIs" dxfId="1372" priority="203" operator="equal">
      <formula>#REF!</formula>
    </cfRule>
    <cfRule type="cellIs" dxfId="1371" priority="204" operator="equal">
      <formula>#REF!</formula>
    </cfRule>
    <cfRule type="cellIs" dxfId="1370" priority="205" operator="equal">
      <formula>#REF!</formula>
    </cfRule>
    <cfRule type="cellIs" dxfId="1369" priority="206" operator="equal">
      <formula>#REF!</formula>
    </cfRule>
    <cfRule type="cellIs" dxfId="1368" priority="207" operator="equal">
      <formula>#REF!</formula>
    </cfRule>
    <cfRule type="cellIs" dxfId="1367" priority="208" operator="equal">
      <formula>#REF!</formula>
    </cfRule>
    <cfRule type="cellIs" dxfId="1366" priority="215" operator="equal">
      <formula>#REF!</formula>
    </cfRule>
    <cfRule type="cellIs" dxfId="1365" priority="214" operator="equal">
      <formula>#REF!</formula>
    </cfRule>
    <cfRule type="cellIs" dxfId="1364" priority="213" operator="equal">
      <formula>#REF!</formula>
    </cfRule>
    <cfRule type="cellIs" dxfId="1363" priority="217" operator="equal">
      <formula>#REF!</formula>
    </cfRule>
    <cfRule type="cellIs" dxfId="1362" priority="218" operator="equal">
      <formula>#REF!</formula>
    </cfRule>
    <cfRule type="cellIs" dxfId="1361" priority="219" operator="equal">
      <formula>#REF!</formula>
    </cfRule>
    <cfRule type="cellIs" dxfId="1360" priority="220" operator="equal">
      <formula>#REF!</formula>
    </cfRule>
    <cfRule type="cellIs" dxfId="1359" priority="221" operator="equal">
      <formula>#REF!</formula>
    </cfRule>
    <cfRule type="cellIs" dxfId="1358" priority="222" operator="equal">
      <formula>#REF!</formula>
    </cfRule>
    <cfRule type="cellIs" dxfId="1357" priority="223" operator="equal">
      <formula>#REF!</formula>
    </cfRule>
    <cfRule type="cellIs" dxfId="1356" priority="224" operator="equal">
      <formula>#REF!</formula>
    </cfRule>
    <cfRule type="cellIs" dxfId="1355" priority="197" operator="equal">
      <formula>#REF!</formula>
    </cfRule>
    <cfRule type="cellIs" dxfId="1354" priority="216" operator="equal">
      <formula>#REF!</formula>
    </cfRule>
    <cfRule type="cellIs" dxfId="1353" priority="198" operator="equal">
      <formula>#REF!</formula>
    </cfRule>
    <cfRule type="cellIs" dxfId="1352" priority="201" operator="equal">
      <formula>#REF!</formula>
    </cfRule>
    <cfRule type="cellIs" dxfId="1351" priority="209" operator="equal">
      <formula>#REF!</formula>
    </cfRule>
    <cfRule type="cellIs" dxfId="1350" priority="210" operator="equal">
      <formula>#REF!</formula>
    </cfRule>
    <cfRule type="cellIs" dxfId="1349" priority="211" operator="equal">
      <formula>#REF!</formula>
    </cfRule>
    <cfRule type="cellIs" dxfId="1348" priority="212" operator="equal">
      <formula>#REF!</formula>
    </cfRule>
  </conditionalFormatting>
  <conditionalFormatting sqref="AJ61 Q61">
    <cfRule type="cellIs" dxfId="1347" priority="325" operator="equal">
      <formula>"MODERADO"</formula>
    </cfRule>
    <cfRule type="cellIs" dxfId="1346" priority="324" operator="equal">
      <formula>"ALTO"</formula>
    </cfRule>
    <cfRule type="cellIs" dxfId="1345" priority="323" operator="equal">
      <formula>"EXTREMO"</formula>
    </cfRule>
    <cfRule type="cellIs" dxfId="1344" priority="322" operator="equal">
      <formula>"MODERADO (RC/F)"</formula>
    </cfRule>
    <cfRule type="cellIs" dxfId="1343" priority="321" operator="equal">
      <formula>"ALTO (RC/F)"</formula>
    </cfRule>
    <cfRule type="cellIs" dxfId="1342" priority="320" operator="equal">
      <formula>"EXTREMO (RC/F)"</formula>
    </cfRule>
    <cfRule type="cellIs" dxfId="1341" priority="326" operator="equal">
      <formula>"BAJO"</formula>
    </cfRule>
  </conditionalFormatting>
  <conditionalFormatting sqref="AJ61">
    <cfRule type="cellIs" dxfId="1340" priority="290" operator="equal">
      <formula>#REF!</formula>
    </cfRule>
    <cfRule type="cellIs" dxfId="1339" priority="289" operator="equal">
      <formula>#REF!</formula>
    </cfRule>
    <cfRule type="cellIs" dxfId="1338" priority="287" operator="equal">
      <formula>#REF!</formula>
    </cfRule>
    <cfRule type="cellIs" dxfId="1337" priority="288" operator="equal">
      <formula>#REF!</formula>
    </cfRule>
    <cfRule type="cellIs" dxfId="1336" priority="293" operator="equal">
      <formula>#REF!</formula>
    </cfRule>
    <cfRule type="cellIs" dxfId="1335" priority="294" operator="equal">
      <formula>#REF!</formula>
    </cfRule>
    <cfRule type="cellIs" dxfId="1334" priority="295" operator="equal">
      <formula>#REF!</formula>
    </cfRule>
    <cfRule type="cellIs" dxfId="1333" priority="296" operator="equal">
      <formula>#REF!</formula>
    </cfRule>
    <cfRule type="cellIs" dxfId="1332" priority="291" operator="equal">
      <formula>#REF!</formula>
    </cfRule>
    <cfRule type="cellIs" dxfId="1331" priority="297" operator="equal">
      <formula>#REF!</formula>
    </cfRule>
    <cfRule type="cellIs" dxfId="1330" priority="298" operator="equal">
      <formula>#REF!</formula>
    </cfRule>
    <cfRule type="cellIs" dxfId="1329" priority="299" operator="equal">
      <formula>#REF!</formula>
    </cfRule>
    <cfRule type="cellIs" dxfId="1328" priority="300" operator="equal">
      <formula>#REF!</formula>
    </cfRule>
    <cfRule type="cellIs" dxfId="1327" priority="301" operator="equal">
      <formula>#REF!</formula>
    </cfRule>
    <cfRule type="cellIs" dxfId="1326" priority="302" operator="equal">
      <formula>#REF!</formula>
    </cfRule>
    <cfRule type="cellIs" dxfId="1325" priority="303" operator="equal">
      <formula>#REF!</formula>
    </cfRule>
    <cfRule type="cellIs" dxfId="1324" priority="304" operator="equal">
      <formula>#REF!</formula>
    </cfRule>
    <cfRule type="cellIs" dxfId="1323" priority="305" operator="equal">
      <formula>#REF!</formula>
    </cfRule>
    <cfRule type="cellIs" dxfId="1322" priority="306" operator="equal">
      <formula>#REF!</formula>
    </cfRule>
    <cfRule type="cellIs" dxfId="1321" priority="307" operator="equal">
      <formula>#REF!</formula>
    </cfRule>
    <cfRule type="cellIs" dxfId="1320" priority="292" operator="equal">
      <formula>#REF!</formula>
    </cfRule>
    <cfRule type="cellIs" dxfId="1319" priority="309" operator="equal">
      <formula>#REF!</formula>
    </cfRule>
    <cfRule type="cellIs" dxfId="1318" priority="282" operator="equal">
      <formula>#REF!</formula>
    </cfRule>
    <cfRule type="cellIs" dxfId="1317" priority="286" operator="equal">
      <formula>#REF!</formula>
    </cfRule>
    <cfRule type="cellIs" dxfId="1316" priority="283" operator="equal">
      <formula>#REF!</formula>
    </cfRule>
    <cfRule type="cellIs" dxfId="1315" priority="308" operator="equal">
      <formula>#REF!</formula>
    </cfRule>
  </conditionalFormatting>
  <conditionalFormatting sqref="AJ64:AJ65 Q64:Q65">
    <cfRule type="cellIs" dxfId="1314" priority="402" operator="equal">
      <formula>"MODERADO (RC/F)"</formula>
    </cfRule>
    <cfRule type="cellIs" dxfId="1313" priority="401" operator="equal">
      <formula>"ALTO (RC/F)"</formula>
    </cfRule>
    <cfRule type="cellIs" dxfId="1312" priority="406" operator="equal">
      <formula>"BAJO"</formula>
    </cfRule>
    <cfRule type="cellIs" dxfId="1311" priority="400" operator="equal">
      <formula>"EXTREMO (RC/F)"</formula>
    </cfRule>
    <cfRule type="cellIs" dxfId="1310" priority="405" operator="equal">
      <formula>"MODERADO"</formula>
    </cfRule>
    <cfRule type="cellIs" dxfId="1309" priority="404" operator="equal">
      <formula>"ALTO"</formula>
    </cfRule>
    <cfRule type="cellIs" dxfId="1308" priority="403" operator="equal">
      <formula>"EXTREMO"</formula>
    </cfRule>
  </conditionalFormatting>
  <conditionalFormatting sqref="AJ64:AJ65">
    <cfRule type="cellIs" dxfId="1307" priority="392" operator="equal">
      <formula>#REF!</formula>
    </cfRule>
    <cfRule type="cellIs" dxfId="1306" priority="372" operator="equal">
      <formula>#REF!</formula>
    </cfRule>
    <cfRule type="cellIs" dxfId="1305" priority="391" operator="equal">
      <formula>#REF!</formula>
    </cfRule>
    <cfRule type="cellIs" dxfId="1304" priority="390" operator="equal">
      <formula>#REF!</formula>
    </cfRule>
    <cfRule type="cellIs" dxfId="1303" priority="389" operator="equal">
      <formula>#REF!</formula>
    </cfRule>
    <cfRule type="cellIs" dxfId="1302" priority="388" operator="equal">
      <formula>#REF!</formula>
    </cfRule>
    <cfRule type="cellIs" dxfId="1301" priority="387" operator="equal">
      <formula>#REF!</formula>
    </cfRule>
    <cfRule type="cellIs" dxfId="1300" priority="386" operator="equal">
      <formula>#REF!</formula>
    </cfRule>
    <cfRule type="cellIs" dxfId="1299" priority="371" operator="equal">
      <formula>#REF!</formula>
    </cfRule>
    <cfRule type="cellIs" dxfId="1298" priority="368" operator="equal">
      <formula>#REF!</formula>
    </cfRule>
    <cfRule type="cellIs" dxfId="1297" priority="367" operator="equal">
      <formula>#REF!</formula>
    </cfRule>
    <cfRule type="cellIs" dxfId="1296" priority="378" operator="equal">
      <formula>#REF!</formula>
    </cfRule>
    <cfRule type="cellIs" dxfId="1295" priority="394" operator="equal">
      <formula>#REF!</formula>
    </cfRule>
    <cfRule type="cellIs" dxfId="1294" priority="393" operator="equal">
      <formula>#REF!</formula>
    </cfRule>
    <cfRule type="cellIs" dxfId="1293" priority="385" operator="equal">
      <formula>#REF!</formula>
    </cfRule>
    <cfRule type="cellIs" dxfId="1292" priority="384" operator="equal">
      <formula>#REF!</formula>
    </cfRule>
    <cfRule type="cellIs" dxfId="1291" priority="383" operator="equal">
      <formula>#REF!</formula>
    </cfRule>
    <cfRule type="cellIs" dxfId="1290" priority="382" operator="equal">
      <formula>#REF!</formula>
    </cfRule>
    <cfRule type="cellIs" dxfId="1289" priority="381" operator="equal">
      <formula>#REF!</formula>
    </cfRule>
    <cfRule type="cellIs" dxfId="1288" priority="380" operator="equal">
      <formula>#REF!</formula>
    </cfRule>
    <cfRule type="cellIs" dxfId="1287" priority="379" operator="equal">
      <formula>#REF!</formula>
    </cfRule>
    <cfRule type="cellIs" dxfId="1286" priority="377" operator="equal">
      <formula>#REF!</formula>
    </cfRule>
    <cfRule type="cellIs" dxfId="1285" priority="376" operator="equal">
      <formula>#REF!</formula>
    </cfRule>
    <cfRule type="cellIs" dxfId="1284" priority="375" operator="equal">
      <formula>#REF!</formula>
    </cfRule>
    <cfRule type="cellIs" dxfId="1283" priority="374" operator="equal">
      <formula>#REF!</formula>
    </cfRule>
    <cfRule type="cellIs" dxfId="1282" priority="373" operator="equal">
      <formula>#REF!</formula>
    </cfRule>
  </conditionalFormatting>
  <conditionalFormatting sqref="AJ68 AJ70 Q68">
    <cfRule type="cellIs" dxfId="1281" priority="813" operator="equal">
      <formula>"EXTREMO"</formula>
    </cfRule>
    <cfRule type="cellIs" dxfId="1280" priority="812" operator="equal">
      <formula>"MODERADO (RC/F)"</formula>
    </cfRule>
    <cfRule type="cellIs" dxfId="1279" priority="815" operator="equal">
      <formula>"MODERADO"</formula>
    </cfRule>
    <cfRule type="cellIs" dxfId="1278" priority="811" operator="equal">
      <formula>"ALTO (RC/F)"</formula>
    </cfRule>
    <cfRule type="cellIs" dxfId="1277" priority="814" operator="equal">
      <formula>"ALTO"</formula>
    </cfRule>
    <cfRule type="cellIs" dxfId="1276" priority="816" operator="equal">
      <formula>"BAJO"</formula>
    </cfRule>
    <cfRule type="cellIs" dxfId="1275" priority="810" operator="equal">
      <formula>"EXTREMO (RC/F)"</formula>
    </cfRule>
  </conditionalFormatting>
  <conditionalFormatting sqref="AJ68 AJ70">
    <cfRule type="cellIs" dxfId="1274" priority="793" operator="equal">
      <formula>#REF!</formula>
    </cfRule>
    <cfRule type="cellIs" dxfId="1273" priority="792" operator="equal">
      <formula>#REF!</formula>
    </cfRule>
    <cfRule type="cellIs" dxfId="1272" priority="791" operator="equal">
      <formula>#REF!</formula>
    </cfRule>
    <cfRule type="cellIs" dxfId="1271" priority="790" operator="equal">
      <formula>#REF!</formula>
    </cfRule>
    <cfRule type="cellIs" dxfId="1270" priority="788" operator="equal">
      <formula>#REF!</formula>
    </cfRule>
    <cfRule type="cellIs" dxfId="1269" priority="787" operator="equal">
      <formula>#REF!</formula>
    </cfRule>
    <cfRule type="cellIs" dxfId="1268" priority="786" operator="equal">
      <formula>#REF!</formula>
    </cfRule>
    <cfRule type="cellIs" dxfId="1267" priority="785" operator="equal">
      <formula>#REF!</formula>
    </cfRule>
    <cfRule type="cellIs" dxfId="1266" priority="784" operator="equal">
      <formula>#REF!</formula>
    </cfRule>
    <cfRule type="cellIs" dxfId="1265" priority="783" operator="equal">
      <formula>#REF!</formula>
    </cfRule>
    <cfRule type="cellIs" dxfId="1264" priority="782" operator="equal">
      <formula>#REF!</formula>
    </cfRule>
    <cfRule type="cellIs" dxfId="1263" priority="789" operator="equal">
      <formula>#REF!</formula>
    </cfRule>
    <cfRule type="cellIs" dxfId="1262" priority="801" operator="equal">
      <formula>#REF!</formula>
    </cfRule>
    <cfRule type="cellIs" dxfId="1261" priority="795" operator="equal">
      <formula>#REF!</formula>
    </cfRule>
    <cfRule type="cellIs" dxfId="1260" priority="794" operator="equal">
      <formula>#REF!</formula>
    </cfRule>
    <cfRule type="cellIs" dxfId="1259" priority="804" operator="equal">
      <formula>#REF!</formula>
    </cfRule>
    <cfRule type="cellIs" dxfId="1258" priority="803" operator="equal">
      <formula>#REF!</formula>
    </cfRule>
    <cfRule type="cellIs" dxfId="1257" priority="800" operator="equal">
      <formula>#REF!</formula>
    </cfRule>
    <cfRule type="cellIs" dxfId="1256" priority="802" operator="equal">
      <formula>#REF!</formula>
    </cfRule>
    <cfRule type="cellIs" dxfId="1255" priority="799" operator="equal">
      <formula>#REF!</formula>
    </cfRule>
    <cfRule type="cellIs" dxfId="1254" priority="798" operator="equal">
      <formula>#REF!</formula>
    </cfRule>
    <cfRule type="cellIs" dxfId="1253" priority="797" operator="equal">
      <formula>#REF!</formula>
    </cfRule>
    <cfRule type="cellIs" dxfId="1252" priority="796" operator="equal">
      <formula>#REF!</formula>
    </cfRule>
  </conditionalFormatting>
  <conditionalFormatting sqref="AJ68">
    <cfRule type="cellIs" dxfId="1251" priority="778" operator="equal">
      <formula>#REF!</formula>
    </cfRule>
    <cfRule type="cellIs" dxfId="1250" priority="777" operator="equal">
      <formula>#REF!</formula>
    </cfRule>
    <cfRule type="cellIs" dxfId="1249" priority="781" operator="equal">
      <formula>#REF!</formula>
    </cfRule>
  </conditionalFormatting>
  <conditionalFormatting sqref="AJ70">
    <cfRule type="cellIs" dxfId="1248" priority="65" operator="equal">
      <formula>#REF!</formula>
    </cfRule>
    <cfRule type="cellIs" dxfId="1247" priority="66" operator="equal">
      <formula>#REF!</formula>
    </cfRule>
    <cfRule type="cellIs" dxfId="1246" priority="84" operator="equal">
      <formula>#REF!</formula>
    </cfRule>
  </conditionalFormatting>
  <hyperlinks>
    <hyperlink ref="AD64" r:id="rId1" xr:uid="{8A7D82EB-3199-4AA0-A38A-866838AC6F90}"/>
    <hyperlink ref="AD47" r:id="rId2" xr:uid="{135C8A00-2195-4599-BFD0-704C903039D6}"/>
    <hyperlink ref="AD48" r:id="rId3" xr:uid="{2F7C5207-E180-40EC-B6CD-DF51593187A9}"/>
    <hyperlink ref="AD49" r:id="rId4" display="../../../../../../../../../:f:/g/personal/mrchacon_mincit_gov_co/Ek7Nsb3TOM5KnfMrz0toNWgBAJ7ZmSNc8cGCH0PiCQyI9g?e=ofF1cV" xr:uid="{95FDCA78-B0F5-4D4D-82A0-AB896FB80CE9}"/>
    <hyperlink ref="AD50" r:id="rId5" display="../../../../../../../../../:f:/g/personal/mrchacon_mincit_gov_co/Ek7Nsb3TOM5KnfMrz0toNWgBAJ7ZmSNc8cGCH0PiCQyI9g?e=ofF1cV" xr:uid="{A2D23454-4D64-4508-BDBB-45CB91045E47}"/>
    <hyperlink ref="AD51" r:id="rId6" display="../../../../../../../../../:f:/g/personal/mrchacon_mincit_gov_co/Ek7Nsb3TOM5KnfMrz0toNWgBAJ7ZmSNc8cGCH0PiCQyI9g?e=ofF1cV" xr:uid="{6BF76E12-DBF5-4D03-B2AB-78E388FD0C5D}"/>
    <hyperlink ref="AD54" r:id="rId7" display="../../../../../../../../../:f:/g/personal/mrchacon_mincit_gov_co/Ek7Nsb3TOM5KnfMrz0toNWgBAJ7ZmSNc8cGCH0PiCQyI9g?e=ofF1cV" xr:uid="{A6BE8FB0-FCAA-4717-B822-7414F00EE031}"/>
    <hyperlink ref="AD41" r:id="rId8" xr:uid="{98145144-2754-4DFE-80D3-2EE476F927F1}"/>
    <hyperlink ref="AD43" r:id="rId9" xr:uid="{90C3D7D7-5BCD-447C-A995-2DE130098460}"/>
    <hyperlink ref="AD55" r:id="rId10" xr:uid="{5B99F582-3C76-4593-A68A-1318C41CA230}"/>
    <hyperlink ref="AD57" r:id="rId11" xr:uid="{F7619A8C-395E-49AA-8FBD-82620FD0E2E1}"/>
    <hyperlink ref="AD59" r:id="rId12" xr:uid="{BFF53F85-D2A2-4AAB-AC83-16166484352E}"/>
    <hyperlink ref="BE49" r:id="rId13" display="../../../../../../../../../:f:/g/personal/mrchacon_mincit_gov_co/Eu5EgYGtgQtDtO2G7HZW3VMB0qAiqIzNIkf0oqDpYjq8jA?e=TvZbLs" xr:uid="{466AB417-0B01-448A-95DC-D3AC5B9E684C}"/>
    <hyperlink ref="AD42" r:id="rId14" xr:uid="{CE9DBA4C-91BC-46E2-B50B-A5D10134CB56}"/>
    <hyperlink ref="AD44" r:id="rId15" xr:uid="{C35F30B3-6A60-4CFE-ABEA-B511AEEEE18B}"/>
    <hyperlink ref="AD21" r:id="rId16" xr:uid="{576D6097-ED54-4A31-A784-6E5C4DE681D8}"/>
    <hyperlink ref="AD22" r:id="rId17" xr:uid="{E01326F2-2C1F-45C7-87A7-6D1205DDDAFF}"/>
    <hyperlink ref="AD23" r:id="rId18" xr:uid="{A7AB7695-860C-400B-BAA6-DF77CB6CE480}"/>
    <hyperlink ref="AD45" r:id="rId19" xr:uid="{D4DFD69D-7BE9-434C-9E18-7A5870D35BCF}"/>
    <hyperlink ref="AD46" r:id="rId20" xr:uid="{98DE8843-7C09-4CE0-98FE-889EE1B0550D}"/>
    <hyperlink ref="AD24:AD29" r:id="rId21" display="https://mincitco.sharepoint.com/:f:/s/ZonasFrancas/EsX6mY6T9ApMknR7RffH4jEBzGlLRigkt4pMGDqCakfcXA?e=LAnuIB" xr:uid="{C21037C0-CA02-42B3-955E-9C18FA598DAB}"/>
    <hyperlink ref="AD38" r:id="rId22" xr:uid="{35105FEC-DC8F-4004-8B81-6F6BC9AB4E8D}"/>
    <hyperlink ref="AD18" r:id="rId23" xr:uid="{AF35DFD5-8424-4243-98C7-5A7094EC23BC}"/>
    <hyperlink ref="AD19" r:id="rId24" xr:uid="{C878F23A-E84B-4D8E-9530-B414146C724B}"/>
    <hyperlink ref="AD20" r:id="rId25" xr:uid="{7AC7E284-5E87-425E-965E-FB8D74F78CE6}"/>
    <hyperlink ref="AD61" r:id="rId26" xr:uid="{8266F6E8-22C5-4EEA-8900-4577F7C8018B}"/>
    <hyperlink ref="AD62" r:id="rId27" xr:uid="{D1473C4B-ABB9-4934-A69B-4E59C2333ABA}"/>
    <hyperlink ref="AD63" r:id="rId28" xr:uid="{E06486CB-5CBC-43DB-AD68-E5069C914AC8}"/>
  </hyperlinks>
  <pageMargins left="0.7" right="0.7" top="0.75" bottom="0.75" header="0.3" footer="0.3"/>
  <pageSetup orientation="portrait" r:id="rId29"/>
  <drawing r:id="rId30"/>
  <legacyDrawing r:id="rId3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B1:BP80"/>
  <sheetViews>
    <sheetView showGridLines="0" showRuler="0" showWhiteSpace="0" zoomScale="50" zoomScaleNormal="50" zoomScaleSheetLayoutView="20" zoomScalePageLayoutView="10" workbookViewId="0">
      <selection activeCell="E1" sqref="E1:BM2"/>
    </sheetView>
  </sheetViews>
  <sheetFormatPr baseColWidth="10" defaultColWidth="11.42578125" defaultRowHeight="14.25" x14ac:dyDescent="0.25"/>
  <cols>
    <col min="1" max="1" width="1.42578125" style="24" customWidth="1"/>
    <col min="2" max="2" width="17" style="24" customWidth="1"/>
    <col min="3" max="3" width="23.140625" style="24" customWidth="1"/>
    <col min="4" max="4" width="20.140625" style="24" customWidth="1"/>
    <col min="5" max="5" width="24.28515625" style="24" customWidth="1"/>
    <col min="6" max="6" width="13.140625" style="24" customWidth="1"/>
    <col min="7" max="7" width="15.5703125" style="24" customWidth="1"/>
    <col min="8" max="8" width="45.5703125" style="24" customWidth="1"/>
    <col min="9" max="9" width="36.140625" style="24" customWidth="1"/>
    <col min="10" max="10" width="23.85546875" style="24" customWidth="1"/>
    <col min="11" max="11" width="22.28515625" style="24" customWidth="1"/>
    <col min="12" max="12" width="27.140625" style="24" customWidth="1"/>
    <col min="13" max="13" width="16.42578125" style="255" hidden="1" customWidth="1"/>
    <col min="14" max="14" width="20.28515625" style="24" customWidth="1"/>
    <col min="15" max="15" width="11.5703125" style="255" hidden="1" customWidth="1"/>
    <col min="16" max="16" width="21.28515625" style="24" customWidth="1"/>
    <col min="17" max="17" width="18.42578125" style="24" customWidth="1"/>
    <col min="18" max="18" width="66.28515625" style="24" customWidth="1"/>
    <col min="19" max="20" width="20.140625" style="24" customWidth="1"/>
    <col min="21" max="21" width="22.7109375" style="24" customWidth="1"/>
    <col min="22" max="22" width="27" style="24" customWidth="1"/>
    <col min="23" max="23" width="28.7109375" style="24" customWidth="1"/>
    <col min="24" max="24" width="34.85546875" style="24" customWidth="1"/>
    <col min="25" max="25" width="19.85546875" style="24" customWidth="1"/>
    <col min="26" max="26" width="9.42578125" style="24" hidden="1" customWidth="1"/>
    <col min="27" max="27" width="27.5703125" style="24" customWidth="1"/>
    <col min="28" max="28" width="9.42578125" style="24" hidden="1" customWidth="1"/>
    <col min="29" max="29" width="34.7109375" style="24" customWidth="1"/>
    <col min="30" max="30" width="12.42578125" style="24" hidden="1" customWidth="1"/>
    <col min="31" max="31" width="33.42578125" style="24" customWidth="1"/>
    <col min="32" max="32" width="10.42578125" style="24" hidden="1" customWidth="1"/>
    <col min="33" max="33" width="31.140625" style="24" customWidth="1"/>
    <col min="34" max="34" width="10.85546875" style="24" hidden="1" customWidth="1"/>
    <col min="35" max="35" width="40.85546875" style="24" customWidth="1"/>
    <col min="36" max="36" width="9.42578125" style="24" hidden="1" customWidth="1"/>
    <col min="37" max="37" width="32" style="24" customWidth="1"/>
    <col min="38" max="38" width="12.42578125" style="24" hidden="1" customWidth="1"/>
    <col min="39" max="39" width="21.5703125" style="24" customWidth="1"/>
    <col min="40" max="40" width="24.5703125" style="24" customWidth="1"/>
    <col min="41" max="41" width="29.140625" style="24" customWidth="1"/>
    <col min="42" max="42" width="24.85546875" style="24" customWidth="1"/>
    <col min="43" max="43" width="17.5703125" style="24" customWidth="1"/>
    <col min="44" max="44" width="16.5703125" style="24" customWidth="1"/>
    <col min="45" max="45" width="21.140625" style="24" customWidth="1"/>
    <col min="46" max="46" width="24.5703125" style="24" customWidth="1"/>
    <col min="47" max="47" width="19.42578125" style="24" customWidth="1"/>
    <col min="48" max="48" width="26.5703125" style="24" customWidth="1"/>
    <col min="49" max="49" width="20.85546875" style="24" customWidth="1"/>
    <col min="50" max="50" width="18.5703125" style="24" customWidth="1"/>
    <col min="51" max="51" width="27.85546875" style="24" customWidth="1"/>
    <col min="52" max="52" width="20.85546875" style="24" customWidth="1"/>
    <col min="53" max="53" width="23.140625" style="24" customWidth="1"/>
    <col min="54" max="54" width="20.5703125" style="24" customWidth="1"/>
    <col min="55" max="56" width="5.5703125" style="24" customWidth="1"/>
    <col min="57" max="57" width="30.7109375" style="24" customWidth="1"/>
    <col min="58" max="59" width="7.85546875" style="24" customWidth="1"/>
    <col min="60" max="60" width="33.140625" style="24" customWidth="1"/>
    <col min="61" max="62" width="8.5703125" style="24" customWidth="1"/>
    <col min="63" max="63" width="35.42578125" style="24" customWidth="1"/>
    <col min="64" max="65" width="9.5703125" style="24" customWidth="1"/>
    <col min="66" max="66" width="40.42578125" style="24" customWidth="1"/>
    <col min="67" max="67" width="31.42578125" style="24" customWidth="1"/>
    <col min="68" max="68" width="47" style="257" customWidth="1"/>
    <col min="69" max="16384" width="11.42578125" style="24"/>
  </cols>
  <sheetData>
    <row r="1" spans="2:68" ht="36.950000000000003" customHeight="1" x14ac:dyDescent="0.25">
      <c r="B1" s="443"/>
      <c r="C1" s="444"/>
      <c r="D1" s="445"/>
      <c r="E1" s="443" t="s">
        <v>505</v>
      </c>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c r="BJ1" s="444"/>
      <c r="BK1" s="444"/>
      <c r="BL1" s="444"/>
      <c r="BM1" s="445"/>
      <c r="BN1" s="460" t="s">
        <v>911</v>
      </c>
      <c r="BO1" s="461"/>
      <c r="BP1" s="462"/>
    </row>
    <row r="2" spans="2:68" ht="87.95" customHeight="1" x14ac:dyDescent="0.25">
      <c r="B2" s="446"/>
      <c r="C2" s="447"/>
      <c r="D2" s="448"/>
      <c r="E2" s="446"/>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8"/>
      <c r="BN2" s="463"/>
      <c r="BO2" s="464"/>
      <c r="BP2" s="465"/>
    </row>
    <row r="3" spans="2:68" ht="18" customHeight="1" x14ac:dyDescent="0.25">
      <c r="C3" s="251"/>
      <c r="D3" s="232"/>
      <c r="E3" s="232"/>
      <c r="F3" s="232"/>
      <c r="G3" s="232"/>
      <c r="H3" s="232"/>
      <c r="I3" s="232"/>
      <c r="J3" s="232"/>
      <c r="K3" s="233"/>
      <c r="L3" s="233"/>
      <c r="M3" s="234"/>
      <c r="N3" s="233"/>
      <c r="O3" s="234"/>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2"/>
    </row>
    <row r="4" spans="2:68" ht="27" customHeight="1" x14ac:dyDescent="0.25">
      <c r="B4" s="474" t="s">
        <v>11</v>
      </c>
      <c r="C4" s="474"/>
      <c r="D4" s="458">
        <v>45656</v>
      </c>
      <c r="E4" s="459"/>
      <c r="F4" s="252"/>
      <c r="G4" s="252"/>
      <c r="H4" s="98" t="s">
        <v>12</v>
      </c>
      <c r="I4" s="235">
        <v>1</v>
      </c>
      <c r="J4" s="236"/>
      <c r="K4" s="233"/>
      <c r="L4" s="233"/>
      <c r="M4" s="234"/>
      <c r="N4" s="233"/>
      <c r="O4" s="234"/>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473"/>
      <c r="AX4" s="473"/>
      <c r="AY4" s="473"/>
      <c r="AZ4" s="233"/>
    </row>
    <row r="5" spans="2:68" ht="19.5" customHeight="1" x14ac:dyDescent="0.25">
      <c r="C5" s="252"/>
      <c r="E5" s="233"/>
      <c r="F5" s="233"/>
      <c r="G5" s="233"/>
      <c r="H5" s="233"/>
      <c r="I5" s="233"/>
      <c r="J5" s="233"/>
      <c r="K5" s="233"/>
      <c r="L5" s="233"/>
      <c r="M5" s="234"/>
      <c r="N5" s="233"/>
      <c r="O5" s="234"/>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row>
    <row r="6" spans="2:68" ht="49.7" customHeight="1" x14ac:dyDescent="0.25">
      <c r="B6" s="410" t="s">
        <v>13</v>
      </c>
      <c r="C6" s="410"/>
      <c r="D6" s="410"/>
      <c r="E6" s="410"/>
      <c r="F6" s="410"/>
      <c r="G6" s="410"/>
      <c r="H6" s="410"/>
      <c r="I6" s="410"/>
      <c r="J6" s="410"/>
      <c r="K6" s="410"/>
      <c r="L6" s="416" t="s">
        <v>897</v>
      </c>
      <c r="M6" s="416"/>
      <c r="N6" s="416"/>
      <c r="O6" s="416"/>
      <c r="P6" s="416"/>
      <c r="Q6" s="476" t="s">
        <v>506</v>
      </c>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30" t="s">
        <v>898</v>
      </c>
      <c r="AX6" s="430"/>
      <c r="AY6" s="430"/>
      <c r="AZ6" s="430"/>
      <c r="BA6" s="340" t="s">
        <v>507</v>
      </c>
      <c r="BB6" s="338"/>
      <c r="BC6" s="338"/>
      <c r="BD6" s="338"/>
      <c r="BE6" s="338"/>
      <c r="BF6" s="338"/>
      <c r="BG6" s="338"/>
      <c r="BH6" s="338"/>
      <c r="BI6" s="338"/>
      <c r="BJ6" s="338"/>
      <c r="BK6" s="338"/>
      <c r="BL6" s="338"/>
      <c r="BM6" s="338"/>
      <c r="BN6" s="338"/>
      <c r="BO6" s="338"/>
      <c r="BP6" s="466" t="s">
        <v>508</v>
      </c>
    </row>
    <row r="7" spans="2:68" ht="29.25" customHeight="1" x14ac:dyDescent="0.25">
      <c r="B7" s="418" t="s">
        <v>509</v>
      </c>
      <c r="C7" s="418" t="s">
        <v>510</v>
      </c>
      <c r="D7" s="410" t="s">
        <v>19</v>
      </c>
      <c r="E7" s="477" t="s">
        <v>912</v>
      </c>
      <c r="F7" s="410" t="s">
        <v>511</v>
      </c>
      <c r="G7" s="410" t="s">
        <v>512</v>
      </c>
      <c r="H7" s="410" t="s">
        <v>513</v>
      </c>
      <c r="I7" s="410" t="s">
        <v>913</v>
      </c>
      <c r="J7" s="410" t="s">
        <v>914</v>
      </c>
      <c r="K7" s="410" t="s">
        <v>514</v>
      </c>
      <c r="L7" s="416" t="s">
        <v>24</v>
      </c>
      <c r="M7" s="417" t="s">
        <v>25</v>
      </c>
      <c r="N7" s="416" t="s">
        <v>26</v>
      </c>
      <c r="O7" s="417" t="s">
        <v>27</v>
      </c>
      <c r="P7" s="419" t="s">
        <v>29</v>
      </c>
      <c r="Q7" s="437" t="s">
        <v>515</v>
      </c>
      <c r="R7" s="441"/>
      <c r="S7" s="441"/>
      <c r="T7" s="441"/>
      <c r="U7" s="441"/>
      <c r="V7" s="441"/>
      <c r="W7" s="441"/>
      <c r="X7" s="438"/>
      <c r="Y7" s="437" t="s">
        <v>516</v>
      </c>
      <c r="Z7" s="441"/>
      <c r="AA7" s="441"/>
      <c r="AB7" s="441"/>
      <c r="AC7" s="441"/>
      <c r="AD7" s="441"/>
      <c r="AE7" s="441"/>
      <c r="AF7" s="441"/>
      <c r="AG7" s="441"/>
      <c r="AH7" s="441"/>
      <c r="AI7" s="441"/>
      <c r="AJ7" s="441"/>
      <c r="AK7" s="441"/>
      <c r="AL7" s="441"/>
      <c r="AM7" s="441"/>
      <c r="AN7" s="438"/>
      <c r="AO7" s="437" t="s">
        <v>517</v>
      </c>
      <c r="AP7" s="438"/>
      <c r="AQ7" s="437" t="s">
        <v>518</v>
      </c>
      <c r="AR7" s="441"/>
      <c r="AS7" s="441"/>
      <c r="AT7" s="438"/>
      <c r="AU7" s="437" t="s">
        <v>519</v>
      </c>
      <c r="AV7" s="438"/>
      <c r="AW7" s="430" t="s">
        <v>24</v>
      </c>
      <c r="AX7" s="430" t="s">
        <v>26</v>
      </c>
      <c r="AY7" s="432" t="s">
        <v>36</v>
      </c>
      <c r="AZ7" s="432" t="s">
        <v>37</v>
      </c>
      <c r="BA7" s="457" t="s">
        <v>520</v>
      </c>
      <c r="BB7" s="338" t="s">
        <v>521</v>
      </c>
      <c r="BC7" s="467" t="s">
        <v>522</v>
      </c>
      <c r="BD7" s="468"/>
      <c r="BE7" s="469"/>
      <c r="BF7" s="467" t="s">
        <v>523</v>
      </c>
      <c r="BG7" s="468"/>
      <c r="BH7" s="469"/>
      <c r="BI7" s="467" t="s">
        <v>524</v>
      </c>
      <c r="BJ7" s="468"/>
      <c r="BK7" s="469"/>
      <c r="BL7" s="467" t="s">
        <v>525</v>
      </c>
      <c r="BM7" s="468"/>
      <c r="BN7" s="469"/>
      <c r="BO7" s="338" t="s">
        <v>40</v>
      </c>
      <c r="BP7" s="466"/>
    </row>
    <row r="8" spans="2:68" ht="45" x14ac:dyDescent="0.25">
      <c r="B8" s="418"/>
      <c r="C8" s="418"/>
      <c r="D8" s="410"/>
      <c r="E8" s="410"/>
      <c r="F8" s="410"/>
      <c r="G8" s="410"/>
      <c r="H8" s="410"/>
      <c r="I8" s="410"/>
      <c r="J8" s="410"/>
      <c r="K8" s="410"/>
      <c r="L8" s="416"/>
      <c r="M8" s="417"/>
      <c r="N8" s="416"/>
      <c r="O8" s="417"/>
      <c r="P8" s="419"/>
      <c r="Q8" s="420" t="s">
        <v>526</v>
      </c>
      <c r="R8" s="128" t="s">
        <v>527</v>
      </c>
      <c r="S8" s="421" t="s">
        <v>30</v>
      </c>
      <c r="T8" s="421"/>
      <c r="U8" s="128" t="s">
        <v>528</v>
      </c>
      <c r="V8" s="420" t="s">
        <v>529</v>
      </c>
      <c r="W8" s="420"/>
      <c r="X8" s="420"/>
      <c r="Y8" s="439"/>
      <c r="Z8" s="442"/>
      <c r="AA8" s="442"/>
      <c r="AB8" s="442"/>
      <c r="AC8" s="442"/>
      <c r="AD8" s="442"/>
      <c r="AE8" s="442"/>
      <c r="AF8" s="442"/>
      <c r="AG8" s="442"/>
      <c r="AH8" s="442"/>
      <c r="AI8" s="442"/>
      <c r="AJ8" s="442"/>
      <c r="AK8" s="442"/>
      <c r="AL8" s="442"/>
      <c r="AM8" s="442"/>
      <c r="AN8" s="440"/>
      <c r="AO8" s="439"/>
      <c r="AP8" s="440"/>
      <c r="AQ8" s="439"/>
      <c r="AR8" s="442"/>
      <c r="AS8" s="442"/>
      <c r="AT8" s="440"/>
      <c r="AU8" s="439"/>
      <c r="AV8" s="440"/>
      <c r="AW8" s="430"/>
      <c r="AX8" s="430"/>
      <c r="AY8" s="432"/>
      <c r="AZ8" s="432"/>
      <c r="BA8" s="457"/>
      <c r="BB8" s="338"/>
      <c r="BC8" s="470"/>
      <c r="BD8" s="471"/>
      <c r="BE8" s="472"/>
      <c r="BF8" s="470"/>
      <c r="BG8" s="471"/>
      <c r="BH8" s="472"/>
      <c r="BI8" s="470"/>
      <c r="BJ8" s="471"/>
      <c r="BK8" s="472"/>
      <c r="BL8" s="470"/>
      <c r="BM8" s="471"/>
      <c r="BN8" s="472"/>
      <c r="BO8" s="338"/>
      <c r="BP8" s="466"/>
    </row>
    <row r="9" spans="2:68" ht="69" customHeight="1" x14ac:dyDescent="0.25">
      <c r="B9" s="418"/>
      <c r="C9" s="418"/>
      <c r="D9" s="410"/>
      <c r="E9" s="410"/>
      <c r="F9" s="410"/>
      <c r="G9" s="410"/>
      <c r="H9" s="410"/>
      <c r="I9" s="410"/>
      <c r="J9" s="410"/>
      <c r="K9" s="410"/>
      <c r="L9" s="416"/>
      <c r="M9" s="417"/>
      <c r="N9" s="416"/>
      <c r="O9" s="417"/>
      <c r="P9" s="419"/>
      <c r="Q9" s="420"/>
      <c r="R9" s="135" t="s">
        <v>530</v>
      </c>
      <c r="S9" s="135" t="s">
        <v>531</v>
      </c>
      <c r="T9" s="135" t="s">
        <v>532</v>
      </c>
      <c r="U9" s="135" t="s">
        <v>915</v>
      </c>
      <c r="V9" s="134" t="s">
        <v>533</v>
      </c>
      <c r="W9" s="134" t="s">
        <v>534</v>
      </c>
      <c r="X9" s="134" t="s">
        <v>51</v>
      </c>
      <c r="Y9" s="135" t="s">
        <v>535</v>
      </c>
      <c r="Z9" s="135"/>
      <c r="AA9" s="135" t="s">
        <v>536</v>
      </c>
      <c r="AB9" s="135"/>
      <c r="AC9" s="135" t="s">
        <v>537</v>
      </c>
      <c r="AD9" s="135"/>
      <c r="AE9" s="135" t="s">
        <v>538</v>
      </c>
      <c r="AF9" s="135"/>
      <c r="AG9" s="135" t="s">
        <v>539</v>
      </c>
      <c r="AH9" s="135"/>
      <c r="AI9" s="135" t="s">
        <v>540</v>
      </c>
      <c r="AJ9" s="135"/>
      <c r="AK9" s="135" t="s">
        <v>541</v>
      </c>
      <c r="AL9" s="135"/>
      <c r="AM9" s="128" t="s">
        <v>542</v>
      </c>
      <c r="AN9" s="237" t="s">
        <v>543</v>
      </c>
      <c r="AO9" s="128" t="s">
        <v>544</v>
      </c>
      <c r="AP9" s="237" t="s">
        <v>545</v>
      </c>
      <c r="AQ9" s="237" t="s">
        <v>546</v>
      </c>
      <c r="AR9" s="237" t="s">
        <v>547</v>
      </c>
      <c r="AS9" s="237" t="s">
        <v>548</v>
      </c>
      <c r="AT9" s="237" t="s">
        <v>549</v>
      </c>
      <c r="AU9" s="237" t="s">
        <v>916</v>
      </c>
      <c r="AV9" s="237" t="s">
        <v>917</v>
      </c>
      <c r="AW9" s="430"/>
      <c r="AX9" s="430"/>
      <c r="AY9" s="432"/>
      <c r="AZ9" s="432"/>
      <c r="BA9" s="457" t="s">
        <v>38</v>
      </c>
      <c r="BB9" s="338"/>
      <c r="BC9" s="138" t="s">
        <v>52</v>
      </c>
      <c r="BD9" s="138" t="s">
        <v>53</v>
      </c>
      <c r="BE9" s="138" t="s">
        <v>54</v>
      </c>
      <c r="BF9" s="138" t="s">
        <v>52</v>
      </c>
      <c r="BG9" s="138" t="s">
        <v>53</v>
      </c>
      <c r="BH9" s="138" t="s">
        <v>54</v>
      </c>
      <c r="BI9" s="138" t="s">
        <v>52</v>
      </c>
      <c r="BJ9" s="138" t="s">
        <v>53</v>
      </c>
      <c r="BK9" s="138" t="s">
        <v>54</v>
      </c>
      <c r="BL9" s="138" t="s">
        <v>52</v>
      </c>
      <c r="BM9" s="138" t="s">
        <v>53</v>
      </c>
      <c r="BN9" s="138" t="s">
        <v>54</v>
      </c>
      <c r="BO9" s="338"/>
      <c r="BP9" s="466"/>
    </row>
    <row r="10" spans="2:68" ht="87.6" customHeight="1" x14ac:dyDescent="0.25">
      <c r="B10" s="290" t="s">
        <v>550</v>
      </c>
      <c r="C10" s="287" t="s">
        <v>551</v>
      </c>
      <c r="D10" s="449" t="s">
        <v>552</v>
      </c>
      <c r="E10" s="449" t="s">
        <v>553</v>
      </c>
      <c r="F10" s="449" t="s">
        <v>554</v>
      </c>
      <c r="G10" s="449" t="s">
        <v>62</v>
      </c>
      <c r="H10" s="455" t="s">
        <v>555</v>
      </c>
      <c r="I10" s="449" t="s">
        <v>556</v>
      </c>
      <c r="J10" s="449" t="s">
        <v>58</v>
      </c>
      <c r="K10" s="449" t="s">
        <v>557</v>
      </c>
      <c r="L10" s="449" t="s">
        <v>186</v>
      </c>
      <c r="M10" s="157">
        <f>VLOOKUP(L10,'[4]Datos Validacion'!$C$6:$D$10,2,0)</f>
        <v>0.2</v>
      </c>
      <c r="N10" s="451" t="s">
        <v>558</v>
      </c>
      <c r="O10" s="240">
        <f>VLOOKUP(N10,'[4]Datos Validacion'!$E$6:$F$15,2,0)</f>
        <v>1</v>
      </c>
      <c r="P10" s="453" t="s">
        <v>559</v>
      </c>
      <c r="Q10" s="241" t="s">
        <v>560</v>
      </c>
      <c r="R10" s="242" t="s">
        <v>561</v>
      </c>
      <c r="S10" s="204" t="s">
        <v>562</v>
      </c>
      <c r="T10" s="204" t="s">
        <v>563</v>
      </c>
      <c r="U10" s="204" t="s">
        <v>564</v>
      </c>
      <c r="V10" s="204" t="s">
        <v>565</v>
      </c>
      <c r="W10" s="197" t="s">
        <v>566</v>
      </c>
      <c r="X10" s="230" t="s">
        <v>560</v>
      </c>
      <c r="Y10" s="197" t="s">
        <v>567</v>
      </c>
      <c r="Z10" s="197">
        <f>IF(Y10='Eval Controles'!$C$30,'Eval Controles'!$D$30,IF(Y10='Eval Controles'!$C$31,'Eval Controles'!$D$31))</f>
        <v>15</v>
      </c>
      <c r="AA10" s="197" t="s">
        <v>69</v>
      </c>
      <c r="AB10" s="197">
        <f>IF(AA10='Eval Controles'!$C$32,'Eval Controles'!$D$32,IF(AA10='Eval Controles'!$C$33,'Eval Controles'!$D$33))</f>
        <v>15</v>
      </c>
      <c r="AC10" s="197" t="s">
        <v>568</v>
      </c>
      <c r="AD10" s="197">
        <f>IF(AC10='Eval Controles'!$C$34,'Eval Controles'!$D$34,IF(AC10='Eval Controles'!$C$35,'Eval Controles'!$D$35))</f>
        <v>15</v>
      </c>
      <c r="AE10" s="197" t="s">
        <v>71</v>
      </c>
      <c r="AF10" s="197">
        <f>IF(AE10='Eval Controles'!$C$36,'Eval Controles'!$D$36,IF(AE10='Eval Controles'!$C$37,'Eval Controles'!$D$37,IF(AE10='Eval Controles'!$C$38,'Eval Controles'!$D$38)))</f>
        <v>15</v>
      </c>
      <c r="AG10" s="197" t="s">
        <v>569</v>
      </c>
      <c r="AH10" s="197">
        <f>IF(AG10='Eval Controles'!$C$39,'Eval Controles'!$D$39,IF(AG10='Eval Controles'!$C$40,'Eval Controles'!$D$40))</f>
        <v>15</v>
      </c>
      <c r="AI10" s="197" t="s">
        <v>570</v>
      </c>
      <c r="AJ10" s="197">
        <f>IF(AI10='Eval Controles'!$C$41,'Eval Controles'!$D$41,IF(AI10='Eval Controles'!$C$42,'Eval Controles'!$D$42))</f>
        <v>15</v>
      </c>
      <c r="AK10" s="197" t="s">
        <v>571</v>
      </c>
      <c r="AL10" s="197">
        <f>IF(AK10='Eval Controles'!$C$43,'Eval Controles'!$D$43,IF(AK10='Eval Controles'!$C$44,'Eval Controles'!$D$44,IF(AK10='Eval Controles'!$C$45,'Eval Controles'!$D$45)))</f>
        <v>10</v>
      </c>
      <c r="AM10" s="147">
        <f>SUM(Z10,AB10,AD10,AF10,AH10,AJ10,AL10)</f>
        <v>100</v>
      </c>
      <c r="AN10" s="147" t="str">
        <f>IF(AM10&gt;=96,"FUERTE",IF(AM10&gt;=86,"MODERADO","DEBIL"))</f>
        <v>FUERTE</v>
      </c>
      <c r="AO10" s="197" t="s">
        <v>572</v>
      </c>
      <c r="AP10" s="147" t="str">
        <f>IF(AO10='Eval Controles'!$C$24,"FUERTE",IF(AO10='Eval Controles'!$C$25,"MODERADO",IF(AO10='Eval Controles'!$C$26,"DEBIL",)))</f>
        <v>FUERTE</v>
      </c>
      <c r="AQ10" s="221" t="s">
        <v>573</v>
      </c>
      <c r="AR10" s="197">
        <v>100</v>
      </c>
      <c r="AS10" s="348">
        <f>AVERAGE(AR10:AR11)</f>
        <v>75</v>
      </c>
      <c r="AT10" s="330" t="s">
        <v>452</v>
      </c>
      <c r="AU10" s="348" t="s">
        <v>574</v>
      </c>
      <c r="AV10" s="348" t="s">
        <v>575</v>
      </c>
      <c r="AW10" s="349" t="s">
        <v>186</v>
      </c>
      <c r="AX10" s="328" t="s">
        <v>558</v>
      </c>
      <c r="AY10" s="330" t="s">
        <v>559</v>
      </c>
      <c r="AZ10" s="329" t="s">
        <v>78</v>
      </c>
      <c r="BA10" s="248">
        <v>45644</v>
      </c>
      <c r="BB10" s="144" t="s">
        <v>576</v>
      </c>
      <c r="BC10" s="144"/>
      <c r="BD10" s="144" t="s">
        <v>9</v>
      </c>
      <c r="BE10" s="153" t="s">
        <v>577</v>
      </c>
      <c r="BF10" s="144" t="s">
        <v>9</v>
      </c>
      <c r="BG10" s="144"/>
      <c r="BH10" s="153" t="s">
        <v>578</v>
      </c>
      <c r="BI10" s="144"/>
      <c r="BJ10" s="144" t="s">
        <v>9</v>
      </c>
      <c r="BK10" s="153" t="s">
        <v>579</v>
      </c>
      <c r="BL10" s="144"/>
      <c r="BM10" s="144" t="s">
        <v>9</v>
      </c>
      <c r="BN10" s="144" t="s">
        <v>580</v>
      </c>
      <c r="BO10" s="144"/>
      <c r="BP10" s="281" t="s">
        <v>919</v>
      </c>
    </row>
    <row r="11" spans="2:68" ht="87.6" customHeight="1" x14ac:dyDescent="0.25">
      <c r="B11" s="289"/>
      <c r="C11" s="305"/>
      <c r="D11" s="450"/>
      <c r="E11" s="450"/>
      <c r="F11" s="450"/>
      <c r="G11" s="450"/>
      <c r="H11" s="456"/>
      <c r="I11" s="450"/>
      <c r="J11" s="450"/>
      <c r="K11" s="450"/>
      <c r="L11" s="450"/>
      <c r="M11" s="157" t="e">
        <f>VLOOKUP(L11,'[4]Datos Validacion'!$C$6:$D$10,2,0)</f>
        <v>#N/A</v>
      </c>
      <c r="N11" s="452"/>
      <c r="O11" s="240" t="e">
        <f>VLOOKUP(N11,'[4]Datos Validacion'!$E$6:$F$15,2,0)</f>
        <v>#N/A</v>
      </c>
      <c r="P11" s="454"/>
      <c r="Q11" s="241" t="s">
        <v>581</v>
      </c>
      <c r="R11" s="198" t="s">
        <v>582</v>
      </c>
      <c r="S11" s="204" t="s">
        <v>562</v>
      </c>
      <c r="T11" s="204" t="s">
        <v>563</v>
      </c>
      <c r="U11" s="204" t="s">
        <v>583</v>
      </c>
      <c r="V11" s="204" t="s">
        <v>565</v>
      </c>
      <c r="W11" s="197" t="s">
        <v>584</v>
      </c>
      <c r="X11" s="230" t="s">
        <v>581</v>
      </c>
      <c r="Y11" s="197" t="s">
        <v>567</v>
      </c>
      <c r="Z11" s="197">
        <f>IF(Y11='Eval Controles'!$C$30,'Eval Controles'!$D$30,IF(Y11='Eval Controles'!$C$31,'Eval Controles'!$D$31))</f>
        <v>15</v>
      </c>
      <c r="AA11" s="197" t="s">
        <v>69</v>
      </c>
      <c r="AB11" s="197">
        <f>IF(AA11='Eval Controles'!$C$32,'Eval Controles'!$D$32,IF(AA11='Eval Controles'!$C$33,'Eval Controles'!$D$33))</f>
        <v>15</v>
      </c>
      <c r="AC11" s="197" t="s">
        <v>568</v>
      </c>
      <c r="AD11" s="197">
        <f>IF(AC11='Eval Controles'!$C$34,'Eval Controles'!$D$34,IF(AC11='Eval Controles'!$C$35,'Eval Controles'!$D$35))</f>
        <v>15</v>
      </c>
      <c r="AE11" s="197" t="s">
        <v>146</v>
      </c>
      <c r="AF11" s="197">
        <f>IF(AE11='Eval Controles'!$C$36,'Eval Controles'!$D$36,IF(AE11='Eval Controles'!$C$37,'Eval Controles'!$D$37,IF(AE11='Eval Controles'!$C$38,'Eval Controles'!$D$38)))</f>
        <v>10</v>
      </c>
      <c r="AG11" s="197" t="s">
        <v>569</v>
      </c>
      <c r="AH11" s="197">
        <f>IF(AG11='Eval Controles'!$C$39,'Eval Controles'!$D$39,IF(AG11='Eval Controles'!$C$40,'Eval Controles'!$D$40))</f>
        <v>15</v>
      </c>
      <c r="AI11" s="197" t="s">
        <v>570</v>
      </c>
      <c r="AJ11" s="197">
        <f>IF(AI11='Eval Controles'!$C$41,'Eval Controles'!$D$41,IF(AI11='Eval Controles'!$C$42,'Eval Controles'!$D$42))</f>
        <v>15</v>
      </c>
      <c r="AK11" s="197" t="s">
        <v>571</v>
      </c>
      <c r="AL11" s="197">
        <f>IF(AK11='Eval Controles'!$C$43,'Eval Controles'!$D$43,IF(AK11='Eval Controles'!$C$44,'Eval Controles'!$D$44,IF(AK11='Eval Controles'!$C$45,'Eval Controles'!$D$45)))</f>
        <v>10</v>
      </c>
      <c r="AM11" s="147">
        <f>SUM(Z11,AB11,AD11,AF11,AH11,AJ11,AL11)</f>
        <v>95</v>
      </c>
      <c r="AN11" s="147" t="str">
        <f t="shared" ref="AN11:AN12" si="0">IF(AM11&gt;=96,"FUERTE",IF(AM11&gt;=86,"MODERADO","DEBIL"))</f>
        <v>MODERADO</v>
      </c>
      <c r="AO11" s="197" t="s">
        <v>572</v>
      </c>
      <c r="AP11" s="147" t="str">
        <f>IF(AO11='Eval Controles'!$C$24,"FUERTE",IF(AO11='Eval Controles'!$C$25,"MODERADO",IF(AO11='Eval Controles'!$C$26,"DEBIL",)))</f>
        <v>FUERTE</v>
      </c>
      <c r="AQ11" s="147" t="s">
        <v>452</v>
      </c>
      <c r="AR11" s="197">
        <v>50</v>
      </c>
      <c r="AS11" s="348"/>
      <c r="AT11" s="330"/>
      <c r="AU11" s="348"/>
      <c r="AV11" s="348"/>
      <c r="AW11" s="349"/>
      <c r="AX11" s="328"/>
      <c r="AY11" s="330"/>
      <c r="AZ11" s="329"/>
      <c r="BA11" s="248">
        <v>45644</v>
      </c>
      <c r="BB11" s="144" t="s">
        <v>576</v>
      </c>
      <c r="BC11" s="144"/>
      <c r="BD11" s="144" t="s">
        <v>9</v>
      </c>
      <c r="BE11" s="153" t="s">
        <v>577</v>
      </c>
      <c r="BF11" s="144" t="s">
        <v>9</v>
      </c>
      <c r="BG11" s="144"/>
      <c r="BH11" s="153" t="s">
        <v>578</v>
      </c>
      <c r="BI11" s="144"/>
      <c r="BJ11" s="144" t="s">
        <v>9</v>
      </c>
      <c r="BK11" s="153" t="s">
        <v>579</v>
      </c>
      <c r="BL11" s="144"/>
      <c r="BM11" s="144" t="s">
        <v>9</v>
      </c>
      <c r="BN11" s="144" t="s">
        <v>580</v>
      </c>
      <c r="BO11" s="144"/>
      <c r="BP11" s="292"/>
    </row>
    <row r="12" spans="2:68" ht="114.6" customHeight="1" x14ac:dyDescent="0.25">
      <c r="B12" s="144" t="s">
        <v>550</v>
      </c>
      <c r="C12" s="197" t="s">
        <v>585</v>
      </c>
      <c r="D12" s="197" t="s">
        <v>586</v>
      </c>
      <c r="E12" s="197" t="s">
        <v>587</v>
      </c>
      <c r="F12" s="197" t="s">
        <v>588</v>
      </c>
      <c r="G12" s="155" t="s">
        <v>62</v>
      </c>
      <c r="H12" s="245" t="s">
        <v>589</v>
      </c>
      <c r="I12" s="204" t="s">
        <v>590</v>
      </c>
      <c r="J12" s="243" t="s">
        <v>58</v>
      </c>
      <c r="K12" s="201" t="s">
        <v>591</v>
      </c>
      <c r="L12" s="155" t="s">
        <v>99</v>
      </c>
      <c r="M12" s="157">
        <f>VLOOKUP(L12,'[4]Datos Validacion'!$C$6:$D$10,2,0)</f>
        <v>0.6</v>
      </c>
      <c r="N12" s="158" t="s">
        <v>592</v>
      </c>
      <c r="O12" s="159">
        <f>VLOOKUP(N12,'[4]Datos Validacion'!$E$6:$F$15,2,0)</f>
        <v>0.8</v>
      </c>
      <c r="P12" s="147" t="s">
        <v>67</v>
      </c>
      <c r="Q12" s="246" t="s">
        <v>593</v>
      </c>
      <c r="R12" s="198" t="s">
        <v>594</v>
      </c>
      <c r="S12" s="144" t="s">
        <v>562</v>
      </c>
      <c r="T12" s="153" t="s">
        <v>595</v>
      </c>
      <c r="U12" s="144" t="s">
        <v>596</v>
      </c>
      <c r="V12" s="247" t="s">
        <v>565</v>
      </c>
      <c r="W12" s="197" t="s">
        <v>597</v>
      </c>
      <c r="X12" s="231" t="s">
        <v>598</v>
      </c>
      <c r="Y12" s="197" t="s">
        <v>567</v>
      </c>
      <c r="Z12" s="197">
        <f>IF(Y12='Eval Controles'!$C$30,'Eval Controles'!$D$30,IF(Y12='Eval Controles'!$C$31,'Eval Controles'!$D$31))</f>
        <v>15</v>
      </c>
      <c r="AA12" s="197" t="s">
        <v>69</v>
      </c>
      <c r="AB12" s="197">
        <f>IF(AA12='Eval Controles'!$C$32,'Eval Controles'!$D$32,IF(AA12='Eval Controles'!$C$33,'Eval Controles'!$D$33))</f>
        <v>15</v>
      </c>
      <c r="AC12" s="197" t="s">
        <v>568</v>
      </c>
      <c r="AD12" s="197">
        <f>IF(AC12='Eval Controles'!$C$34,'Eval Controles'!$D$34,IF(AC12='Eval Controles'!$C$35,'Eval Controles'!$D$35))</f>
        <v>15</v>
      </c>
      <c r="AE12" s="197" t="s">
        <v>71</v>
      </c>
      <c r="AF12" s="197">
        <f>IF(AE12='Eval Controles'!$C$36,'Eval Controles'!$D$36,IF(AE12='Eval Controles'!$C$37,'Eval Controles'!$D$37,IF(AE12='Eval Controles'!$C$38,'Eval Controles'!$D$38)))</f>
        <v>15</v>
      </c>
      <c r="AG12" s="197" t="s">
        <v>569</v>
      </c>
      <c r="AH12" s="197">
        <f>IF(AG12='Eval Controles'!$C$39,'Eval Controles'!$D$39,IF(AG12='Eval Controles'!$C$40,'Eval Controles'!$D$40))</f>
        <v>15</v>
      </c>
      <c r="AI12" s="197" t="s">
        <v>570</v>
      </c>
      <c r="AJ12" s="197">
        <f>IF(AI12='Eval Controles'!$C$41,'Eval Controles'!$D$41,IF(AI12='Eval Controles'!$C$42,'Eval Controles'!$D$42))</f>
        <v>15</v>
      </c>
      <c r="AK12" s="197" t="s">
        <v>571</v>
      </c>
      <c r="AL12" s="197">
        <f>IF(AK12='Eval Controles'!$C$43,'Eval Controles'!$D$43,IF(AK12='Eval Controles'!$C$44,'Eval Controles'!$D$44,IF(AK12='Eval Controles'!$C$45,'Eval Controles'!$D$45)))</f>
        <v>10</v>
      </c>
      <c r="AM12" s="147">
        <f>SUM(Z12,AB12,AD12,AF12,AH12,AJ12,AL12)</f>
        <v>100</v>
      </c>
      <c r="AN12" s="147" t="str">
        <f t="shared" si="0"/>
        <v>FUERTE</v>
      </c>
      <c r="AO12" s="197" t="s">
        <v>572</v>
      </c>
      <c r="AP12" s="147" t="str">
        <f>IF(AO12='Eval Controles'!$C$24,"FUERTE",IF(AO12='Eval Controles'!$C$25,"MODERADO",IF(AO12='Eval Controles'!$C$26,"DEBIL",)))</f>
        <v>FUERTE</v>
      </c>
      <c r="AQ12" s="147" t="s">
        <v>573</v>
      </c>
      <c r="AR12" s="197">
        <v>100</v>
      </c>
      <c r="AS12" s="197">
        <f>AVERAGE(AR12)</f>
        <v>100</v>
      </c>
      <c r="AT12" s="147" t="s">
        <v>573</v>
      </c>
      <c r="AU12" s="197" t="s">
        <v>574</v>
      </c>
      <c r="AV12" s="197" t="s">
        <v>575</v>
      </c>
      <c r="AW12" s="200" t="s">
        <v>186</v>
      </c>
      <c r="AX12" s="200" t="s">
        <v>592</v>
      </c>
      <c r="AY12" s="147" t="s">
        <v>67</v>
      </c>
      <c r="AZ12" s="155" t="s">
        <v>78</v>
      </c>
      <c r="BA12" s="248">
        <v>45645</v>
      </c>
      <c r="BB12" s="153" t="s">
        <v>599</v>
      </c>
      <c r="BC12" s="144"/>
      <c r="BD12" s="144" t="s">
        <v>9</v>
      </c>
      <c r="BE12" s="153" t="s">
        <v>600</v>
      </c>
      <c r="BF12" s="144" t="s">
        <v>9</v>
      </c>
      <c r="BG12" s="144"/>
      <c r="BH12" s="153" t="s">
        <v>601</v>
      </c>
      <c r="BI12" s="144"/>
      <c r="BJ12" s="144" t="s">
        <v>9</v>
      </c>
      <c r="BK12" s="153" t="s">
        <v>602</v>
      </c>
      <c r="BL12" s="144"/>
      <c r="BM12" s="144" t="s">
        <v>9</v>
      </c>
      <c r="BN12" s="153" t="s">
        <v>602</v>
      </c>
      <c r="BO12" s="144"/>
      <c r="BP12" s="92" t="s">
        <v>919</v>
      </c>
    </row>
    <row r="13" spans="2:68" s="256" customFormat="1" ht="58.7" hidden="1" customHeight="1" x14ac:dyDescent="0.25">
      <c r="B13" s="129"/>
      <c r="C13" s="197"/>
      <c r="D13" s="155"/>
      <c r="E13" s="155"/>
      <c r="F13" s="155"/>
      <c r="G13" s="243"/>
      <c r="H13" s="155"/>
      <c r="I13" s="155"/>
      <c r="J13" s="243"/>
      <c r="K13" s="197"/>
      <c r="L13" s="155"/>
      <c r="M13" s="157" t="e">
        <f>VLOOKUP(L13,'[4]Datos Validacion'!$C$6:$D$10,2,0)</f>
        <v>#N/A</v>
      </c>
      <c r="N13" s="158"/>
      <c r="O13" s="240" t="e">
        <f>VLOOKUP(N13,'[4]Datos Validacion'!$E$6:$F$15,2,0)</f>
        <v>#N/A</v>
      </c>
      <c r="P13" s="139"/>
      <c r="Q13" s="147"/>
      <c r="R13" s="147"/>
      <c r="S13" s="147"/>
      <c r="T13" s="147"/>
      <c r="U13" s="147"/>
      <c r="V13" s="147"/>
      <c r="W13" s="147"/>
      <c r="X13" s="147"/>
      <c r="Y13" s="197"/>
      <c r="Z13" s="197" t="b">
        <f>IF(Y13='Eval Controles'!$C$30,'Eval Controles'!$D$30,IF(Y13='Eval Controles'!$C$31,'Eval Controles'!$D$31))</f>
        <v>0</v>
      </c>
      <c r="AA13" s="197"/>
      <c r="AB13" s="197" t="b">
        <f>IF(AA13='Eval Controles'!$C$32,'Eval Controles'!$D$32,IF(AA13='Eval Controles'!$C$33,'Eval Controles'!$D$33))</f>
        <v>0</v>
      </c>
      <c r="AC13" s="197"/>
      <c r="AD13" s="197" t="b">
        <f>IF(AC13='Eval Controles'!$C$34,'Eval Controles'!$D$34,IF(AC13='Eval Controles'!$C$35,'Eval Controles'!$D$35))</f>
        <v>0</v>
      </c>
      <c r="AE13" s="197"/>
      <c r="AF13" s="197" t="b">
        <f>IF(AE13='Eval Controles'!$C$36,'Eval Controles'!$D$36,IF(AE13='Eval Controles'!$C$37,'Eval Controles'!$D$37,IF(AE13='Eval Controles'!$C$38,'Eval Controles'!$D$38)))</f>
        <v>0</v>
      </c>
      <c r="AG13" s="197"/>
      <c r="AH13" s="197" t="b">
        <f>IF(AG13='Eval Controles'!$C$39,'Eval Controles'!$D$39,IF(AG13='Eval Controles'!$C$40,'Eval Controles'!$D$40))</f>
        <v>0</v>
      </c>
      <c r="AI13" s="197"/>
      <c r="AJ13" s="197" t="b">
        <f>IF(AI13='Eval Controles'!$C$41,'Eval Controles'!$D$41,IF(AI13='Eval Controles'!$C$42,'Eval Controles'!$D$42))</f>
        <v>0</v>
      </c>
      <c r="AK13" s="197"/>
      <c r="AL13" s="197" t="b">
        <f>IF(AK13='Eval Controles'!$C$43,'Eval Controles'!$D$43,IF(AK13='Eval Controles'!$C$44,'Eval Controles'!$D$44,IF(AK13='Eval Controles'!$C$45,'Eval Controles'!$D$45)))</f>
        <v>0</v>
      </c>
      <c r="AM13" s="147">
        <f t="shared" ref="AM13:AM20" si="1">SUM(Z13,AB13,AD13,AF13,AH13,AJ13,AL13)</f>
        <v>0</v>
      </c>
      <c r="AN13" s="147" t="str">
        <f t="shared" ref="AN13:AN20" si="2">IF(AM13&gt;=96,"FUERTE",IF(AM13&gt;=86,"MODERADO","DEBIL"))</f>
        <v>DEBIL</v>
      </c>
      <c r="AO13" s="147"/>
      <c r="AP13" s="147">
        <f>IF(AO13='Eval Controles'!$C$24,"FUERTE",IF(AO13='Eval Controles'!$C$25,"MODERADO",IF(AO13='Eval Controles'!$C$26,"DEBIL",)))</f>
        <v>0</v>
      </c>
      <c r="AQ13" s="147"/>
      <c r="AR13" s="147"/>
      <c r="AS13" s="147"/>
      <c r="AT13" s="147"/>
      <c r="AU13" s="147"/>
      <c r="AV13" s="147"/>
      <c r="AW13" s="200"/>
      <c r="AX13" s="200"/>
      <c r="AY13" s="147"/>
      <c r="AZ13" s="155"/>
      <c r="BA13" s="217"/>
      <c r="BB13" s="217"/>
      <c r="BC13" s="217"/>
      <c r="BD13" s="217"/>
      <c r="BE13" s="217"/>
      <c r="BF13" s="217"/>
      <c r="BG13" s="217"/>
      <c r="BH13" s="217"/>
      <c r="BI13" s="217"/>
      <c r="BJ13" s="217"/>
      <c r="BK13" s="217"/>
      <c r="BL13" s="217"/>
      <c r="BM13" s="217"/>
      <c r="BN13" s="217"/>
      <c r="BO13" s="217"/>
      <c r="BP13" s="258"/>
    </row>
    <row r="14" spans="2:68" s="256" customFormat="1" ht="58.7" hidden="1" customHeight="1" x14ac:dyDescent="0.25">
      <c r="B14" s="129"/>
      <c r="C14" s="197"/>
      <c r="D14" s="197"/>
      <c r="E14" s="155"/>
      <c r="F14" s="155"/>
      <c r="G14" s="243"/>
      <c r="H14" s="155"/>
      <c r="I14" s="155"/>
      <c r="J14" s="243"/>
      <c r="K14" s="197"/>
      <c r="L14" s="155"/>
      <c r="M14" s="157" t="e">
        <f>VLOOKUP(L14,'[4]Datos Validacion'!$C$6:$D$10,2,0)</f>
        <v>#N/A</v>
      </c>
      <c r="N14" s="158"/>
      <c r="O14" s="240" t="e">
        <f>VLOOKUP(N14,'[4]Datos Validacion'!$E$6:$F$15,2,0)</f>
        <v>#N/A</v>
      </c>
      <c r="P14" s="139"/>
      <c r="Q14" s="147"/>
      <c r="R14" s="147"/>
      <c r="S14" s="147"/>
      <c r="T14" s="147"/>
      <c r="U14" s="147"/>
      <c r="V14" s="147"/>
      <c r="W14" s="147"/>
      <c r="X14" s="241"/>
      <c r="Y14" s="204"/>
      <c r="Z14" s="204" t="b">
        <f>IF(Y14='Eval Controles'!$C$30,'Eval Controles'!$D$30,IF(Y14='Eval Controles'!$C$31,'Eval Controles'!$D$31))</f>
        <v>0</v>
      </c>
      <c r="AA14" s="204"/>
      <c r="AB14" s="204" t="b">
        <f>IF(AA14='Eval Controles'!$C$32,'Eval Controles'!$D$32,IF(AA14='Eval Controles'!$C$33,'Eval Controles'!$D$33))</f>
        <v>0</v>
      </c>
      <c r="AC14" s="204"/>
      <c r="AD14" s="204" t="b">
        <f>IF(AC14='Eval Controles'!$C$34,'Eval Controles'!$D$34,IF(AC14='Eval Controles'!$C$35,'Eval Controles'!$D$35))</f>
        <v>0</v>
      </c>
      <c r="AE14" s="204"/>
      <c r="AF14" s="204" t="b">
        <f>IF(AE14='Eval Controles'!$C$36,'Eval Controles'!$D$36,IF(AE14='Eval Controles'!$C$37,'Eval Controles'!$D$37,IF(AE14='Eval Controles'!$C$38,'Eval Controles'!$D$38)))</f>
        <v>0</v>
      </c>
      <c r="AG14" s="204"/>
      <c r="AH14" s="204" t="b">
        <f>IF(AG14='Eval Controles'!$C$39,'Eval Controles'!$D$39,IF(AG14='Eval Controles'!$C$40,'Eval Controles'!$D$40))</f>
        <v>0</v>
      </c>
      <c r="AI14" s="204"/>
      <c r="AJ14" s="204" t="b">
        <f>IF(AI14='Eval Controles'!$C$41,'Eval Controles'!$D$41,IF(AI14='Eval Controles'!$C$42,'Eval Controles'!$D$42))</f>
        <v>0</v>
      </c>
      <c r="AK14" s="204"/>
      <c r="AL14" s="204" t="b">
        <f>IF(AK14='Eval Controles'!$C$43,'Eval Controles'!$D$43,IF(AK14='Eval Controles'!$C$44,'Eval Controles'!$D$44,IF(AK14='Eval Controles'!$C$45,'Eval Controles'!$D$45)))</f>
        <v>0</v>
      </c>
      <c r="AM14" s="241">
        <f t="shared" si="1"/>
        <v>0</v>
      </c>
      <c r="AN14" s="241" t="str">
        <f t="shared" si="2"/>
        <v>DEBIL</v>
      </c>
      <c r="AO14" s="241"/>
      <c r="AP14" s="241">
        <f>IF(AO14='Eval Controles'!$C$24,"FUERTE",IF(AO14='Eval Controles'!$C$25,"MODERADO",IF(AO14='Eval Controles'!$C$26,"DEBIL",)))</f>
        <v>0</v>
      </c>
      <c r="AQ14" s="241"/>
      <c r="AR14" s="241"/>
      <c r="AS14" s="241"/>
      <c r="AT14" s="241"/>
      <c r="AU14" s="241"/>
      <c r="AV14" s="241"/>
      <c r="AW14" s="200"/>
      <c r="AX14" s="200"/>
      <c r="AY14" s="147"/>
      <c r="AZ14" s="243"/>
      <c r="BA14" s="217"/>
      <c r="BB14" s="217"/>
      <c r="BC14" s="217"/>
      <c r="BD14" s="217"/>
      <c r="BE14" s="217"/>
      <c r="BF14" s="217"/>
      <c r="BG14" s="217"/>
      <c r="BH14" s="217"/>
      <c r="BI14" s="217"/>
      <c r="BJ14" s="217"/>
      <c r="BK14" s="217"/>
      <c r="BL14" s="217"/>
      <c r="BM14" s="217"/>
      <c r="BN14" s="217"/>
      <c r="BO14" s="217"/>
      <c r="BP14" s="258"/>
    </row>
    <row r="15" spans="2:68" ht="58.7" hidden="1" customHeight="1" x14ac:dyDescent="0.25">
      <c r="B15" s="129"/>
      <c r="C15" s="197"/>
      <c r="D15" s="195"/>
      <c r="E15" s="201"/>
      <c r="F15" s="201"/>
      <c r="G15" s="243"/>
      <c r="H15" s="201"/>
      <c r="I15" s="201"/>
      <c r="J15" s="243"/>
      <c r="K15" s="195"/>
      <c r="L15" s="155"/>
      <c r="M15" s="157" t="e">
        <f>VLOOKUP(L15,'[4]Datos Validacion'!$C$6:$D$10,2,0)</f>
        <v>#N/A</v>
      </c>
      <c r="N15" s="158"/>
      <c r="O15" s="240" t="e">
        <f>VLOOKUP(N15,'[4]Datos Validacion'!$E$6:$F$15,2,0)</f>
        <v>#N/A</v>
      </c>
      <c r="P15" s="139"/>
      <c r="Q15" s="147"/>
      <c r="R15" s="147"/>
      <c r="S15" s="147"/>
      <c r="T15" s="147"/>
      <c r="U15" s="147"/>
      <c r="V15" s="147"/>
      <c r="W15" s="147"/>
      <c r="X15" s="241"/>
      <c r="Y15" s="204"/>
      <c r="Z15" s="204" t="b">
        <f>IF(Y15='Eval Controles'!$C$30,'Eval Controles'!$D$30,IF(Y15='Eval Controles'!$C$31,'Eval Controles'!$D$31))</f>
        <v>0</v>
      </c>
      <c r="AA15" s="204"/>
      <c r="AB15" s="204" t="b">
        <f>IF(AA15='Eval Controles'!$C$32,'Eval Controles'!$D$32,IF(AA15='Eval Controles'!$C$33,'Eval Controles'!$D$33))</f>
        <v>0</v>
      </c>
      <c r="AC15" s="204"/>
      <c r="AD15" s="204" t="b">
        <f>IF(AC15='Eval Controles'!$C$34,'Eval Controles'!$D$34,IF(AC15='Eval Controles'!$C$35,'Eval Controles'!$D$35))</f>
        <v>0</v>
      </c>
      <c r="AE15" s="204"/>
      <c r="AF15" s="204" t="b">
        <f>IF(AE15='Eval Controles'!$C$36,'Eval Controles'!$D$36,IF(AE15='Eval Controles'!$C$37,'Eval Controles'!$D$37,IF(AE15='Eval Controles'!$C$38,'Eval Controles'!$D$38)))</f>
        <v>0</v>
      </c>
      <c r="AG15" s="204"/>
      <c r="AH15" s="204" t="b">
        <f>IF(AG15='Eval Controles'!$C$39,'Eval Controles'!$D$39,IF(AG15='Eval Controles'!$C$40,'Eval Controles'!$D$40))</f>
        <v>0</v>
      </c>
      <c r="AI15" s="204"/>
      <c r="AJ15" s="204" t="b">
        <f>IF(AI15='Eval Controles'!$C$41,'Eval Controles'!$D$41,IF(AI15='Eval Controles'!$C$42,'Eval Controles'!$D$42))</f>
        <v>0</v>
      </c>
      <c r="AK15" s="204"/>
      <c r="AL15" s="204" t="b">
        <f>IF(AK15='Eval Controles'!$C$43,'Eval Controles'!$D$43,IF(AK15='Eval Controles'!$C$44,'Eval Controles'!$D$44,IF(AK15='Eval Controles'!$C$45,'Eval Controles'!$D$45)))</f>
        <v>0</v>
      </c>
      <c r="AM15" s="241">
        <f t="shared" si="1"/>
        <v>0</v>
      </c>
      <c r="AN15" s="241" t="str">
        <f t="shared" si="2"/>
        <v>DEBIL</v>
      </c>
      <c r="AO15" s="241"/>
      <c r="AP15" s="241">
        <f>IF(AO15='Eval Controles'!$C$24,"FUERTE",IF(AO15='Eval Controles'!$C$25,"MODERADO",IF(AO15='Eval Controles'!$C$26,"DEBIL",)))</f>
        <v>0</v>
      </c>
      <c r="AQ15" s="241"/>
      <c r="AR15" s="241"/>
      <c r="AS15" s="241"/>
      <c r="AT15" s="241"/>
      <c r="AU15" s="241"/>
      <c r="AV15" s="241"/>
      <c r="AW15" s="200"/>
      <c r="AX15" s="200"/>
      <c r="AY15" s="249"/>
      <c r="AZ15" s="243"/>
      <c r="BA15" s="144"/>
      <c r="BB15" s="144"/>
      <c r="BC15" s="144"/>
      <c r="BD15" s="144"/>
      <c r="BE15" s="144"/>
      <c r="BF15" s="144"/>
      <c r="BG15" s="144"/>
      <c r="BH15" s="144"/>
      <c r="BI15" s="144"/>
      <c r="BJ15" s="144"/>
      <c r="BK15" s="144"/>
      <c r="BL15" s="144"/>
      <c r="BM15" s="144"/>
      <c r="BN15" s="144"/>
      <c r="BO15" s="144"/>
      <c r="BP15" s="92"/>
    </row>
    <row r="16" spans="2:68" ht="58.7" hidden="1" customHeight="1" x14ac:dyDescent="0.25">
      <c r="B16" s="129"/>
      <c r="C16" s="195"/>
      <c r="D16" s="201"/>
      <c r="E16" s="201"/>
      <c r="F16" s="201"/>
      <c r="G16" s="243"/>
      <c r="H16" s="201"/>
      <c r="I16" s="201"/>
      <c r="J16" s="243"/>
      <c r="K16" s="154"/>
      <c r="L16" s="155"/>
      <c r="M16" s="157" t="e">
        <f>VLOOKUP(L16,'[4]Datos Validacion'!$C$6:$D$10,2,0)</f>
        <v>#N/A</v>
      </c>
      <c r="N16" s="158"/>
      <c r="O16" s="240" t="e">
        <f>VLOOKUP(N16,'[4]Datos Validacion'!$E$6:$F$15,2,0)</f>
        <v>#N/A</v>
      </c>
      <c r="P16" s="139"/>
      <c r="Q16" s="147"/>
      <c r="R16" s="147"/>
      <c r="S16" s="147"/>
      <c r="T16" s="147"/>
      <c r="U16" s="147"/>
      <c r="V16" s="147"/>
      <c r="W16" s="147"/>
      <c r="X16" s="241"/>
      <c r="Y16" s="204"/>
      <c r="Z16" s="204" t="b">
        <f>IF(Y16='Eval Controles'!$C$30,'Eval Controles'!$D$30,IF(Y16='Eval Controles'!$C$31,'Eval Controles'!$D$31))</f>
        <v>0</v>
      </c>
      <c r="AA16" s="204"/>
      <c r="AB16" s="204" t="b">
        <f>IF(AA16='Eval Controles'!$C$32,'Eval Controles'!$D$32,IF(AA16='Eval Controles'!$C$33,'Eval Controles'!$D$33))</f>
        <v>0</v>
      </c>
      <c r="AC16" s="204"/>
      <c r="AD16" s="204" t="b">
        <f>IF(AC16='Eval Controles'!$C$34,'Eval Controles'!$D$34,IF(AC16='Eval Controles'!$C$35,'Eval Controles'!$D$35))</f>
        <v>0</v>
      </c>
      <c r="AE16" s="204"/>
      <c r="AF16" s="204" t="b">
        <f>IF(AE16='Eval Controles'!$C$36,'Eval Controles'!$D$36,IF(AE16='Eval Controles'!$C$37,'Eval Controles'!$D$37,IF(AE16='Eval Controles'!$C$38,'Eval Controles'!$D$38)))</f>
        <v>0</v>
      </c>
      <c r="AG16" s="204"/>
      <c r="AH16" s="204" t="b">
        <f>IF(AG16='Eval Controles'!$C$39,'Eval Controles'!$D$39,IF(AG16='Eval Controles'!$C$40,'Eval Controles'!$D$40))</f>
        <v>0</v>
      </c>
      <c r="AI16" s="204"/>
      <c r="AJ16" s="204" t="b">
        <f>IF(AI16='Eval Controles'!$C$41,'Eval Controles'!$D$41,IF(AI16='Eval Controles'!$C$42,'Eval Controles'!$D$42))</f>
        <v>0</v>
      </c>
      <c r="AK16" s="204"/>
      <c r="AL16" s="204" t="b">
        <f>IF(AK16='Eval Controles'!$C$43,'Eval Controles'!$D$43,IF(AK16='Eval Controles'!$C$44,'Eval Controles'!$D$44,IF(AK16='Eval Controles'!$C$45,'Eval Controles'!$D$45)))</f>
        <v>0</v>
      </c>
      <c r="AM16" s="241">
        <f t="shared" si="1"/>
        <v>0</v>
      </c>
      <c r="AN16" s="241" t="str">
        <f t="shared" si="2"/>
        <v>DEBIL</v>
      </c>
      <c r="AO16" s="241"/>
      <c r="AP16" s="241">
        <f>IF(AO16='Eval Controles'!$C$24,"FUERTE",IF(AO16='Eval Controles'!$C$25,"MODERADO",IF(AO16='Eval Controles'!$C$26,"DEBIL",)))</f>
        <v>0</v>
      </c>
      <c r="AQ16" s="241"/>
      <c r="AR16" s="241"/>
      <c r="AS16" s="241"/>
      <c r="AT16" s="241"/>
      <c r="AU16" s="241"/>
      <c r="AV16" s="241"/>
      <c r="AW16" s="200"/>
      <c r="AX16" s="200"/>
      <c r="AY16" s="147"/>
      <c r="AZ16" s="243"/>
      <c r="BA16" s="144"/>
      <c r="BB16" s="144"/>
      <c r="BC16" s="144"/>
      <c r="BD16" s="144"/>
      <c r="BE16" s="144"/>
      <c r="BF16" s="144"/>
      <c r="BG16" s="144"/>
      <c r="BH16" s="144"/>
      <c r="BI16" s="144"/>
      <c r="BJ16" s="144"/>
      <c r="BK16" s="144"/>
      <c r="BL16" s="144"/>
      <c r="BM16" s="144"/>
      <c r="BN16" s="144"/>
      <c r="BO16" s="144"/>
      <c r="BP16" s="92"/>
    </row>
    <row r="17" spans="2:68" ht="58.7" hidden="1" customHeight="1" x14ac:dyDescent="0.25">
      <c r="B17" s="129"/>
      <c r="C17" s="195"/>
      <c r="D17" s="201"/>
      <c r="E17" s="201"/>
      <c r="F17" s="201"/>
      <c r="G17" s="243"/>
      <c r="H17" s="201"/>
      <c r="I17" s="201"/>
      <c r="J17" s="243"/>
      <c r="K17" s="154"/>
      <c r="L17" s="155"/>
      <c r="M17" s="157" t="e">
        <f>VLOOKUP(L17,'[4]Datos Validacion'!$C$6:$D$10,2,0)</f>
        <v>#N/A</v>
      </c>
      <c r="N17" s="158"/>
      <c r="O17" s="240" t="e">
        <f>VLOOKUP(N17,'[4]Datos Validacion'!$E$6:$F$15,2,0)</f>
        <v>#N/A</v>
      </c>
      <c r="P17" s="139"/>
      <c r="Q17" s="147"/>
      <c r="R17" s="147"/>
      <c r="S17" s="147"/>
      <c r="T17" s="147"/>
      <c r="U17" s="147"/>
      <c r="V17" s="147"/>
      <c r="W17" s="147"/>
      <c r="X17" s="241"/>
      <c r="Y17" s="204"/>
      <c r="Z17" s="204" t="b">
        <f>IF(Y17='Eval Controles'!$C$30,'Eval Controles'!$D$30,IF(Y17='Eval Controles'!$C$31,'Eval Controles'!$D$31))</f>
        <v>0</v>
      </c>
      <c r="AA17" s="204"/>
      <c r="AB17" s="204" t="b">
        <f>IF(AA17='Eval Controles'!$C$32,'Eval Controles'!$D$32,IF(AA17='Eval Controles'!$C$33,'Eval Controles'!$D$33))</f>
        <v>0</v>
      </c>
      <c r="AC17" s="204"/>
      <c r="AD17" s="204" t="b">
        <f>IF(AC17='Eval Controles'!$C$34,'Eval Controles'!$D$34,IF(AC17='Eval Controles'!$C$35,'Eval Controles'!$D$35))</f>
        <v>0</v>
      </c>
      <c r="AE17" s="204"/>
      <c r="AF17" s="204" t="b">
        <f>IF(AE17='Eval Controles'!$C$36,'Eval Controles'!$D$36,IF(AE17='Eval Controles'!$C$37,'Eval Controles'!$D$37,IF(AE17='Eval Controles'!$C$38,'Eval Controles'!$D$38)))</f>
        <v>0</v>
      </c>
      <c r="AG17" s="204"/>
      <c r="AH17" s="204" t="b">
        <f>IF(AG17='Eval Controles'!$C$39,'Eval Controles'!$D$39,IF(AG17='Eval Controles'!$C$40,'Eval Controles'!$D$40))</f>
        <v>0</v>
      </c>
      <c r="AI17" s="204"/>
      <c r="AJ17" s="204" t="b">
        <f>IF(AI17='Eval Controles'!$C$41,'Eval Controles'!$D$41,IF(AI17='Eval Controles'!$C$42,'Eval Controles'!$D$42))</f>
        <v>0</v>
      </c>
      <c r="AK17" s="204"/>
      <c r="AL17" s="204" t="b">
        <f>IF(AK17='Eval Controles'!$C$43,'Eval Controles'!$D$43,IF(AK17='Eval Controles'!$C$44,'Eval Controles'!$D$44,IF(AK17='Eval Controles'!$C$45,'Eval Controles'!$D$45)))</f>
        <v>0</v>
      </c>
      <c r="AM17" s="241">
        <f t="shared" si="1"/>
        <v>0</v>
      </c>
      <c r="AN17" s="241" t="str">
        <f t="shared" si="2"/>
        <v>DEBIL</v>
      </c>
      <c r="AO17" s="241"/>
      <c r="AP17" s="241">
        <f>IF(AO17='Eval Controles'!$C$24,"FUERTE",IF(AO17='Eval Controles'!$C$25,"MODERADO",IF(AO17='Eval Controles'!$C$26,"DEBIL",)))</f>
        <v>0</v>
      </c>
      <c r="AQ17" s="241"/>
      <c r="AR17" s="241"/>
      <c r="AS17" s="241"/>
      <c r="AT17" s="241"/>
      <c r="AU17" s="241"/>
      <c r="AV17" s="241"/>
      <c r="AW17" s="200"/>
      <c r="AX17" s="200"/>
      <c r="AY17" s="147"/>
      <c r="AZ17" s="243"/>
      <c r="BA17" s="144"/>
      <c r="BB17" s="144"/>
      <c r="BC17" s="144"/>
      <c r="BD17" s="144"/>
      <c r="BE17" s="144"/>
      <c r="BF17" s="144"/>
      <c r="BG17" s="144"/>
      <c r="BH17" s="144"/>
      <c r="BI17" s="144"/>
      <c r="BJ17" s="144"/>
      <c r="BK17" s="144"/>
      <c r="BL17" s="144"/>
      <c r="BM17" s="144"/>
      <c r="BN17" s="144"/>
      <c r="BO17" s="144"/>
      <c r="BP17" s="92"/>
    </row>
    <row r="18" spans="2:68" ht="58.7" hidden="1" customHeight="1" x14ac:dyDescent="0.25">
      <c r="B18" s="129"/>
      <c r="C18" s="153"/>
      <c r="D18" s="153"/>
      <c r="E18" s="153"/>
      <c r="F18" s="153"/>
      <c r="G18" s="243"/>
      <c r="H18" s="153"/>
      <c r="I18" s="153"/>
      <c r="J18" s="243"/>
      <c r="K18" s="155"/>
      <c r="L18" s="155"/>
      <c r="M18" s="157" t="e">
        <f>VLOOKUP(L18,'[4]Datos Validacion'!$C$6:$D$10,2,0)</f>
        <v>#N/A</v>
      </c>
      <c r="N18" s="158"/>
      <c r="O18" s="240" t="e">
        <f>VLOOKUP(N18,'[4]Datos Validacion'!$E$6:$F$15,2,0)</f>
        <v>#N/A</v>
      </c>
      <c r="P18" s="139"/>
      <c r="Q18" s="147"/>
      <c r="R18" s="147"/>
      <c r="S18" s="147"/>
      <c r="T18" s="147"/>
      <c r="U18" s="147"/>
      <c r="V18" s="147"/>
      <c r="W18" s="147"/>
      <c r="X18" s="241"/>
      <c r="Y18" s="204"/>
      <c r="Z18" s="204" t="b">
        <f>IF(Y18='Eval Controles'!$C$30,'Eval Controles'!$D$30,IF(Y18='Eval Controles'!$C$31,'Eval Controles'!$D$31))</f>
        <v>0</v>
      </c>
      <c r="AA18" s="204"/>
      <c r="AB18" s="204" t="b">
        <f>IF(AA18='Eval Controles'!$C$32,'Eval Controles'!$D$32,IF(AA18='Eval Controles'!$C$33,'Eval Controles'!$D$33))</f>
        <v>0</v>
      </c>
      <c r="AC18" s="204"/>
      <c r="AD18" s="204" t="b">
        <f>IF(AC18='Eval Controles'!$C$34,'Eval Controles'!$D$34,IF(AC18='Eval Controles'!$C$35,'Eval Controles'!$D$35))</f>
        <v>0</v>
      </c>
      <c r="AE18" s="204"/>
      <c r="AF18" s="204" t="b">
        <f>IF(AE18='Eval Controles'!$C$36,'Eval Controles'!$D$36,IF(AE18='Eval Controles'!$C$37,'Eval Controles'!$D$37,IF(AE18='Eval Controles'!$C$38,'Eval Controles'!$D$38)))</f>
        <v>0</v>
      </c>
      <c r="AG18" s="204"/>
      <c r="AH18" s="204" t="b">
        <f>IF(AG18='Eval Controles'!$C$39,'Eval Controles'!$D$39,IF(AG18='Eval Controles'!$C$40,'Eval Controles'!$D$40))</f>
        <v>0</v>
      </c>
      <c r="AI18" s="204"/>
      <c r="AJ18" s="204" t="b">
        <f>IF(AI18='Eval Controles'!$C$41,'Eval Controles'!$D$41,IF(AI18='Eval Controles'!$C$42,'Eval Controles'!$D$42))</f>
        <v>0</v>
      </c>
      <c r="AK18" s="204"/>
      <c r="AL18" s="204" t="b">
        <f>IF(AK18='Eval Controles'!$C$43,'Eval Controles'!$D$43,IF(AK18='Eval Controles'!$C$44,'Eval Controles'!$D$44,IF(AK18='Eval Controles'!$C$45,'Eval Controles'!$D$45)))</f>
        <v>0</v>
      </c>
      <c r="AM18" s="241">
        <f t="shared" si="1"/>
        <v>0</v>
      </c>
      <c r="AN18" s="241" t="str">
        <f t="shared" si="2"/>
        <v>DEBIL</v>
      </c>
      <c r="AO18" s="241"/>
      <c r="AP18" s="241">
        <f>IF(AO18='Eval Controles'!$C$24,"FUERTE",IF(AO18='Eval Controles'!$C$25,"MODERADO",IF(AO18='Eval Controles'!$C$26,"DEBIL",)))</f>
        <v>0</v>
      </c>
      <c r="AQ18" s="241"/>
      <c r="AR18" s="241"/>
      <c r="AS18" s="241"/>
      <c r="AT18" s="241"/>
      <c r="AU18" s="241"/>
      <c r="AV18" s="241"/>
      <c r="AW18" s="200"/>
      <c r="AX18" s="200"/>
      <c r="AY18" s="147"/>
      <c r="AZ18" s="243"/>
      <c r="BA18" s="144"/>
      <c r="BB18" s="144"/>
      <c r="BC18" s="144"/>
      <c r="BD18" s="144"/>
      <c r="BE18" s="144"/>
      <c r="BF18" s="144"/>
      <c r="BG18" s="144"/>
      <c r="BH18" s="144"/>
      <c r="BI18" s="144"/>
      <c r="BJ18" s="144"/>
      <c r="BK18" s="144"/>
      <c r="BL18" s="144"/>
      <c r="BM18" s="144"/>
      <c r="BN18" s="144"/>
      <c r="BO18" s="144"/>
      <c r="BP18" s="92"/>
    </row>
    <row r="19" spans="2:68" ht="58.7" hidden="1" customHeight="1" x14ac:dyDescent="0.25">
      <c r="B19" s="129"/>
      <c r="C19" s="153"/>
      <c r="D19" s="153"/>
      <c r="E19" s="153"/>
      <c r="F19" s="153"/>
      <c r="G19" s="243"/>
      <c r="H19" s="153"/>
      <c r="I19" s="153"/>
      <c r="J19" s="243"/>
      <c r="K19" s="155"/>
      <c r="L19" s="155"/>
      <c r="M19" s="157" t="e">
        <f>VLOOKUP(L19,'[4]Datos Validacion'!$C$6:$D$10,2,0)</f>
        <v>#N/A</v>
      </c>
      <c r="N19" s="158"/>
      <c r="O19" s="240" t="e">
        <f>VLOOKUP(N19,'[4]Datos Validacion'!$E$6:$F$15,2,0)</f>
        <v>#N/A</v>
      </c>
      <c r="P19" s="139"/>
      <c r="Q19" s="147"/>
      <c r="R19" s="147"/>
      <c r="S19" s="147"/>
      <c r="T19" s="147"/>
      <c r="U19" s="147"/>
      <c r="V19" s="147"/>
      <c r="W19" s="147"/>
      <c r="X19" s="241"/>
      <c r="Y19" s="204"/>
      <c r="Z19" s="204" t="b">
        <f>IF(Y19='Eval Controles'!$C$30,'Eval Controles'!$D$30,IF(Y19='Eval Controles'!$C$31,'Eval Controles'!$D$31))</f>
        <v>0</v>
      </c>
      <c r="AA19" s="204"/>
      <c r="AB19" s="204" t="b">
        <f>IF(AA19='Eval Controles'!$C$32,'Eval Controles'!$D$32,IF(AA19='Eval Controles'!$C$33,'Eval Controles'!$D$33))</f>
        <v>0</v>
      </c>
      <c r="AC19" s="204"/>
      <c r="AD19" s="204" t="b">
        <f>IF(AC19='Eval Controles'!$C$34,'Eval Controles'!$D$34,IF(AC19='Eval Controles'!$C$35,'Eval Controles'!$D$35))</f>
        <v>0</v>
      </c>
      <c r="AE19" s="204"/>
      <c r="AF19" s="204" t="b">
        <f>IF(AE19='Eval Controles'!$C$36,'Eval Controles'!$D$36,IF(AE19='Eval Controles'!$C$37,'Eval Controles'!$D$37,IF(AE19='Eval Controles'!$C$38,'Eval Controles'!$D$38)))</f>
        <v>0</v>
      </c>
      <c r="AG19" s="204"/>
      <c r="AH19" s="204" t="b">
        <f>IF(AG19='Eval Controles'!$C$39,'Eval Controles'!$D$39,IF(AG19='Eval Controles'!$C$40,'Eval Controles'!$D$40))</f>
        <v>0</v>
      </c>
      <c r="AI19" s="204"/>
      <c r="AJ19" s="204" t="b">
        <f>IF(AI19='Eval Controles'!$C$41,'Eval Controles'!$D$41,IF(AI19='Eval Controles'!$C$42,'Eval Controles'!$D$42))</f>
        <v>0</v>
      </c>
      <c r="AK19" s="204"/>
      <c r="AL19" s="204" t="b">
        <f>IF(AK19='Eval Controles'!$C$43,'Eval Controles'!$D$43,IF(AK19='Eval Controles'!$C$44,'Eval Controles'!$D$44,IF(AK19='Eval Controles'!$C$45,'Eval Controles'!$D$45)))</f>
        <v>0</v>
      </c>
      <c r="AM19" s="241">
        <f t="shared" si="1"/>
        <v>0</v>
      </c>
      <c r="AN19" s="241" t="str">
        <f t="shared" si="2"/>
        <v>DEBIL</v>
      </c>
      <c r="AO19" s="241"/>
      <c r="AP19" s="241">
        <f>IF(AO19='Eval Controles'!$C$24,"FUERTE",IF(AO19='Eval Controles'!$C$25,"MODERADO",IF(AO19='Eval Controles'!$C$26,"DEBIL",)))</f>
        <v>0</v>
      </c>
      <c r="AQ19" s="241"/>
      <c r="AR19" s="241"/>
      <c r="AS19" s="241"/>
      <c r="AT19" s="241"/>
      <c r="AU19" s="241"/>
      <c r="AV19" s="241"/>
      <c r="AW19" s="200"/>
      <c r="AX19" s="200"/>
      <c r="AY19" s="147"/>
      <c r="AZ19" s="243"/>
      <c r="BA19" s="144"/>
      <c r="BB19" s="144"/>
      <c r="BC19" s="144"/>
      <c r="BD19" s="144"/>
      <c r="BE19" s="144"/>
      <c r="BF19" s="144"/>
      <c r="BG19" s="144"/>
      <c r="BH19" s="144"/>
      <c r="BI19" s="144"/>
      <c r="BJ19" s="144"/>
      <c r="BK19" s="144"/>
      <c r="BL19" s="144"/>
      <c r="BM19" s="144"/>
      <c r="BN19" s="144"/>
      <c r="BO19" s="144"/>
      <c r="BP19" s="92"/>
    </row>
    <row r="20" spans="2:68" ht="58.7" hidden="1" customHeight="1" x14ac:dyDescent="0.25">
      <c r="B20" s="129"/>
      <c r="C20" s="153"/>
      <c r="D20" s="153"/>
      <c r="E20" s="153"/>
      <c r="F20" s="153"/>
      <c r="G20" s="243"/>
      <c r="H20" s="153"/>
      <c r="I20" s="153"/>
      <c r="J20" s="243"/>
      <c r="K20" s="155"/>
      <c r="L20" s="155"/>
      <c r="M20" s="157" t="e">
        <f>VLOOKUP(L20,'[4]Datos Validacion'!$C$6:$D$10,2,0)</f>
        <v>#N/A</v>
      </c>
      <c r="N20" s="158"/>
      <c r="O20" s="240" t="e">
        <f>VLOOKUP(N20,'[4]Datos Validacion'!$E$6:$F$15,2,0)</f>
        <v>#N/A</v>
      </c>
      <c r="P20" s="139"/>
      <c r="Q20" s="147"/>
      <c r="R20" s="147"/>
      <c r="S20" s="147"/>
      <c r="T20" s="147"/>
      <c r="U20" s="147"/>
      <c r="V20" s="147"/>
      <c r="W20" s="147"/>
      <c r="X20" s="241"/>
      <c r="Y20" s="204"/>
      <c r="Z20" s="204" t="b">
        <f>IF(Y20='Eval Controles'!$C$30,'Eval Controles'!$D$30,IF(Y20='Eval Controles'!$C$31,'Eval Controles'!$D$31))</f>
        <v>0</v>
      </c>
      <c r="AA20" s="204"/>
      <c r="AB20" s="204" t="b">
        <f>IF(AA20='Eval Controles'!$C$32,'Eval Controles'!$D$32,IF(AA20='Eval Controles'!$C$33,'Eval Controles'!$D$33))</f>
        <v>0</v>
      </c>
      <c r="AC20" s="204"/>
      <c r="AD20" s="204" t="b">
        <f>IF(AC20='Eval Controles'!$C$34,'Eval Controles'!$D$34,IF(AC20='Eval Controles'!$C$35,'Eval Controles'!$D$35))</f>
        <v>0</v>
      </c>
      <c r="AE20" s="204"/>
      <c r="AF20" s="204" t="b">
        <f>IF(AE20='Eval Controles'!$C$36,'Eval Controles'!$D$36,IF(AE20='Eval Controles'!$C$37,'Eval Controles'!$D$37,IF(AE20='Eval Controles'!$C$38,'Eval Controles'!$D$38)))</f>
        <v>0</v>
      </c>
      <c r="AG20" s="204"/>
      <c r="AH20" s="204" t="b">
        <f>IF(AG20='Eval Controles'!$C$39,'Eval Controles'!$D$39,IF(AG20='Eval Controles'!$C$40,'Eval Controles'!$D$40))</f>
        <v>0</v>
      </c>
      <c r="AI20" s="204"/>
      <c r="AJ20" s="204" t="b">
        <f>IF(AI20='Eval Controles'!$C$41,'Eval Controles'!$D$41,IF(AI20='Eval Controles'!$C$42,'Eval Controles'!$D$42))</f>
        <v>0</v>
      </c>
      <c r="AK20" s="204"/>
      <c r="AL20" s="204" t="b">
        <f>IF(AK20='Eval Controles'!$C$43,'Eval Controles'!$D$43,IF(AK20='Eval Controles'!$C$44,'Eval Controles'!$D$44,IF(AK20='Eval Controles'!$C$45,'Eval Controles'!$D$45)))</f>
        <v>0</v>
      </c>
      <c r="AM20" s="241">
        <f t="shared" si="1"/>
        <v>0</v>
      </c>
      <c r="AN20" s="241" t="str">
        <f t="shared" si="2"/>
        <v>DEBIL</v>
      </c>
      <c r="AO20" s="241"/>
      <c r="AP20" s="241">
        <f>IF(AO20='Eval Controles'!$C$24,"FUERTE",IF(AO20='Eval Controles'!$C$25,"MODERADO",IF(AO20='Eval Controles'!$C$26,"DEBIL",)))</f>
        <v>0</v>
      </c>
      <c r="AQ20" s="241"/>
      <c r="AR20" s="241"/>
      <c r="AS20" s="241"/>
      <c r="AT20" s="241"/>
      <c r="AU20" s="241"/>
      <c r="AV20" s="241"/>
      <c r="AW20" s="200"/>
      <c r="AX20" s="200"/>
      <c r="AY20" s="147"/>
      <c r="AZ20" s="243"/>
      <c r="BA20" s="144"/>
      <c r="BB20" s="144"/>
      <c r="BC20" s="144"/>
      <c r="BD20" s="144"/>
      <c r="BE20" s="144"/>
      <c r="BF20" s="144"/>
      <c r="BG20" s="144"/>
      <c r="BH20" s="144"/>
      <c r="BI20" s="144"/>
      <c r="BJ20" s="144"/>
      <c r="BK20" s="144"/>
      <c r="BL20" s="144"/>
      <c r="BM20" s="144"/>
      <c r="BN20" s="144"/>
      <c r="BO20" s="144"/>
      <c r="BP20" s="92"/>
    </row>
    <row r="21" spans="2:68" ht="58.7" hidden="1" customHeight="1" x14ac:dyDescent="0.25">
      <c r="B21" s="129"/>
      <c r="C21" s="197"/>
      <c r="D21" s="195"/>
      <c r="E21" s="201"/>
      <c r="F21" s="201"/>
      <c r="G21" s="243"/>
      <c r="H21" s="201"/>
      <c r="I21" s="201"/>
      <c r="J21" s="243"/>
      <c r="K21" s="195"/>
      <c r="L21" s="155"/>
      <c r="M21" s="157" t="e">
        <f>VLOOKUP(L21,'[4]Datos Validacion'!$C$6:$D$10,2,0)</f>
        <v>#N/A</v>
      </c>
      <c r="N21" s="158"/>
      <c r="O21" s="240" t="e">
        <f>VLOOKUP(N21,'[4]Datos Validacion'!$E$6:$F$15,2,0)</f>
        <v>#N/A</v>
      </c>
      <c r="P21" s="139"/>
      <c r="Q21" s="147"/>
      <c r="R21" s="147"/>
      <c r="S21" s="147"/>
      <c r="T21" s="147"/>
      <c r="U21" s="147"/>
      <c r="V21" s="147"/>
      <c r="W21" s="147"/>
      <c r="X21" s="241"/>
      <c r="Y21" s="204"/>
      <c r="Z21" s="204" t="b">
        <f>IF(Y21='Eval Controles'!$C$30,'Eval Controles'!$D$30,IF(Y21='Eval Controles'!$C$31,'Eval Controles'!$D$31))</f>
        <v>0</v>
      </c>
      <c r="AA21" s="204"/>
      <c r="AB21" s="204" t="b">
        <f>IF(AA21='Eval Controles'!$C$32,'Eval Controles'!$D$32,IF(AA21='Eval Controles'!$C$33,'Eval Controles'!$D$33))</f>
        <v>0</v>
      </c>
      <c r="AC21" s="204"/>
      <c r="AD21" s="204" t="b">
        <f>IF(AC21='Eval Controles'!$C$34,'Eval Controles'!$D$34,IF(AC21='Eval Controles'!$C$35,'Eval Controles'!$D$35))</f>
        <v>0</v>
      </c>
      <c r="AE21" s="204"/>
      <c r="AF21" s="204" t="b">
        <f>IF(AE21='Eval Controles'!$C$36,'Eval Controles'!$D$36,IF(AE21='Eval Controles'!$C$37,'Eval Controles'!$D$37,IF(AE21='Eval Controles'!$C$38,'Eval Controles'!$D$38)))</f>
        <v>0</v>
      </c>
      <c r="AG21" s="204"/>
      <c r="AH21" s="204" t="b">
        <f>IF(AG21='Eval Controles'!$C$39,'Eval Controles'!$D$39,IF(AG21='Eval Controles'!$C$40,'Eval Controles'!$D$40))</f>
        <v>0</v>
      </c>
      <c r="AI21" s="204"/>
      <c r="AJ21" s="204" t="b">
        <f>IF(AI21='Eval Controles'!$C$41,'Eval Controles'!$D$41,IF(AI21='Eval Controles'!$C$42,'Eval Controles'!$D$42))</f>
        <v>0</v>
      </c>
      <c r="AK21" s="204"/>
      <c r="AL21" s="204" t="b">
        <f>IF(AK21='Eval Controles'!$C$43,'Eval Controles'!$D$43,IF(AK21='Eval Controles'!$C$44,'Eval Controles'!$D$44,IF(AK21='Eval Controles'!$C$45,'Eval Controles'!$D$45)))</f>
        <v>0</v>
      </c>
      <c r="AM21" s="241">
        <f t="shared" ref="AM21:AM26" si="3">SUM(Z21,AB21,AD21,AF21,AH21,AJ21,AL21)</f>
        <v>0</v>
      </c>
      <c r="AN21" s="241" t="str">
        <f t="shared" ref="AN21:AN26" si="4">IF(AM21&gt;=96,"FUERTE",IF(AM21&gt;=86,"MODERADO","DEBIL"))</f>
        <v>DEBIL</v>
      </c>
      <c r="AO21" s="241"/>
      <c r="AP21" s="241">
        <f>IF(AO21='Eval Controles'!$C$24,"FUERTE",IF(AO21='Eval Controles'!$C$25,"MODERADO",IF(AO21='Eval Controles'!$C$26,"DEBIL",)))</f>
        <v>0</v>
      </c>
      <c r="AQ21" s="241"/>
      <c r="AR21" s="241"/>
      <c r="AS21" s="241"/>
      <c r="AT21" s="241"/>
      <c r="AU21" s="241"/>
      <c r="AV21" s="241"/>
      <c r="AW21" s="200"/>
      <c r="AX21" s="200"/>
      <c r="AY21" s="249"/>
      <c r="AZ21" s="243"/>
      <c r="BA21" s="144"/>
      <c r="BB21" s="144"/>
      <c r="BC21" s="144"/>
      <c r="BD21" s="144"/>
      <c r="BE21" s="144"/>
      <c r="BF21" s="144"/>
      <c r="BG21" s="144"/>
      <c r="BH21" s="144"/>
      <c r="BI21" s="144"/>
      <c r="BJ21" s="144"/>
      <c r="BK21" s="144"/>
      <c r="BL21" s="144"/>
      <c r="BM21" s="144"/>
      <c r="BN21" s="144"/>
      <c r="BO21" s="144"/>
      <c r="BP21" s="92"/>
    </row>
    <row r="22" spans="2:68" ht="58.7" hidden="1" customHeight="1" x14ac:dyDescent="0.25">
      <c r="B22" s="129"/>
      <c r="C22" s="195"/>
      <c r="D22" s="201"/>
      <c r="E22" s="201"/>
      <c r="F22" s="201"/>
      <c r="G22" s="243"/>
      <c r="H22" s="201"/>
      <c r="I22" s="201"/>
      <c r="J22" s="243"/>
      <c r="K22" s="154"/>
      <c r="L22" s="155"/>
      <c r="M22" s="157" t="e">
        <f>VLOOKUP(L22,'[4]Datos Validacion'!$C$6:$D$10,2,0)</f>
        <v>#N/A</v>
      </c>
      <c r="N22" s="158"/>
      <c r="O22" s="240" t="e">
        <f>VLOOKUP(N22,'[4]Datos Validacion'!$E$6:$F$15,2,0)</f>
        <v>#N/A</v>
      </c>
      <c r="P22" s="139"/>
      <c r="Q22" s="147"/>
      <c r="R22" s="147"/>
      <c r="S22" s="147"/>
      <c r="T22" s="147"/>
      <c r="U22" s="147"/>
      <c r="V22" s="147"/>
      <c r="W22" s="147"/>
      <c r="X22" s="241"/>
      <c r="Y22" s="204"/>
      <c r="Z22" s="204" t="b">
        <f>IF(Y22='Eval Controles'!$C$30,'Eval Controles'!$D$30,IF(Y22='Eval Controles'!$C$31,'Eval Controles'!$D$31))</f>
        <v>0</v>
      </c>
      <c r="AA22" s="204"/>
      <c r="AB22" s="204" t="b">
        <f>IF(AA22='Eval Controles'!$C$32,'Eval Controles'!$D$32,IF(AA22='Eval Controles'!$C$33,'Eval Controles'!$D$33))</f>
        <v>0</v>
      </c>
      <c r="AC22" s="204"/>
      <c r="AD22" s="204" t="b">
        <f>IF(AC22='Eval Controles'!$C$34,'Eval Controles'!$D$34,IF(AC22='Eval Controles'!$C$35,'Eval Controles'!$D$35))</f>
        <v>0</v>
      </c>
      <c r="AE22" s="204"/>
      <c r="AF22" s="204" t="b">
        <f>IF(AE22='Eval Controles'!$C$36,'Eval Controles'!$D$36,IF(AE22='Eval Controles'!$C$37,'Eval Controles'!$D$37,IF(AE22='Eval Controles'!$C$38,'Eval Controles'!$D$38)))</f>
        <v>0</v>
      </c>
      <c r="AG22" s="204"/>
      <c r="AH22" s="204" t="b">
        <f>IF(AG22='Eval Controles'!$C$39,'Eval Controles'!$D$39,IF(AG22='Eval Controles'!$C$40,'Eval Controles'!$D$40))</f>
        <v>0</v>
      </c>
      <c r="AI22" s="204"/>
      <c r="AJ22" s="204" t="b">
        <f>IF(AI22='Eval Controles'!$C$41,'Eval Controles'!$D$41,IF(AI22='Eval Controles'!$C$42,'Eval Controles'!$D$42))</f>
        <v>0</v>
      </c>
      <c r="AK22" s="204"/>
      <c r="AL22" s="204" t="b">
        <f>IF(AK22='Eval Controles'!$C$43,'Eval Controles'!$D$43,IF(AK22='Eval Controles'!$C$44,'Eval Controles'!$D$44,IF(AK22='Eval Controles'!$C$45,'Eval Controles'!$D$45)))</f>
        <v>0</v>
      </c>
      <c r="AM22" s="241">
        <f t="shared" si="3"/>
        <v>0</v>
      </c>
      <c r="AN22" s="241" t="str">
        <f t="shared" si="4"/>
        <v>DEBIL</v>
      </c>
      <c r="AO22" s="241"/>
      <c r="AP22" s="241">
        <f>IF(AO22='Eval Controles'!$C$24,"FUERTE",IF(AO22='Eval Controles'!$C$25,"MODERADO",IF(AO22='Eval Controles'!$C$26,"DEBIL",)))</f>
        <v>0</v>
      </c>
      <c r="AQ22" s="241"/>
      <c r="AR22" s="241"/>
      <c r="AS22" s="241"/>
      <c r="AT22" s="241"/>
      <c r="AU22" s="241"/>
      <c r="AV22" s="241"/>
      <c r="AW22" s="200"/>
      <c r="AX22" s="200"/>
      <c r="AY22" s="147"/>
      <c r="AZ22" s="243"/>
      <c r="BA22" s="144"/>
      <c r="BB22" s="144"/>
      <c r="BC22" s="144"/>
      <c r="BD22" s="144"/>
      <c r="BE22" s="144"/>
      <c r="BF22" s="144"/>
      <c r="BG22" s="144"/>
      <c r="BH22" s="144"/>
      <c r="BI22" s="144"/>
      <c r="BJ22" s="144"/>
      <c r="BK22" s="144"/>
      <c r="BL22" s="144"/>
      <c r="BM22" s="144"/>
      <c r="BN22" s="144"/>
      <c r="BO22" s="144"/>
      <c r="BP22" s="92"/>
    </row>
    <row r="23" spans="2:68" ht="58.7" hidden="1" customHeight="1" x14ac:dyDescent="0.25">
      <c r="B23" s="129"/>
      <c r="C23" s="195"/>
      <c r="D23" s="201"/>
      <c r="E23" s="201"/>
      <c r="F23" s="201"/>
      <c r="G23" s="243"/>
      <c r="H23" s="201"/>
      <c r="I23" s="201"/>
      <c r="J23" s="243"/>
      <c r="K23" s="154"/>
      <c r="L23" s="155"/>
      <c r="M23" s="157" t="e">
        <f>VLOOKUP(L23,'[4]Datos Validacion'!$C$6:$D$10,2,0)</f>
        <v>#N/A</v>
      </c>
      <c r="N23" s="158"/>
      <c r="O23" s="240" t="e">
        <f>VLOOKUP(N23,'[4]Datos Validacion'!$E$6:$F$15,2,0)</f>
        <v>#N/A</v>
      </c>
      <c r="P23" s="139"/>
      <c r="Q23" s="147"/>
      <c r="R23" s="147"/>
      <c r="S23" s="147"/>
      <c r="T23" s="147"/>
      <c r="U23" s="147"/>
      <c r="V23" s="147"/>
      <c r="W23" s="147"/>
      <c r="X23" s="241"/>
      <c r="Y23" s="204"/>
      <c r="Z23" s="204" t="b">
        <f>IF(Y23='Eval Controles'!$C$30,'Eval Controles'!$D$30,IF(Y23='Eval Controles'!$C$31,'Eval Controles'!$D$31))</f>
        <v>0</v>
      </c>
      <c r="AA23" s="204"/>
      <c r="AB23" s="204" t="b">
        <f>IF(AA23='Eval Controles'!$C$32,'Eval Controles'!$D$32,IF(AA23='Eval Controles'!$C$33,'Eval Controles'!$D$33))</f>
        <v>0</v>
      </c>
      <c r="AC23" s="204"/>
      <c r="AD23" s="204" t="b">
        <f>IF(AC23='Eval Controles'!$C$34,'Eval Controles'!$D$34,IF(AC23='Eval Controles'!$C$35,'Eval Controles'!$D$35))</f>
        <v>0</v>
      </c>
      <c r="AE23" s="204"/>
      <c r="AF23" s="204" t="b">
        <f>IF(AE23='Eval Controles'!$C$36,'Eval Controles'!$D$36,IF(AE23='Eval Controles'!$C$37,'Eval Controles'!$D$37,IF(AE23='Eval Controles'!$C$38,'Eval Controles'!$D$38)))</f>
        <v>0</v>
      </c>
      <c r="AG23" s="204"/>
      <c r="AH23" s="204" t="b">
        <f>IF(AG23='Eval Controles'!$C$39,'Eval Controles'!$D$39,IF(AG23='Eval Controles'!$C$40,'Eval Controles'!$D$40))</f>
        <v>0</v>
      </c>
      <c r="AI23" s="204"/>
      <c r="AJ23" s="204" t="b">
        <f>IF(AI23='Eval Controles'!$C$41,'Eval Controles'!$D$41,IF(AI23='Eval Controles'!$C$42,'Eval Controles'!$D$42))</f>
        <v>0</v>
      </c>
      <c r="AK23" s="204"/>
      <c r="AL23" s="204" t="b">
        <f>IF(AK23='Eval Controles'!$C$43,'Eval Controles'!$D$43,IF(AK23='Eval Controles'!$C$44,'Eval Controles'!$D$44,IF(AK23='Eval Controles'!$C$45,'Eval Controles'!$D$45)))</f>
        <v>0</v>
      </c>
      <c r="AM23" s="241">
        <f t="shared" si="3"/>
        <v>0</v>
      </c>
      <c r="AN23" s="241" t="str">
        <f t="shared" si="4"/>
        <v>DEBIL</v>
      </c>
      <c r="AO23" s="241"/>
      <c r="AP23" s="241">
        <f>IF(AO23='Eval Controles'!$C$24,"FUERTE",IF(AO23='Eval Controles'!$C$25,"MODERADO",IF(AO23='Eval Controles'!$C$26,"DEBIL",)))</f>
        <v>0</v>
      </c>
      <c r="AQ23" s="241"/>
      <c r="AR23" s="241"/>
      <c r="AS23" s="241"/>
      <c r="AT23" s="241"/>
      <c r="AU23" s="241"/>
      <c r="AV23" s="241"/>
      <c r="AW23" s="200"/>
      <c r="AX23" s="200"/>
      <c r="AY23" s="147"/>
      <c r="AZ23" s="243"/>
      <c r="BA23" s="144"/>
      <c r="BB23" s="144"/>
      <c r="BC23" s="144"/>
      <c r="BD23" s="144"/>
      <c r="BE23" s="144"/>
      <c r="BF23" s="144"/>
      <c r="BG23" s="144"/>
      <c r="BH23" s="144"/>
      <c r="BI23" s="144"/>
      <c r="BJ23" s="144"/>
      <c r="BK23" s="144"/>
      <c r="BL23" s="144"/>
      <c r="BM23" s="144"/>
      <c r="BN23" s="144"/>
      <c r="BO23" s="144"/>
      <c r="BP23" s="92"/>
    </row>
    <row r="24" spans="2:68" ht="58.7" hidden="1" customHeight="1" x14ac:dyDescent="0.25">
      <c r="B24" s="129"/>
      <c r="C24" s="153"/>
      <c r="D24" s="153"/>
      <c r="E24" s="153"/>
      <c r="F24" s="153"/>
      <c r="G24" s="243"/>
      <c r="H24" s="153"/>
      <c r="I24" s="153"/>
      <c r="J24" s="243"/>
      <c r="K24" s="155"/>
      <c r="L24" s="155"/>
      <c r="M24" s="157" t="e">
        <f>VLOOKUP(L24,'[4]Datos Validacion'!$C$6:$D$10,2,0)</f>
        <v>#N/A</v>
      </c>
      <c r="N24" s="158"/>
      <c r="O24" s="240" t="e">
        <f>VLOOKUP(N24,'[4]Datos Validacion'!$E$6:$F$15,2,0)</f>
        <v>#N/A</v>
      </c>
      <c r="P24" s="139"/>
      <c r="Q24" s="147"/>
      <c r="R24" s="147"/>
      <c r="S24" s="147"/>
      <c r="T24" s="147"/>
      <c r="U24" s="147"/>
      <c r="V24" s="147"/>
      <c r="W24" s="147"/>
      <c r="X24" s="241"/>
      <c r="Y24" s="204"/>
      <c r="Z24" s="204" t="b">
        <f>IF(Y24='Eval Controles'!$C$30,'Eval Controles'!$D$30,IF(Y24='Eval Controles'!$C$31,'Eval Controles'!$D$31))</f>
        <v>0</v>
      </c>
      <c r="AA24" s="204"/>
      <c r="AB24" s="204" t="b">
        <f>IF(AA24='Eval Controles'!$C$32,'Eval Controles'!$D$32,IF(AA24='Eval Controles'!$C$33,'Eval Controles'!$D$33))</f>
        <v>0</v>
      </c>
      <c r="AC24" s="204"/>
      <c r="AD24" s="204" t="b">
        <f>IF(AC24='Eval Controles'!$C$34,'Eval Controles'!$D$34,IF(AC24='Eval Controles'!$C$35,'Eval Controles'!$D$35))</f>
        <v>0</v>
      </c>
      <c r="AE24" s="204"/>
      <c r="AF24" s="204" t="b">
        <f>IF(AE24='Eval Controles'!$C$36,'Eval Controles'!$D$36,IF(AE24='Eval Controles'!$C$37,'Eval Controles'!$D$37,IF(AE24='Eval Controles'!$C$38,'Eval Controles'!$D$38)))</f>
        <v>0</v>
      </c>
      <c r="AG24" s="204"/>
      <c r="AH24" s="204" t="b">
        <f>IF(AG24='Eval Controles'!$C$39,'Eval Controles'!$D$39,IF(AG24='Eval Controles'!$C$40,'Eval Controles'!$D$40))</f>
        <v>0</v>
      </c>
      <c r="AI24" s="204"/>
      <c r="AJ24" s="204" t="b">
        <f>IF(AI24='Eval Controles'!$C$41,'Eval Controles'!$D$41,IF(AI24='Eval Controles'!$C$42,'Eval Controles'!$D$42))</f>
        <v>0</v>
      </c>
      <c r="AK24" s="204"/>
      <c r="AL24" s="204" t="b">
        <f>IF(AK24='Eval Controles'!$C$43,'Eval Controles'!$D$43,IF(AK24='Eval Controles'!$C$44,'Eval Controles'!$D$44,IF(AK24='Eval Controles'!$C$45,'Eval Controles'!$D$45)))</f>
        <v>0</v>
      </c>
      <c r="AM24" s="241">
        <f t="shared" si="3"/>
        <v>0</v>
      </c>
      <c r="AN24" s="241" t="str">
        <f t="shared" si="4"/>
        <v>DEBIL</v>
      </c>
      <c r="AO24" s="241"/>
      <c r="AP24" s="241">
        <f>IF(AO24='Eval Controles'!$C$24,"FUERTE",IF(AO24='Eval Controles'!$C$25,"MODERADO",IF(AO24='Eval Controles'!$C$26,"DEBIL",)))</f>
        <v>0</v>
      </c>
      <c r="AQ24" s="241"/>
      <c r="AR24" s="241"/>
      <c r="AS24" s="241"/>
      <c r="AT24" s="241"/>
      <c r="AU24" s="241"/>
      <c r="AV24" s="241"/>
      <c r="AW24" s="200"/>
      <c r="AX24" s="200"/>
      <c r="AY24" s="147"/>
      <c r="AZ24" s="243"/>
      <c r="BA24" s="144"/>
      <c r="BB24" s="144"/>
      <c r="BC24" s="144"/>
      <c r="BD24" s="144"/>
      <c r="BE24" s="144"/>
      <c r="BF24" s="144"/>
      <c r="BG24" s="144"/>
      <c r="BH24" s="144"/>
      <c r="BI24" s="144"/>
      <c r="BJ24" s="144"/>
      <c r="BK24" s="144"/>
      <c r="BL24" s="144"/>
      <c r="BM24" s="144"/>
      <c r="BN24" s="144"/>
      <c r="BO24" s="144"/>
      <c r="BP24" s="92"/>
    </row>
    <row r="25" spans="2:68" ht="58.7" hidden="1" customHeight="1" x14ac:dyDescent="0.25">
      <c r="B25" s="129"/>
      <c r="C25" s="153"/>
      <c r="D25" s="153"/>
      <c r="E25" s="153"/>
      <c r="F25" s="153"/>
      <c r="G25" s="243"/>
      <c r="H25" s="153"/>
      <c r="I25" s="153"/>
      <c r="J25" s="243"/>
      <c r="K25" s="155"/>
      <c r="L25" s="155"/>
      <c r="M25" s="157" t="e">
        <f>VLOOKUP(L25,'[4]Datos Validacion'!$C$6:$D$10,2,0)</f>
        <v>#N/A</v>
      </c>
      <c r="N25" s="158"/>
      <c r="O25" s="240" t="e">
        <f>VLOOKUP(N25,'[4]Datos Validacion'!$E$6:$F$15,2,0)</f>
        <v>#N/A</v>
      </c>
      <c r="P25" s="139"/>
      <c r="Q25" s="147"/>
      <c r="R25" s="147"/>
      <c r="S25" s="147"/>
      <c r="T25" s="147"/>
      <c r="U25" s="147"/>
      <c r="V25" s="147"/>
      <c r="W25" s="147"/>
      <c r="X25" s="241"/>
      <c r="Y25" s="204"/>
      <c r="Z25" s="204" t="b">
        <f>IF(Y25='Eval Controles'!$C$30,'Eval Controles'!$D$30,IF(Y25='Eval Controles'!$C$31,'Eval Controles'!$D$31))</f>
        <v>0</v>
      </c>
      <c r="AA25" s="204"/>
      <c r="AB25" s="204" t="b">
        <f>IF(AA25='Eval Controles'!$C$32,'Eval Controles'!$D$32,IF(AA25='Eval Controles'!$C$33,'Eval Controles'!$D$33))</f>
        <v>0</v>
      </c>
      <c r="AC25" s="204"/>
      <c r="AD25" s="204" t="b">
        <f>IF(AC25='Eval Controles'!$C$34,'Eval Controles'!$D$34,IF(AC25='Eval Controles'!$C$35,'Eval Controles'!$D$35))</f>
        <v>0</v>
      </c>
      <c r="AE25" s="204"/>
      <c r="AF25" s="204" t="b">
        <f>IF(AE25='Eval Controles'!$C$36,'Eval Controles'!$D$36,IF(AE25='Eval Controles'!$C$37,'Eval Controles'!$D$37,IF(AE25='Eval Controles'!$C$38,'Eval Controles'!$D$38)))</f>
        <v>0</v>
      </c>
      <c r="AG25" s="204"/>
      <c r="AH25" s="204" t="b">
        <f>IF(AG25='Eval Controles'!$C$39,'Eval Controles'!$D$39,IF(AG25='Eval Controles'!$C$40,'Eval Controles'!$D$40))</f>
        <v>0</v>
      </c>
      <c r="AI25" s="204"/>
      <c r="AJ25" s="204" t="b">
        <f>IF(AI25='Eval Controles'!$C$41,'Eval Controles'!$D$41,IF(AI25='Eval Controles'!$C$42,'Eval Controles'!$D$42))</f>
        <v>0</v>
      </c>
      <c r="AK25" s="204"/>
      <c r="AL25" s="204" t="b">
        <f>IF(AK25='Eval Controles'!$C$43,'Eval Controles'!$D$43,IF(AK25='Eval Controles'!$C$44,'Eval Controles'!$D$44,IF(AK25='Eval Controles'!$C$45,'Eval Controles'!$D$45)))</f>
        <v>0</v>
      </c>
      <c r="AM25" s="241">
        <f t="shared" si="3"/>
        <v>0</v>
      </c>
      <c r="AN25" s="241" t="str">
        <f t="shared" si="4"/>
        <v>DEBIL</v>
      </c>
      <c r="AO25" s="241"/>
      <c r="AP25" s="241">
        <f>IF(AO25='Eval Controles'!$C$24,"FUERTE",IF(AO25='Eval Controles'!$C$25,"MODERADO",IF(AO25='Eval Controles'!$C$26,"DEBIL",)))</f>
        <v>0</v>
      </c>
      <c r="AQ25" s="241"/>
      <c r="AR25" s="241"/>
      <c r="AS25" s="241"/>
      <c r="AT25" s="241"/>
      <c r="AU25" s="241"/>
      <c r="AV25" s="241"/>
      <c r="AW25" s="200"/>
      <c r="AX25" s="200"/>
      <c r="AY25" s="147"/>
      <c r="AZ25" s="243"/>
      <c r="BA25" s="144"/>
      <c r="BB25" s="144"/>
      <c r="BC25" s="144"/>
      <c r="BD25" s="144"/>
      <c r="BE25" s="144"/>
      <c r="BF25" s="144"/>
      <c r="BG25" s="144"/>
      <c r="BH25" s="144"/>
      <c r="BI25" s="144"/>
      <c r="BJ25" s="144"/>
      <c r="BK25" s="144"/>
      <c r="BL25" s="144"/>
      <c r="BM25" s="144"/>
      <c r="BN25" s="144"/>
      <c r="BO25" s="144"/>
      <c r="BP25" s="92"/>
    </row>
    <row r="26" spans="2:68" ht="58.7" hidden="1" customHeight="1" x14ac:dyDescent="0.25">
      <c r="B26" s="129"/>
      <c r="C26" s="153"/>
      <c r="D26" s="153"/>
      <c r="E26" s="153"/>
      <c r="F26" s="153"/>
      <c r="G26" s="243"/>
      <c r="H26" s="153"/>
      <c r="I26" s="153"/>
      <c r="J26" s="243"/>
      <c r="K26" s="155"/>
      <c r="L26" s="155"/>
      <c r="M26" s="157" t="e">
        <f>VLOOKUP(L26,'[4]Datos Validacion'!$C$6:$D$10,2,0)</f>
        <v>#N/A</v>
      </c>
      <c r="N26" s="158"/>
      <c r="O26" s="240" t="e">
        <f>VLOOKUP(N26,'[4]Datos Validacion'!$E$6:$F$15,2,0)</f>
        <v>#N/A</v>
      </c>
      <c r="P26" s="139"/>
      <c r="Q26" s="147"/>
      <c r="R26" s="147"/>
      <c r="S26" s="147"/>
      <c r="T26" s="147"/>
      <c r="U26" s="147"/>
      <c r="V26" s="147"/>
      <c r="W26" s="147"/>
      <c r="X26" s="241"/>
      <c r="Y26" s="204"/>
      <c r="Z26" s="204" t="b">
        <f>IF(Y26='Eval Controles'!$C$30,'Eval Controles'!$D$30,IF(Y26='Eval Controles'!$C$31,'Eval Controles'!$D$31))</f>
        <v>0</v>
      </c>
      <c r="AA26" s="204"/>
      <c r="AB26" s="204" t="b">
        <f>IF(AA26='Eval Controles'!$C$32,'Eval Controles'!$D$32,IF(AA26='Eval Controles'!$C$33,'Eval Controles'!$D$33))</f>
        <v>0</v>
      </c>
      <c r="AC26" s="204"/>
      <c r="AD26" s="204" t="b">
        <f>IF(AC26='Eval Controles'!$C$34,'Eval Controles'!$D$34,IF(AC26='Eval Controles'!$C$35,'Eval Controles'!$D$35))</f>
        <v>0</v>
      </c>
      <c r="AE26" s="204"/>
      <c r="AF26" s="204" t="b">
        <f>IF(AE26='Eval Controles'!$C$36,'Eval Controles'!$D$36,IF(AE26='Eval Controles'!$C$37,'Eval Controles'!$D$37,IF(AE26='Eval Controles'!$C$38,'Eval Controles'!$D$38)))</f>
        <v>0</v>
      </c>
      <c r="AG26" s="204"/>
      <c r="AH26" s="204" t="b">
        <f>IF(AG26='Eval Controles'!$C$39,'Eval Controles'!$D$39,IF(AG26='Eval Controles'!$C$40,'Eval Controles'!$D$40))</f>
        <v>0</v>
      </c>
      <c r="AI26" s="204"/>
      <c r="AJ26" s="204" t="b">
        <f>IF(AI26='Eval Controles'!$C$41,'Eval Controles'!$D$41,IF(AI26='Eval Controles'!$C$42,'Eval Controles'!$D$42))</f>
        <v>0</v>
      </c>
      <c r="AK26" s="204"/>
      <c r="AL26" s="204" t="b">
        <f>IF(AK26='Eval Controles'!$C$43,'Eval Controles'!$D$43,IF(AK26='Eval Controles'!$C$44,'Eval Controles'!$D$44,IF(AK26='Eval Controles'!$C$45,'Eval Controles'!$D$45)))</f>
        <v>0</v>
      </c>
      <c r="AM26" s="241">
        <f t="shared" si="3"/>
        <v>0</v>
      </c>
      <c r="AN26" s="241" t="str">
        <f t="shared" si="4"/>
        <v>DEBIL</v>
      </c>
      <c r="AO26" s="241"/>
      <c r="AP26" s="241">
        <f>IF(AO26='Eval Controles'!$C$24,"FUERTE",IF(AO26='Eval Controles'!$C$25,"MODERADO",IF(AO26='Eval Controles'!$C$26,"DEBIL",)))</f>
        <v>0</v>
      </c>
      <c r="AQ26" s="241"/>
      <c r="AR26" s="241"/>
      <c r="AS26" s="241"/>
      <c r="AT26" s="241"/>
      <c r="AU26" s="241"/>
      <c r="AV26" s="241"/>
      <c r="AW26" s="200"/>
      <c r="AX26" s="200"/>
      <c r="AY26" s="147"/>
      <c r="AZ26" s="243"/>
      <c r="BA26" s="144"/>
      <c r="BB26" s="144"/>
      <c r="BC26" s="144"/>
      <c r="BD26" s="144"/>
      <c r="BE26" s="144"/>
      <c r="BF26" s="144"/>
      <c r="BG26" s="144"/>
      <c r="BH26" s="144"/>
      <c r="BI26" s="144"/>
      <c r="BJ26" s="144"/>
      <c r="BK26" s="144"/>
      <c r="BL26" s="144"/>
      <c r="BM26" s="144"/>
      <c r="BN26" s="144"/>
      <c r="BO26" s="144"/>
      <c r="BP26" s="92"/>
    </row>
    <row r="27" spans="2:68" ht="58.7" hidden="1" customHeight="1" x14ac:dyDescent="0.25">
      <c r="B27" s="129"/>
      <c r="C27" s="151"/>
      <c r="D27" s="243"/>
      <c r="E27" s="243"/>
      <c r="F27" s="243"/>
      <c r="G27" s="243"/>
      <c r="H27" s="253"/>
      <c r="I27" s="243"/>
      <c r="J27" s="243"/>
      <c r="K27" s="243"/>
      <c r="L27" s="243"/>
      <c r="M27" s="157" t="e">
        <f>VLOOKUP(L27,'[4]Datos Validacion'!$C$6:$D$10,2,0)</f>
        <v>#N/A</v>
      </c>
      <c r="N27" s="244"/>
      <c r="O27" s="240" t="e">
        <f>VLOOKUP(N27,'[4]Datos Validacion'!$E$6:$F$15,2,0)</f>
        <v>#N/A</v>
      </c>
      <c r="P27" s="139"/>
      <c r="Q27" s="241"/>
      <c r="R27" s="204"/>
      <c r="S27" s="204"/>
      <c r="T27" s="204"/>
      <c r="U27" s="204"/>
      <c r="V27" s="204"/>
      <c r="W27" s="204"/>
      <c r="X27" s="204"/>
      <c r="Y27" s="204"/>
      <c r="Z27" s="204" t="b">
        <f>IF(Y27='Eval Controles'!$C$30,'Eval Controles'!$D$30,IF(Y27='Eval Controles'!$C$31,'Eval Controles'!$D$31))</f>
        <v>0</v>
      </c>
      <c r="AA27" s="204"/>
      <c r="AB27" s="204" t="b">
        <f>IF(AA27='Eval Controles'!$C$32,'Eval Controles'!$D$32,IF(AA27='Eval Controles'!$C$33,'Eval Controles'!$D$33))</f>
        <v>0</v>
      </c>
      <c r="AC27" s="204"/>
      <c r="AD27" s="204" t="b">
        <f>IF(AC27='Eval Controles'!$C$34,'Eval Controles'!$D$34,IF(AC27='Eval Controles'!$C$35,'Eval Controles'!$D$35))</f>
        <v>0</v>
      </c>
      <c r="AE27" s="204"/>
      <c r="AF27" s="204" t="b">
        <f>IF(AE27='Eval Controles'!$C$36,'Eval Controles'!$D$36,IF(AE27='Eval Controles'!$C$37,'Eval Controles'!$D$37,IF(AE27='Eval Controles'!$C$38,'Eval Controles'!$D$38)))</f>
        <v>0</v>
      </c>
      <c r="AG27" s="204"/>
      <c r="AH27" s="204" t="b">
        <f>IF(AG27='Eval Controles'!$C$39,'Eval Controles'!$D$39,IF(AG27='Eval Controles'!$C$40,'Eval Controles'!$D$40))</f>
        <v>0</v>
      </c>
      <c r="AI27" s="204"/>
      <c r="AJ27" s="204" t="b">
        <f>IF(AI27='Eval Controles'!$C$41,'Eval Controles'!$D$41,IF(AI27='Eval Controles'!$C$42,'Eval Controles'!$D$42))</f>
        <v>0</v>
      </c>
      <c r="AK27" s="204"/>
      <c r="AL27" s="204" t="b">
        <f>IF(AK27='Eval Controles'!$C$43,'Eval Controles'!$D$43,IF(AK27='Eval Controles'!$C$44,'Eval Controles'!$D$44,IF(AK27='Eval Controles'!$C$45,'Eval Controles'!$D$45)))</f>
        <v>0</v>
      </c>
      <c r="AM27" s="241">
        <f>SUM(Z27,AB27,AD27,AF27,AH27,AJ27,AL27)</f>
        <v>0</v>
      </c>
      <c r="AN27" s="241" t="str">
        <f>IF(AM27&gt;=96,"FUERTE",IF(AM27&gt;=86,"MODERADO","DEBIL"))</f>
        <v>DEBIL</v>
      </c>
      <c r="AO27" s="204"/>
      <c r="AP27" s="241">
        <f>IF(AO27='Eval Controles'!$C$24,"FUERTE",IF(AO27='Eval Controles'!$C$25,"MODERADO",IF(AO27='Eval Controles'!$C$26,"DEBIL",)))</f>
        <v>0</v>
      </c>
      <c r="AQ27" s="161"/>
      <c r="AR27" s="204"/>
      <c r="AS27" s="204"/>
      <c r="AT27" s="241"/>
      <c r="AU27" s="197"/>
      <c r="AV27" s="197"/>
      <c r="AW27" s="250"/>
      <c r="AX27" s="250"/>
      <c r="AY27" s="241"/>
      <c r="AZ27" s="243"/>
      <c r="BA27" s="144"/>
      <c r="BB27" s="144"/>
      <c r="BC27" s="144"/>
      <c r="BD27" s="144"/>
      <c r="BE27" s="144"/>
      <c r="BF27" s="144"/>
      <c r="BG27" s="144"/>
      <c r="BH27" s="144"/>
      <c r="BI27" s="144"/>
      <c r="BJ27" s="144"/>
      <c r="BK27" s="144"/>
      <c r="BL27" s="144"/>
      <c r="BM27" s="144"/>
      <c r="BN27" s="144"/>
      <c r="BO27" s="144"/>
      <c r="BP27" s="92"/>
    </row>
    <row r="28" spans="2:68" ht="58.7" hidden="1" customHeight="1" x14ac:dyDescent="0.25">
      <c r="B28" s="129"/>
      <c r="C28" s="203"/>
      <c r="D28" s="203"/>
      <c r="E28" s="203"/>
      <c r="F28" s="203"/>
      <c r="G28" s="243"/>
      <c r="H28" s="254"/>
      <c r="I28" s="204"/>
      <c r="J28" s="243"/>
      <c r="K28" s="201"/>
      <c r="L28" s="238"/>
      <c r="M28" s="157" t="e">
        <f>VLOOKUP(L28,'[4]Datos Validacion'!$C$6:$D$10,2,0)</f>
        <v>#N/A</v>
      </c>
      <c r="N28" s="239"/>
      <c r="O28" s="240" t="e">
        <f>VLOOKUP(N28,'[4]Datos Validacion'!$E$6:$F$15,2,0)</f>
        <v>#N/A</v>
      </c>
      <c r="P28" s="139"/>
      <c r="Q28" s="139"/>
      <c r="R28" s="197"/>
      <c r="S28" s="204"/>
      <c r="T28" s="204"/>
      <c r="U28" s="204"/>
      <c r="V28" s="204"/>
      <c r="W28" s="204"/>
      <c r="X28" s="204"/>
      <c r="Y28" s="204"/>
      <c r="Z28" s="204" t="b">
        <f>IF(Y28='Eval Controles'!$C$30,'Eval Controles'!$D$30,IF(Y28='Eval Controles'!$C$31,'Eval Controles'!$D$31))</f>
        <v>0</v>
      </c>
      <c r="AA28" s="204"/>
      <c r="AB28" s="204" t="b">
        <f>IF(AA28='Eval Controles'!$C$32,'Eval Controles'!$D$32,IF(AA28='Eval Controles'!$C$33,'Eval Controles'!$D$33))</f>
        <v>0</v>
      </c>
      <c r="AC28" s="204"/>
      <c r="AD28" s="204" t="b">
        <f>IF(AC28='Eval Controles'!$C$34,'Eval Controles'!$D$34,IF(AC28='Eval Controles'!$C$35,'Eval Controles'!$D$35))</f>
        <v>0</v>
      </c>
      <c r="AE28" s="204"/>
      <c r="AF28" s="204" t="b">
        <f>IF(AE28='Eval Controles'!$C$36,'Eval Controles'!$D$36,IF(AE28='Eval Controles'!$C$37,'Eval Controles'!$D$37,IF(AE28='Eval Controles'!$C$38,'Eval Controles'!$D$38)))</f>
        <v>0</v>
      </c>
      <c r="AG28" s="204"/>
      <c r="AH28" s="204" t="b">
        <f>IF(AG28='Eval Controles'!$C$39,'Eval Controles'!$D$39,IF(AG28='Eval Controles'!$C$40,'Eval Controles'!$D$40))</f>
        <v>0</v>
      </c>
      <c r="AI28" s="204"/>
      <c r="AJ28" s="204" t="b">
        <f>IF(AI28='Eval Controles'!$C$41,'Eval Controles'!$D$41,IF(AI28='Eval Controles'!$C$42,'Eval Controles'!$D$42))</f>
        <v>0</v>
      </c>
      <c r="AK28" s="204"/>
      <c r="AL28" s="204" t="b">
        <f>IF(AK28='Eval Controles'!$C$43,'Eval Controles'!$D$43,IF(AK28='Eval Controles'!$C$44,'Eval Controles'!$D$44,IF(AK28='Eval Controles'!$C$45,'Eval Controles'!$D$45)))</f>
        <v>0</v>
      </c>
      <c r="AM28" s="241">
        <f>SUM(Z28,AB28,AD28,AF28,AH28,AJ28,AL28)</f>
        <v>0</v>
      </c>
      <c r="AN28" s="241" t="str">
        <f t="shared" ref="AN28" si="5">IF(AM28&gt;=96,"FUERTE",IF(AM28&gt;=86,"MODERADO","DEBIL"))</f>
        <v>DEBIL</v>
      </c>
      <c r="AO28" s="204"/>
      <c r="AP28" s="241">
        <f>IF(AO28='Eval Controles'!$C$24,"FUERTE",IF(AO28='Eval Controles'!$C$25,"MODERADO",IF(AO28='Eval Controles'!$C$26,"DEBIL",)))</f>
        <v>0</v>
      </c>
      <c r="AQ28" s="147"/>
      <c r="AR28" s="197"/>
      <c r="AS28" s="197"/>
      <c r="AT28" s="147"/>
      <c r="AU28" s="197"/>
      <c r="AV28" s="197"/>
      <c r="AW28" s="200"/>
      <c r="AX28" s="200"/>
      <c r="AY28" s="147"/>
      <c r="AZ28" s="243"/>
      <c r="BA28" s="144"/>
      <c r="BB28" s="144"/>
      <c r="BC28" s="144"/>
      <c r="BD28" s="144"/>
      <c r="BE28" s="144"/>
      <c r="BF28" s="144"/>
      <c r="BG28" s="144"/>
      <c r="BH28" s="144"/>
      <c r="BI28" s="144"/>
      <c r="BJ28" s="144"/>
      <c r="BK28" s="144"/>
      <c r="BL28" s="144"/>
      <c r="BM28" s="144"/>
      <c r="BN28" s="144"/>
      <c r="BO28" s="144"/>
      <c r="BP28" s="92"/>
    </row>
    <row r="29" spans="2:68" ht="58.7" hidden="1" customHeight="1" x14ac:dyDescent="0.25">
      <c r="B29" s="129"/>
      <c r="C29" s="203"/>
      <c r="D29" s="203"/>
      <c r="E29" s="203"/>
      <c r="F29" s="203"/>
      <c r="G29" s="243"/>
      <c r="H29" s="254"/>
      <c r="I29" s="204"/>
      <c r="J29" s="243"/>
      <c r="K29" s="201"/>
      <c r="L29" s="238"/>
      <c r="M29" s="157" t="e">
        <f>VLOOKUP(L29,'[4]Datos Validacion'!$C$6:$D$10,2,0)</f>
        <v>#N/A</v>
      </c>
      <c r="N29" s="239"/>
      <c r="O29" s="240" t="e">
        <f>VLOOKUP(N29,'[4]Datos Validacion'!$E$6:$F$15,2,0)</f>
        <v>#N/A</v>
      </c>
      <c r="P29" s="139"/>
      <c r="Q29" s="139"/>
      <c r="R29" s="197"/>
      <c r="S29" s="204"/>
      <c r="T29" s="204"/>
      <c r="U29" s="204"/>
      <c r="V29" s="204"/>
      <c r="W29" s="204"/>
      <c r="X29" s="204"/>
      <c r="Y29" s="204"/>
      <c r="Z29" s="204" t="b">
        <f>IF(Y29='Eval Controles'!$C$30,'Eval Controles'!$D$30,IF(Y29='Eval Controles'!$C$31,'Eval Controles'!$D$31))</f>
        <v>0</v>
      </c>
      <c r="AA29" s="204"/>
      <c r="AB29" s="204" t="b">
        <f>IF(AA29='Eval Controles'!$C$32,'Eval Controles'!$D$32,IF(AA29='Eval Controles'!$C$33,'Eval Controles'!$D$33))</f>
        <v>0</v>
      </c>
      <c r="AC29" s="204"/>
      <c r="AD29" s="204" t="b">
        <f>IF(AC29='Eval Controles'!$C$34,'Eval Controles'!$D$34,IF(AC29='Eval Controles'!$C$35,'Eval Controles'!$D$35))</f>
        <v>0</v>
      </c>
      <c r="AE29" s="204"/>
      <c r="AF29" s="204" t="b">
        <f>IF(AE29='Eval Controles'!$C$36,'Eval Controles'!$D$36,IF(AE29='Eval Controles'!$C$37,'Eval Controles'!$D$37,IF(AE29='Eval Controles'!$C$38,'Eval Controles'!$D$38)))</f>
        <v>0</v>
      </c>
      <c r="AG29" s="204"/>
      <c r="AH29" s="204" t="b">
        <f>IF(AG29='Eval Controles'!$C$39,'Eval Controles'!$D$39,IF(AG29='Eval Controles'!$C$40,'Eval Controles'!$D$40))</f>
        <v>0</v>
      </c>
      <c r="AI29" s="204"/>
      <c r="AJ29" s="204" t="b">
        <f>IF(AI29='Eval Controles'!$C$41,'Eval Controles'!$D$41,IF(AI29='Eval Controles'!$C$42,'Eval Controles'!$D$42))</f>
        <v>0</v>
      </c>
      <c r="AK29" s="204"/>
      <c r="AL29" s="204" t="b">
        <f>IF(AK29='Eval Controles'!$C$43,'Eval Controles'!$D$43,IF(AK29='Eval Controles'!$C$44,'Eval Controles'!$D$44,IF(AK29='Eval Controles'!$C$45,'Eval Controles'!$D$45)))</f>
        <v>0</v>
      </c>
      <c r="AM29" s="241"/>
      <c r="AN29" s="241"/>
      <c r="AO29" s="204"/>
      <c r="AP29" s="241"/>
      <c r="AQ29" s="147"/>
      <c r="AR29" s="197"/>
      <c r="AS29" s="197"/>
      <c r="AT29" s="147"/>
      <c r="AU29" s="197"/>
      <c r="AV29" s="197"/>
      <c r="AW29" s="200"/>
      <c r="AX29" s="200"/>
      <c r="AY29" s="147"/>
      <c r="AZ29" s="243"/>
      <c r="BA29" s="144"/>
      <c r="BB29" s="144"/>
      <c r="BC29" s="144"/>
      <c r="BD29" s="144"/>
      <c r="BE29" s="144"/>
      <c r="BF29" s="144"/>
      <c r="BG29" s="144"/>
      <c r="BH29" s="144"/>
      <c r="BI29" s="144"/>
      <c r="BJ29" s="144"/>
      <c r="BK29" s="144"/>
      <c r="BL29" s="144"/>
      <c r="BM29" s="144"/>
      <c r="BN29" s="144"/>
      <c r="BO29" s="144"/>
      <c r="BP29" s="92"/>
    </row>
    <row r="30" spans="2:68" s="256" customFormat="1" ht="58.7" hidden="1" customHeight="1" x14ac:dyDescent="0.25">
      <c r="B30" s="129"/>
      <c r="C30" s="197"/>
      <c r="D30" s="197"/>
      <c r="E30" s="197"/>
      <c r="F30" s="197"/>
      <c r="G30" s="243"/>
      <c r="H30" s="201"/>
      <c r="I30" s="197"/>
      <c r="J30" s="243"/>
      <c r="K30" s="201"/>
      <c r="L30" s="155"/>
      <c r="M30" s="157" t="e">
        <f>VLOOKUP(L30,'[4]Datos Validacion'!$C$6:$D$10,2,0)</f>
        <v>#N/A</v>
      </c>
      <c r="N30" s="158"/>
      <c r="O30" s="240" t="e">
        <f>VLOOKUP(N30,'[4]Datos Validacion'!$E$6:$F$15,2,0)</f>
        <v>#N/A</v>
      </c>
      <c r="P30" s="139"/>
      <c r="Q30" s="147"/>
      <c r="R30" s="197"/>
      <c r="S30" s="197"/>
      <c r="T30" s="197"/>
      <c r="U30" s="197"/>
      <c r="V30" s="197"/>
      <c r="W30" s="197"/>
      <c r="X30" s="204"/>
      <c r="Y30" s="204"/>
      <c r="Z30" s="204" t="b">
        <f>IF(Y30='Eval Controles'!$C$30,'Eval Controles'!$D$30,IF(Y30='Eval Controles'!$C$31,'Eval Controles'!$D$31))</f>
        <v>0</v>
      </c>
      <c r="AA30" s="204"/>
      <c r="AB30" s="204" t="b">
        <f>IF(AA30='Eval Controles'!$C$32,'Eval Controles'!$D$32,IF(AA30='Eval Controles'!$C$33,'Eval Controles'!$D$33))</f>
        <v>0</v>
      </c>
      <c r="AC30" s="204"/>
      <c r="AD30" s="204" t="b">
        <f>IF(AC30='Eval Controles'!$C$34,'Eval Controles'!$D$34,IF(AC30='Eval Controles'!$C$35,'Eval Controles'!$D$35))</f>
        <v>0</v>
      </c>
      <c r="AE30" s="204"/>
      <c r="AF30" s="204" t="b">
        <f>IF(AE30='Eval Controles'!$C$36,'Eval Controles'!$D$36,IF(AE30='Eval Controles'!$C$37,'Eval Controles'!$D$37,IF(AE30='Eval Controles'!$C$38,'Eval Controles'!$D$38)))</f>
        <v>0</v>
      </c>
      <c r="AG30" s="204"/>
      <c r="AH30" s="204" t="b">
        <f>IF(AG30='Eval Controles'!$C$39,'Eval Controles'!$D$39,IF(AG30='Eval Controles'!$C$40,'Eval Controles'!$D$40))</f>
        <v>0</v>
      </c>
      <c r="AI30" s="204"/>
      <c r="AJ30" s="204" t="b">
        <f>IF(AI30='Eval Controles'!$C$41,'Eval Controles'!$D$41,IF(AI30='Eval Controles'!$C$42,'Eval Controles'!$D$42))</f>
        <v>0</v>
      </c>
      <c r="AK30" s="204"/>
      <c r="AL30" s="204" t="b">
        <f>IF(AK30='Eval Controles'!$C$43,'Eval Controles'!$D$43,IF(AK30='Eval Controles'!$C$44,'Eval Controles'!$D$44,IF(AK30='Eval Controles'!$C$45,'Eval Controles'!$D$45)))</f>
        <v>0</v>
      </c>
      <c r="AM30" s="241">
        <f t="shared" ref="AM30:AM40" si="6">SUM(Z30,AB30,AD30,AF30,AH30,AJ30,AL30)</f>
        <v>0</v>
      </c>
      <c r="AN30" s="241" t="str">
        <f t="shared" ref="AN30:AN40" si="7">IF(AM30&gt;=96,"FUERTE",IF(AM30&gt;=86,"MODERADO","DEBIL"))</f>
        <v>DEBIL</v>
      </c>
      <c r="AO30" s="204"/>
      <c r="AP30" s="241">
        <f>IF(AO30='Eval Controles'!$C$24,"FUERTE",IF(AO30='Eval Controles'!$C$25,"MODERADO",IF(AO30='Eval Controles'!$C$26,"DEBIL",)))</f>
        <v>0</v>
      </c>
      <c r="AQ30" s="147"/>
      <c r="AR30" s="197"/>
      <c r="AS30" s="197"/>
      <c r="AT30" s="147"/>
      <c r="AU30" s="197"/>
      <c r="AV30" s="197"/>
      <c r="AW30" s="200"/>
      <c r="AX30" s="200"/>
      <c r="AY30" s="147"/>
      <c r="AZ30" s="243"/>
      <c r="BA30" s="217"/>
      <c r="BB30" s="217"/>
      <c r="BC30" s="217"/>
      <c r="BD30" s="217"/>
      <c r="BE30" s="217"/>
      <c r="BF30" s="217"/>
      <c r="BG30" s="217"/>
      <c r="BH30" s="217"/>
      <c r="BI30" s="217"/>
      <c r="BJ30" s="217"/>
      <c r="BK30" s="217"/>
      <c r="BL30" s="217"/>
      <c r="BM30" s="217"/>
      <c r="BN30" s="217"/>
      <c r="BO30" s="217"/>
      <c r="BP30" s="258"/>
    </row>
    <row r="31" spans="2:68" s="256" customFormat="1" ht="58.7" hidden="1" customHeight="1" x14ac:dyDescent="0.25">
      <c r="B31" s="129"/>
      <c r="C31" s="197"/>
      <c r="D31" s="197"/>
      <c r="E31" s="197"/>
      <c r="F31" s="197"/>
      <c r="G31" s="243"/>
      <c r="H31" s="201"/>
      <c r="I31" s="197"/>
      <c r="J31" s="243"/>
      <c r="K31" s="201"/>
      <c r="L31" s="155"/>
      <c r="M31" s="157" t="e">
        <f>VLOOKUP(L31,'[4]Datos Validacion'!$C$6:$D$10,2,0)</f>
        <v>#N/A</v>
      </c>
      <c r="N31" s="158"/>
      <c r="O31" s="240" t="e">
        <f>VLOOKUP(N31,'[4]Datos Validacion'!$E$6:$F$15,2,0)</f>
        <v>#N/A</v>
      </c>
      <c r="P31" s="139"/>
      <c r="Q31" s="147"/>
      <c r="R31" s="197"/>
      <c r="S31" s="197"/>
      <c r="T31" s="197"/>
      <c r="U31" s="197"/>
      <c r="V31" s="197"/>
      <c r="W31" s="197"/>
      <c r="X31" s="204"/>
      <c r="Y31" s="204"/>
      <c r="Z31" s="204" t="b">
        <f>IF(Y31='Eval Controles'!$C$30,'Eval Controles'!$D$30,IF(Y31='Eval Controles'!$C$31,'Eval Controles'!$D$31))</f>
        <v>0</v>
      </c>
      <c r="AA31" s="204"/>
      <c r="AB31" s="204" t="b">
        <f>IF(AA31='Eval Controles'!$C$32,'Eval Controles'!$D$32,IF(AA31='Eval Controles'!$C$33,'Eval Controles'!$D$33))</f>
        <v>0</v>
      </c>
      <c r="AC31" s="204"/>
      <c r="AD31" s="204" t="b">
        <f>IF(AC31='Eval Controles'!$C$34,'Eval Controles'!$D$34,IF(AC31='Eval Controles'!$C$35,'Eval Controles'!$D$35))</f>
        <v>0</v>
      </c>
      <c r="AE31" s="204"/>
      <c r="AF31" s="204" t="b">
        <f>IF(AE31='Eval Controles'!$C$36,'Eval Controles'!$D$36,IF(AE31='Eval Controles'!$C$37,'Eval Controles'!$D$37,IF(AE31='Eval Controles'!$C$38,'Eval Controles'!$D$38)))</f>
        <v>0</v>
      </c>
      <c r="AG31" s="204"/>
      <c r="AH31" s="204" t="b">
        <f>IF(AG31='Eval Controles'!$C$39,'Eval Controles'!$D$39,IF(AG31='Eval Controles'!$C$40,'Eval Controles'!$D$40))</f>
        <v>0</v>
      </c>
      <c r="AI31" s="204"/>
      <c r="AJ31" s="204" t="b">
        <f>IF(AI31='Eval Controles'!$C$41,'Eval Controles'!$D$41,IF(AI31='Eval Controles'!$C$42,'Eval Controles'!$D$42))</f>
        <v>0</v>
      </c>
      <c r="AK31" s="204"/>
      <c r="AL31" s="204" t="b">
        <f>IF(AK31='Eval Controles'!$C$43,'Eval Controles'!$D$43,IF(AK31='Eval Controles'!$C$44,'Eval Controles'!$D$44,IF(AK31='Eval Controles'!$C$45,'Eval Controles'!$D$45)))</f>
        <v>0</v>
      </c>
      <c r="AM31" s="241">
        <f t="shared" si="6"/>
        <v>0</v>
      </c>
      <c r="AN31" s="241" t="str">
        <f t="shared" si="7"/>
        <v>DEBIL</v>
      </c>
      <c r="AO31" s="204"/>
      <c r="AP31" s="241">
        <f>IF(AO31='Eval Controles'!$C$24,"FUERTE",IF(AO31='Eval Controles'!$C$25,"MODERADO",IF(AO31='Eval Controles'!$C$26,"DEBIL",)))</f>
        <v>0</v>
      </c>
      <c r="AQ31" s="147"/>
      <c r="AR31" s="197"/>
      <c r="AS31" s="197"/>
      <c r="AT31" s="147"/>
      <c r="AU31" s="197"/>
      <c r="AV31" s="197"/>
      <c r="AW31" s="200"/>
      <c r="AX31" s="200"/>
      <c r="AY31" s="147"/>
      <c r="AZ31" s="243"/>
      <c r="BA31" s="217"/>
      <c r="BB31" s="217"/>
      <c r="BC31" s="217"/>
      <c r="BD31" s="217"/>
      <c r="BE31" s="217"/>
      <c r="BF31" s="217"/>
      <c r="BG31" s="217"/>
      <c r="BH31" s="217"/>
      <c r="BI31" s="217"/>
      <c r="BJ31" s="217"/>
      <c r="BK31" s="217"/>
      <c r="BL31" s="217"/>
      <c r="BM31" s="217"/>
      <c r="BN31" s="217"/>
      <c r="BO31" s="217"/>
      <c r="BP31" s="258"/>
    </row>
    <row r="32" spans="2:68" s="256" customFormat="1" ht="58.7" hidden="1" customHeight="1" x14ac:dyDescent="0.25">
      <c r="B32" s="129"/>
      <c r="C32" s="197"/>
      <c r="D32" s="197"/>
      <c r="E32" s="197"/>
      <c r="F32" s="197"/>
      <c r="G32" s="243"/>
      <c r="H32" s="201"/>
      <c r="I32" s="197"/>
      <c r="J32" s="243"/>
      <c r="K32" s="201"/>
      <c r="L32" s="155"/>
      <c r="M32" s="157" t="e">
        <f>VLOOKUP(L32,'[4]Datos Validacion'!$C$6:$D$10,2,0)</f>
        <v>#N/A</v>
      </c>
      <c r="N32" s="158"/>
      <c r="O32" s="240" t="e">
        <f>VLOOKUP(N32,'[4]Datos Validacion'!$E$6:$F$15,2,0)</f>
        <v>#N/A</v>
      </c>
      <c r="P32" s="139"/>
      <c r="Q32" s="147"/>
      <c r="R32" s="197"/>
      <c r="S32" s="197"/>
      <c r="T32" s="197"/>
      <c r="U32" s="197"/>
      <c r="V32" s="197"/>
      <c r="W32" s="197"/>
      <c r="X32" s="204"/>
      <c r="Y32" s="204"/>
      <c r="Z32" s="204" t="b">
        <f>IF(Y32='Eval Controles'!$C$30,'Eval Controles'!$D$30,IF(Y32='Eval Controles'!$C$31,'Eval Controles'!$D$31))</f>
        <v>0</v>
      </c>
      <c r="AA32" s="204"/>
      <c r="AB32" s="204" t="b">
        <f>IF(AA32='Eval Controles'!$C$32,'Eval Controles'!$D$32,IF(AA32='Eval Controles'!$C$33,'Eval Controles'!$D$33))</f>
        <v>0</v>
      </c>
      <c r="AC32" s="204"/>
      <c r="AD32" s="204" t="b">
        <f>IF(AC32='Eval Controles'!$C$34,'Eval Controles'!$D$34,IF(AC32='Eval Controles'!$C$35,'Eval Controles'!$D$35))</f>
        <v>0</v>
      </c>
      <c r="AE32" s="204"/>
      <c r="AF32" s="204" t="b">
        <f>IF(AE32='Eval Controles'!$C$36,'Eval Controles'!$D$36,IF(AE32='Eval Controles'!$C$37,'Eval Controles'!$D$37,IF(AE32='Eval Controles'!$C$38,'Eval Controles'!$D$38)))</f>
        <v>0</v>
      </c>
      <c r="AG32" s="204"/>
      <c r="AH32" s="204" t="b">
        <f>IF(AG32='Eval Controles'!$C$39,'Eval Controles'!$D$39,IF(AG32='Eval Controles'!$C$40,'Eval Controles'!$D$40))</f>
        <v>0</v>
      </c>
      <c r="AI32" s="204"/>
      <c r="AJ32" s="204" t="b">
        <f>IF(AI32='Eval Controles'!$C$41,'Eval Controles'!$D$41,IF(AI32='Eval Controles'!$C$42,'Eval Controles'!$D$42))</f>
        <v>0</v>
      </c>
      <c r="AK32" s="204"/>
      <c r="AL32" s="204" t="b">
        <f>IF(AK32='Eval Controles'!$C$43,'Eval Controles'!$D$43,IF(AK32='Eval Controles'!$C$44,'Eval Controles'!$D$44,IF(AK32='Eval Controles'!$C$45,'Eval Controles'!$D$45)))</f>
        <v>0</v>
      </c>
      <c r="AM32" s="241">
        <f t="shared" si="6"/>
        <v>0</v>
      </c>
      <c r="AN32" s="241" t="str">
        <f t="shared" si="7"/>
        <v>DEBIL</v>
      </c>
      <c r="AO32" s="204"/>
      <c r="AP32" s="241">
        <f>IF(AO32='Eval Controles'!$C$24,"FUERTE",IF(AO32='Eval Controles'!$C$25,"MODERADO",IF(AO32='Eval Controles'!$C$26,"DEBIL",)))</f>
        <v>0</v>
      </c>
      <c r="AQ32" s="147"/>
      <c r="AR32" s="197"/>
      <c r="AS32" s="197"/>
      <c r="AT32" s="147"/>
      <c r="AU32" s="197"/>
      <c r="AV32" s="197"/>
      <c r="AW32" s="200"/>
      <c r="AX32" s="200"/>
      <c r="AY32" s="147"/>
      <c r="AZ32" s="243"/>
      <c r="BA32" s="217"/>
      <c r="BB32" s="217"/>
      <c r="BC32" s="217"/>
      <c r="BD32" s="217"/>
      <c r="BE32" s="217"/>
      <c r="BF32" s="217"/>
      <c r="BG32" s="217"/>
      <c r="BH32" s="217"/>
      <c r="BI32" s="217"/>
      <c r="BJ32" s="217"/>
      <c r="BK32" s="217"/>
      <c r="BL32" s="217"/>
      <c r="BM32" s="217"/>
      <c r="BN32" s="217"/>
      <c r="BO32" s="217"/>
      <c r="BP32" s="258"/>
    </row>
    <row r="33" spans="2:68" s="256" customFormat="1" ht="58.7" hidden="1" customHeight="1" x14ac:dyDescent="0.25">
      <c r="B33" s="129"/>
      <c r="C33" s="197"/>
      <c r="D33" s="155"/>
      <c r="E33" s="155"/>
      <c r="F33" s="155"/>
      <c r="G33" s="243"/>
      <c r="H33" s="155"/>
      <c r="I33" s="155"/>
      <c r="J33" s="243"/>
      <c r="K33" s="197"/>
      <c r="L33" s="155"/>
      <c r="M33" s="157" t="e">
        <f>VLOOKUP(L33,'[4]Datos Validacion'!$C$6:$D$10,2,0)</f>
        <v>#N/A</v>
      </c>
      <c r="N33" s="158"/>
      <c r="O33" s="240" t="e">
        <f>VLOOKUP(N33,'[4]Datos Validacion'!$E$6:$F$15,2,0)</f>
        <v>#N/A</v>
      </c>
      <c r="P33" s="139"/>
      <c r="Q33" s="147"/>
      <c r="R33" s="147"/>
      <c r="S33" s="147"/>
      <c r="T33" s="147"/>
      <c r="U33" s="147"/>
      <c r="V33" s="147"/>
      <c r="W33" s="147"/>
      <c r="X33" s="241"/>
      <c r="Y33" s="204"/>
      <c r="Z33" s="204" t="b">
        <f>IF(Y33='Eval Controles'!$C$30,'Eval Controles'!$D$30,IF(Y33='Eval Controles'!$C$31,'Eval Controles'!$D$31))</f>
        <v>0</v>
      </c>
      <c r="AA33" s="204"/>
      <c r="AB33" s="204" t="b">
        <f>IF(AA33='Eval Controles'!$C$32,'Eval Controles'!$D$32,IF(AA33='Eval Controles'!$C$33,'Eval Controles'!$D$33))</f>
        <v>0</v>
      </c>
      <c r="AC33" s="204"/>
      <c r="AD33" s="204" t="b">
        <f>IF(AC33='Eval Controles'!$C$34,'Eval Controles'!$D$34,IF(AC33='Eval Controles'!$C$35,'Eval Controles'!$D$35))</f>
        <v>0</v>
      </c>
      <c r="AE33" s="204"/>
      <c r="AF33" s="204" t="b">
        <f>IF(AE33='Eval Controles'!$C$36,'Eval Controles'!$D$36,IF(AE33='Eval Controles'!$C$37,'Eval Controles'!$D$37,IF(AE33='Eval Controles'!$C$38,'Eval Controles'!$D$38)))</f>
        <v>0</v>
      </c>
      <c r="AG33" s="204"/>
      <c r="AH33" s="204" t="b">
        <f>IF(AG33='Eval Controles'!$C$39,'Eval Controles'!$D$39,IF(AG33='Eval Controles'!$C$40,'Eval Controles'!$D$40))</f>
        <v>0</v>
      </c>
      <c r="AI33" s="204"/>
      <c r="AJ33" s="204" t="b">
        <f>IF(AI33='Eval Controles'!$C$41,'Eval Controles'!$D$41,IF(AI33='Eval Controles'!$C$42,'Eval Controles'!$D$42))</f>
        <v>0</v>
      </c>
      <c r="AK33" s="204"/>
      <c r="AL33" s="204" t="b">
        <f>IF(AK33='Eval Controles'!$C$43,'Eval Controles'!$D$43,IF(AK33='Eval Controles'!$C$44,'Eval Controles'!$D$44,IF(AK33='Eval Controles'!$C$45,'Eval Controles'!$D$45)))</f>
        <v>0</v>
      </c>
      <c r="AM33" s="241">
        <f t="shared" si="6"/>
        <v>0</v>
      </c>
      <c r="AN33" s="241" t="str">
        <f t="shared" si="7"/>
        <v>DEBIL</v>
      </c>
      <c r="AO33" s="241"/>
      <c r="AP33" s="241">
        <f>IF(AO33='Eval Controles'!$C$24,"FUERTE",IF(AO33='Eval Controles'!$C$25,"MODERADO",IF(AO33='Eval Controles'!$C$26,"DEBIL",)))</f>
        <v>0</v>
      </c>
      <c r="AQ33" s="241"/>
      <c r="AR33" s="241"/>
      <c r="AS33" s="241"/>
      <c r="AT33" s="241"/>
      <c r="AU33" s="241"/>
      <c r="AV33" s="241"/>
      <c r="AW33" s="200"/>
      <c r="AX33" s="200"/>
      <c r="AY33" s="147"/>
      <c r="AZ33" s="243"/>
      <c r="BA33" s="217"/>
      <c r="BB33" s="217"/>
      <c r="BC33" s="217"/>
      <c r="BD33" s="217"/>
      <c r="BE33" s="217"/>
      <c r="BF33" s="217"/>
      <c r="BG33" s="217"/>
      <c r="BH33" s="217"/>
      <c r="BI33" s="217"/>
      <c r="BJ33" s="217"/>
      <c r="BK33" s="217"/>
      <c r="BL33" s="217"/>
      <c r="BM33" s="217"/>
      <c r="BN33" s="217"/>
      <c r="BO33" s="217"/>
      <c r="BP33" s="258"/>
    </row>
    <row r="34" spans="2:68" s="256" customFormat="1" ht="58.7" hidden="1" customHeight="1" x14ac:dyDescent="0.25">
      <c r="B34" s="129"/>
      <c r="C34" s="197"/>
      <c r="D34" s="197"/>
      <c r="E34" s="155"/>
      <c r="F34" s="155"/>
      <c r="G34" s="243"/>
      <c r="H34" s="155"/>
      <c r="I34" s="155"/>
      <c r="J34" s="243"/>
      <c r="K34" s="197"/>
      <c r="L34" s="155"/>
      <c r="M34" s="157" t="e">
        <f>VLOOKUP(L34,'[4]Datos Validacion'!$C$6:$D$10,2,0)</f>
        <v>#N/A</v>
      </c>
      <c r="N34" s="158"/>
      <c r="O34" s="240" t="e">
        <f>VLOOKUP(N34,'[4]Datos Validacion'!$E$6:$F$15,2,0)</f>
        <v>#N/A</v>
      </c>
      <c r="P34" s="139"/>
      <c r="Q34" s="147"/>
      <c r="R34" s="147"/>
      <c r="S34" s="147"/>
      <c r="T34" s="147"/>
      <c r="U34" s="147"/>
      <c r="V34" s="147"/>
      <c r="W34" s="147"/>
      <c r="X34" s="241"/>
      <c r="Y34" s="204"/>
      <c r="Z34" s="204" t="b">
        <f>IF(Y34='Eval Controles'!$C$30,'Eval Controles'!$D$30,IF(Y34='Eval Controles'!$C$31,'Eval Controles'!$D$31))</f>
        <v>0</v>
      </c>
      <c r="AA34" s="204"/>
      <c r="AB34" s="204" t="b">
        <f>IF(AA34='Eval Controles'!$C$32,'Eval Controles'!$D$32,IF(AA34='Eval Controles'!$C$33,'Eval Controles'!$D$33))</f>
        <v>0</v>
      </c>
      <c r="AC34" s="204"/>
      <c r="AD34" s="204" t="b">
        <f>IF(AC34='Eval Controles'!$C$34,'Eval Controles'!$D$34,IF(AC34='Eval Controles'!$C$35,'Eval Controles'!$D$35))</f>
        <v>0</v>
      </c>
      <c r="AE34" s="204"/>
      <c r="AF34" s="204" t="b">
        <f>IF(AE34='Eval Controles'!$C$36,'Eval Controles'!$D$36,IF(AE34='Eval Controles'!$C$37,'Eval Controles'!$D$37,IF(AE34='Eval Controles'!$C$38,'Eval Controles'!$D$38)))</f>
        <v>0</v>
      </c>
      <c r="AG34" s="204"/>
      <c r="AH34" s="204" t="b">
        <f>IF(AG34='Eval Controles'!$C$39,'Eval Controles'!$D$39,IF(AG34='Eval Controles'!$C$40,'Eval Controles'!$D$40))</f>
        <v>0</v>
      </c>
      <c r="AI34" s="204"/>
      <c r="AJ34" s="204" t="b">
        <f>IF(AI34='Eval Controles'!$C$41,'Eval Controles'!$D$41,IF(AI34='Eval Controles'!$C$42,'Eval Controles'!$D$42))</f>
        <v>0</v>
      </c>
      <c r="AK34" s="204"/>
      <c r="AL34" s="204" t="b">
        <f>IF(AK34='Eval Controles'!$C$43,'Eval Controles'!$D$43,IF(AK34='Eval Controles'!$C$44,'Eval Controles'!$D$44,IF(AK34='Eval Controles'!$C$45,'Eval Controles'!$D$45)))</f>
        <v>0</v>
      </c>
      <c r="AM34" s="241">
        <f t="shared" si="6"/>
        <v>0</v>
      </c>
      <c r="AN34" s="241" t="str">
        <f t="shared" si="7"/>
        <v>DEBIL</v>
      </c>
      <c r="AO34" s="241"/>
      <c r="AP34" s="241">
        <f>IF(AO34='Eval Controles'!$C$24,"FUERTE",IF(AO34='Eval Controles'!$C$25,"MODERADO",IF(AO34='Eval Controles'!$C$26,"DEBIL",)))</f>
        <v>0</v>
      </c>
      <c r="AQ34" s="241"/>
      <c r="AR34" s="241"/>
      <c r="AS34" s="241"/>
      <c r="AT34" s="241"/>
      <c r="AU34" s="241"/>
      <c r="AV34" s="241"/>
      <c r="AW34" s="200"/>
      <c r="AX34" s="200"/>
      <c r="AY34" s="147"/>
      <c r="AZ34" s="243"/>
      <c r="BA34" s="217"/>
      <c r="BB34" s="217"/>
      <c r="BC34" s="217"/>
      <c r="BD34" s="217"/>
      <c r="BE34" s="217"/>
      <c r="BF34" s="217"/>
      <c r="BG34" s="217"/>
      <c r="BH34" s="217"/>
      <c r="BI34" s="217"/>
      <c r="BJ34" s="217"/>
      <c r="BK34" s="217"/>
      <c r="BL34" s="217"/>
      <c r="BM34" s="217"/>
      <c r="BN34" s="217"/>
      <c r="BO34" s="217"/>
      <c r="BP34" s="258"/>
    </row>
    <row r="35" spans="2:68" ht="58.7" hidden="1" customHeight="1" x14ac:dyDescent="0.25">
      <c r="B35" s="129"/>
      <c r="C35" s="197"/>
      <c r="D35" s="195"/>
      <c r="E35" s="201"/>
      <c r="F35" s="201"/>
      <c r="G35" s="243"/>
      <c r="H35" s="201"/>
      <c r="I35" s="201"/>
      <c r="J35" s="243"/>
      <c r="K35" s="195"/>
      <c r="L35" s="155"/>
      <c r="M35" s="157" t="e">
        <f>VLOOKUP(L35,'[4]Datos Validacion'!$C$6:$D$10,2,0)</f>
        <v>#N/A</v>
      </c>
      <c r="N35" s="158"/>
      <c r="O35" s="240" t="e">
        <f>VLOOKUP(N35,'[4]Datos Validacion'!$E$6:$F$15,2,0)</f>
        <v>#N/A</v>
      </c>
      <c r="P35" s="139"/>
      <c r="Q35" s="147"/>
      <c r="R35" s="147"/>
      <c r="S35" s="147"/>
      <c r="T35" s="147"/>
      <c r="U35" s="147"/>
      <c r="V35" s="147"/>
      <c r="W35" s="147"/>
      <c r="X35" s="241"/>
      <c r="Y35" s="204"/>
      <c r="Z35" s="204" t="b">
        <f>IF(Y35='Eval Controles'!$C$30,'Eval Controles'!$D$30,IF(Y35='Eval Controles'!$C$31,'Eval Controles'!$D$31))</f>
        <v>0</v>
      </c>
      <c r="AA35" s="204"/>
      <c r="AB35" s="204" t="b">
        <f>IF(AA35='Eval Controles'!$C$32,'Eval Controles'!$D$32,IF(AA35='Eval Controles'!$C$33,'Eval Controles'!$D$33))</f>
        <v>0</v>
      </c>
      <c r="AC35" s="204"/>
      <c r="AD35" s="204" t="b">
        <f>IF(AC35='Eval Controles'!$C$34,'Eval Controles'!$D$34,IF(AC35='Eval Controles'!$C$35,'Eval Controles'!$D$35))</f>
        <v>0</v>
      </c>
      <c r="AE35" s="204"/>
      <c r="AF35" s="204" t="b">
        <f>IF(AE35='Eval Controles'!$C$36,'Eval Controles'!$D$36,IF(AE35='Eval Controles'!$C$37,'Eval Controles'!$D$37,IF(AE35='Eval Controles'!$C$38,'Eval Controles'!$D$38)))</f>
        <v>0</v>
      </c>
      <c r="AG35" s="204"/>
      <c r="AH35" s="204" t="b">
        <f>IF(AG35='Eval Controles'!$C$39,'Eval Controles'!$D$39,IF(AG35='Eval Controles'!$C$40,'Eval Controles'!$D$40))</f>
        <v>0</v>
      </c>
      <c r="AI35" s="204"/>
      <c r="AJ35" s="204" t="b">
        <f>IF(AI35='Eval Controles'!$C$41,'Eval Controles'!$D$41,IF(AI35='Eval Controles'!$C$42,'Eval Controles'!$D$42))</f>
        <v>0</v>
      </c>
      <c r="AK35" s="204"/>
      <c r="AL35" s="204" t="b">
        <f>IF(AK35='Eval Controles'!$C$43,'Eval Controles'!$D$43,IF(AK35='Eval Controles'!$C$44,'Eval Controles'!$D$44,IF(AK35='Eval Controles'!$C$45,'Eval Controles'!$D$45)))</f>
        <v>0</v>
      </c>
      <c r="AM35" s="241">
        <f t="shared" si="6"/>
        <v>0</v>
      </c>
      <c r="AN35" s="241" t="str">
        <f t="shared" si="7"/>
        <v>DEBIL</v>
      </c>
      <c r="AO35" s="241"/>
      <c r="AP35" s="241">
        <f>IF(AO35='Eval Controles'!$C$24,"FUERTE",IF(AO35='Eval Controles'!$C$25,"MODERADO",IF(AO35='Eval Controles'!$C$26,"DEBIL",)))</f>
        <v>0</v>
      </c>
      <c r="AQ35" s="241"/>
      <c r="AR35" s="241"/>
      <c r="AS35" s="241"/>
      <c r="AT35" s="241"/>
      <c r="AU35" s="241"/>
      <c r="AV35" s="241"/>
      <c r="AW35" s="200"/>
      <c r="AX35" s="200"/>
      <c r="AY35" s="249"/>
      <c r="AZ35" s="243"/>
      <c r="BA35" s="144"/>
      <c r="BB35" s="144"/>
      <c r="BC35" s="144"/>
      <c r="BD35" s="144"/>
      <c r="BE35" s="144"/>
      <c r="BF35" s="144"/>
      <c r="BG35" s="144"/>
      <c r="BH35" s="144"/>
      <c r="BI35" s="144"/>
      <c r="BJ35" s="144"/>
      <c r="BK35" s="144"/>
      <c r="BL35" s="144"/>
      <c r="BM35" s="144"/>
      <c r="BN35" s="144"/>
      <c r="BO35" s="144"/>
      <c r="BP35" s="92"/>
    </row>
    <row r="36" spans="2:68" ht="58.7" hidden="1" customHeight="1" x14ac:dyDescent="0.25">
      <c r="B36" s="129"/>
      <c r="C36" s="195"/>
      <c r="D36" s="201"/>
      <c r="E36" s="201"/>
      <c r="F36" s="201"/>
      <c r="G36" s="243"/>
      <c r="H36" s="201"/>
      <c r="I36" s="201"/>
      <c r="J36" s="243"/>
      <c r="K36" s="154"/>
      <c r="L36" s="155"/>
      <c r="M36" s="157" t="e">
        <f>VLOOKUP(L36,'[4]Datos Validacion'!$C$6:$D$10,2,0)</f>
        <v>#N/A</v>
      </c>
      <c r="N36" s="158"/>
      <c r="O36" s="240" t="e">
        <f>VLOOKUP(N36,'[4]Datos Validacion'!$E$6:$F$15,2,0)</f>
        <v>#N/A</v>
      </c>
      <c r="P36" s="139"/>
      <c r="Q36" s="147"/>
      <c r="R36" s="147"/>
      <c r="S36" s="147"/>
      <c r="T36" s="147"/>
      <c r="U36" s="147"/>
      <c r="V36" s="147"/>
      <c r="W36" s="147"/>
      <c r="X36" s="241"/>
      <c r="Y36" s="204"/>
      <c r="Z36" s="204" t="b">
        <f>IF(Y36='Eval Controles'!$C$30,'Eval Controles'!$D$30,IF(Y36='Eval Controles'!$C$31,'Eval Controles'!$D$31))</f>
        <v>0</v>
      </c>
      <c r="AA36" s="204"/>
      <c r="AB36" s="204" t="b">
        <f>IF(AA36='Eval Controles'!$C$32,'Eval Controles'!$D$32,IF(AA36='Eval Controles'!$C$33,'Eval Controles'!$D$33))</f>
        <v>0</v>
      </c>
      <c r="AC36" s="204"/>
      <c r="AD36" s="204" t="b">
        <f>IF(AC36='Eval Controles'!$C$34,'Eval Controles'!$D$34,IF(AC36='Eval Controles'!$C$35,'Eval Controles'!$D$35))</f>
        <v>0</v>
      </c>
      <c r="AE36" s="204"/>
      <c r="AF36" s="204" t="b">
        <f>IF(AE36='Eval Controles'!$C$36,'Eval Controles'!$D$36,IF(AE36='Eval Controles'!$C$37,'Eval Controles'!$D$37,IF(AE36='Eval Controles'!$C$38,'Eval Controles'!$D$38)))</f>
        <v>0</v>
      </c>
      <c r="AG36" s="204"/>
      <c r="AH36" s="204" t="b">
        <f>IF(AG36='Eval Controles'!$C$39,'Eval Controles'!$D$39,IF(AG36='Eval Controles'!$C$40,'Eval Controles'!$D$40))</f>
        <v>0</v>
      </c>
      <c r="AI36" s="204"/>
      <c r="AJ36" s="204" t="b">
        <f>IF(AI36='Eval Controles'!$C$41,'Eval Controles'!$D$41,IF(AI36='Eval Controles'!$C$42,'Eval Controles'!$D$42))</f>
        <v>0</v>
      </c>
      <c r="AK36" s="204"/>
      <c r="AL36" s="204" t="b">
        <f>IF(AK36='Eval Controles'!$C$43,'Eval Controles'!$D$43,IF(AK36='Eval Controles'!$C$44,'Eval Controles'!$D$44,IF(AK36='Eval Controles'!$C$45,'Eval Controles'!$D$45)))</f>
        <v>0</v>
      </c>
      <c r="AM36" s="241">
        <f t="shared" si="6"/>
        <v>0</v>
      </c>
      <c r="AN36" s="241" t="str">
        <f t="shared" si="7"/>
        <v>DEBIL</v>
      </c>
      <c r="AO36" s="241"/>
      <c r="AP36" s="241">
        <f>IF(AO36='Eval Controles'!$C$24,"FUERTE",IF(AO36='Eval Controles'!$C$25,"MODERADO",IF(AO36='Eval Controles'!$C$26,"DEBIL",)))</f>
        <v>0</v>
      </c>
      <c r="AQ36" s="241"/>
      <c r="AR36" s="241"/>
      <c r="AS36" s="241"/>
      <c r="AT36" s="241"/>
      <c r="AU36" s="241"/>
      <c r="AV36" s="241"/>
      <c r="AW36" s="200"/>
      <c r="AX36" s="200"/>
      <c r="AY36" s="147"/>
      <c r="AZ36" s="243"/>
      <c r="BA36" s="144"/>
      <c r="BB36" s="144"/>
      <c r="BC36" s="144"/>
      <c r="BD36" s="144"/>
      <c r="BE36" s="144"/>
      <c r="BF36" s="144"/>
      <c r="BG36" s="144"/>
      <c r="BH36" s="144"/>
      <c r="BI36" s="144"/>
      <c r="BJ36" s="144"/>
      <c r="BK36" s="144"/>
      <c r="BL36" s="144"/>
      <c r="BM36" s="144"/>
      <c r="BN36" s="144"/>
      <c r="BO36" s="144"/>
      <c r="BP36" s="92"/>
    </row>
    <row r="37" spans="2:68" ht="58.7" hidden="1" customHeight="1" x14ac:dyDescent="0.25">
      <c r="B37" s="129"/>
      <c r="C37" s="195"/>
      <c r="D37" s="201"/>
      <c r="E37" s="201"/>
      <c r="F37" s="201"/>
      <c r="G37" s="243"/>
      <c r="H37" s="201"/>
      <c r="I37" s="201"/>
      <c r="J37" s="243"/>
      <c r="K37" s="154"/>
      <c r="L37" s="155"/>
      <c r="M37" s="157" t="e">
        <f>VLOOKUP(L37,'[4]Datos Validacion'!$C$6:$D$10,2,0)</f>
        <v>#N/A</v>
      </c>
      <c r="N37" s="158"/>
      <c r="O37" s="240" t="e">
        <f>VLOOKUP(N37,'[4]Datos Validacion'!$E$6:$F$15,2,0)</f>
        <v>#N/A</v>
      </c>
      <c r="P37" s="139"/>
      <c r="Q37" s="147"/>
      <c r="R37" s="147"/>
      <c r="S37" s="147"/>
      <c r="T37" s="147"/>
      <c r="U37" s="147"/>
      <c r="V37" s="147"/>
      <c r="W37" s="147"/>
      <c r="X37" s="241"/>
      <c r="Y37" s="204"/>
      <c r="Z37" s="204" t="b">
        <f>IF(Y37='Eval Controles'!$C$30,'Eval Controles'!$D$30,IF(Y37='Eval Controles'!$C$31,'Eval Controles'!$D$31))</f>
        <v>0</v>
      </c>
      <c r="AA37" s="204"/>
      <c r="AB37" s="204" t="b">
        <f>IF(AA37='Eval Controles'!$C$32,'Eval Controles'!$D$32,IF(AA37='Eval Controles'!$C$33,'Eval Controles'!$D$33))</f>
        <v>0</v>
      </c>
      <c r="AC37" s="204"/>
      <c r="AD37" s="204" t="b">
        <f>IF(AC37='Eval Controles'!$C$34,'Eval Controles'!$D$34,IF(AC37='Eval Controles'!$C$35,'Eval Controles'!$D$35))</f>
        <v>0</v>
      </c>
      <c r="AE37" s="204"/>
      <c r="AF37" s="204" t="b">
        <f>IF(AE37='Eval Controles'!$C$36,'Eval Controles'!$D$36,IF(AE37='Eval Controles'!$C$37,'Eval Controles'!$D$37,IF(AE37='Eval Controles'!$C$38,'Eval Controles'!$D$38)))</f>
        <v>0</v>
      </c>
      <c r="AG37" s="204"/>
      <c r="AH37" s="204" t="b">
        <f>IF(AG37='Eval Controles'!$C$39,'Eval Controles'!$D$39,IF(AG37='Eval Controles'!$C$40,'Eval Controles'!$D$40))</f>
        <v>0</v>
      </c>
      <c r="AI37" s="204"/>
      <c r="AJ37" s="204" t="b">
        <f>IF(AI37='Eval Controles'!$C$41,'Eval Controles'!$D$41,IF(AI37='Eval Controles'!$C$42,'Eval Controles'!$D$42))</f>
        <v>0</v>
      </c>
      <c r="AK37" s="204"/>
      <c r="AL37" s="204" t="b">
        <f>IF(AK37='Eval Controles'!$C$43,'Eval Controles'!$D$43,IF(AK37='Eval Controles'!$C$44,'Eval Controles'!$D$44,IF(AK37='Eval Controles'!$C$45,'Eval Controles'!$D$45)))</f>
        <v>0</v>
      </c>
      <c r="AM37" s="241">
        <f t="shared" si="6"/>
        <v>0</v>
      </c>
      <c r="AN37" s="241" t="str">
        <f t="shared" si="7"/>
        <v>DEBIL</v>
      </c>
      <c r="AO37" s="241"/>
      <c r="AP37" s="241">
        <f>IF(AO37='Eval Controles'!$C$24,"FUERTE",IF(AO37='Eval Controles'!$C$25,"MODERADO",IF(AO37='Eval Controles'!$C$26,"DEBIL",)))</f>
        <v>0</v>
      </c>
      <c r="AQ37" s="241"/>
      <c r="AR37" s="241"/>
      <c r="AS37" s="241"/>
      <c r="AT37" s="241"/>
      <c r="AU37" s="241"/>
      <c r="AV37" s="241"/>
      <c r="AW37" s="200"/>
      <c r="AX37" s="200"/>
      <c r="AY37" s="147"/>
      <c r="AZ37" s="243"/>
      <c r="BA37" s="144"/>
      <c r="BB37" s="144"/>
      <c r="BC37" s="144"/>
      <c r="BD37" s="144"/>
      <c r="BE37" s="144"/>
      <c r="BF37" s="144"/>
      <c r="BG37" s="144"/>
      <c r="BH37" s="144"/>
      <c r="BI37" s="144"/>
      <c r="BJ37" s="144"/>
      <c r="BK37" s="144"/>
      <c r="BL37" s="144"/>
      <c r="BM37" s="144"/>
      <c r="BN37" s="144"/>
      <c r="BO37" s="144"/>
      <c r="BP37" s="92"/>
    </row>
    <row r="38" spans="2:68" ht="58.7" hidden="1" customHeight="1" x14ac:dyDescent="0.25">
      <c r="B38" s="129"/>
      <c r="C38" s="153"/>
      <c r="D38" s="153"/>
      <c r="E38" s="153"/>
      <c r="F38" s="153"/>
      <c r="G38" s="243"/>
      <c r="H38" s="153"/>
      <c r="I38" s="153"/>
      <c r="J38" s="243"/>
      <c r="K38" s="155"/>
      <c r="L38" s="155"/>
      <c r="M38" s="157" t="e">
        <f>VLOOKUP(L38,'[4]Datos Validacion'!$C$6:$D$10,2,0)</f>
        <v>#N/A</v>
      </c>
      <c r="N38" s="158"/>
      <c r="O38" s="240" t="e">
        <f>VLOOKUP(N38,'[4]Datos Validacion'!$E$6:$F$15,2,0)</f>
        <v>#N/A</v>
      </c>
      <c r="P38" s="139"/>
      <c r="Q38" s="147"/>
      <c r="R38" s="147"/>
      <c r="S38" s="147"/>
      <c r="T38" s="147"/>
      <c r="U38" s="147"/>
      <c r="V38" s="147"/>
      <c r="W38" s="147"/>
      <c r="X38" s="241"/>
      <c r="Y38" s="204"/>
      <c r="Z38" s="204" t="b">
        <f>IF(Y38='Eval Controles'!$C$30,'Eval Controles'!$D$30,IF(Y38='Eval Controles'!$C$31,'Eval Controles'!$D$31))</f>
        <v>0</v>
      </c>
      <c r="AA38" s="204"/>
      <c r="AB38" s="204" t="b">
        <f>IF(AA38='Eval Controles'!$C$32,'Eval Controles'!$D$32,IF(AA38='Eval Controles'!$C$33,'Eval Controles'!$D$33))</f>
        <v>0</v>
      </c>
      <c r="AC38" s="204"/>
      <c r="AD38" s="204" t="b">
        <f>IF(AC38='Eval Controles'!$C$34,'Eval Controles'!$D$34,IF(AC38='Eval Controles'!$C$35,'Eval Controles'!$D$35))</f>
        <v>0</v>
      </c>
      <c r="AE38" s="204"/>
      <c r="AF38" s="204" t="b">
        <f>IF(AE38='Eval Controles'!$C$36,'Eval Controles'!$D$36,IF(AE38='Eval Controles'!$C$37,'Eval Controles'!$D$37,IF(AE38='Eval Controles'!$C$38,'Eval Controles'!$D$38)))</f>
        <v>0</v>
      </c>
      <c r="AG38" s="204"/>
      <c r="AH38" s="204" t="b">
        <f>IF(AG38='Eval Controles'!$C$39,'Eval Controles'!$D$39,IF(AG38='Eval Controles'!$C$40,'Eval Controles'!$D$40))</f>
        <v>0</v>
      </c>
      <c r="AI38" s="204"/>
      <c r="AJ38" s="204" t="b">
        <f>IF(AI38='Eval Controles'!$C$41,'Eval Controles'!$D$41,IF(AI38='Eval Controles'!$C$42,'Eval Controles'!$D$42))</f>
        <v>0</v>
      </c>
      <c r="AK38" s="204"/>
      <c r="AL38" s="204" t="b">
        <f>IF(AK38='Eval Controles'!$C$43,'Eval Controles'!$D$43,IF(AK38='Eval Controles'!$C$44,'Eval Controles'!$D$44,IF(AK38='Eval Controles'!$C$45,'Eval Controles'!$D$45)))</f>
        <v>0</v>
      </c>
      <c r="AM38" s="241">
        <f t="shared" si="6"/>
        <v>0</v>
      </c>
      <c r="AN38" s="241" t="str">
        <f t="shared" si="7"/>
        <v>DEBIL</v>
      </c>
      <c r="AO38" s="241"/>
      <c r="AP38" s="241">
        <f>IF(AO38='Eval Controles'!$C$24,"FUERTE",IF(AO38='Eval Controles'!$C$25,"MODERADO",IF(AO38='Eval Controles'!$C$26,"DEBIL",)))</f>
        <v>0</v>
      </c>
      <c r="AQ38" s="241"/>
      <c r="AR38" s="241"/>
      <c r="AS38" s="241"/>
      <c r="AT38" s="241"/>
      <c r="AU38" s="241"/>
      <c r="AV38" s="241"/>
      <c r="AW38" s="200"/>
      <c r="AX38" s="200"/>
      <c r="AY38" s="147"/>
      <c r="AZ38" s="243"/>
      <c r="BA38" s="144"/>
      <c r="BB38" s="144"/>
      <c r="BC38" s="144"/>
      <c r="BD38" s="144"/>
      <c r="BE38" s="144"/>
      <c r="BF38" s="144"/>
      <c r="BG38" s="144"/>
      <c r="BH38" s="144"/>
      <c r="BI38" s="144"/>
      <c r="BJ38" s="144"/>
      <c r="BK38" s="144"/>
      <c r="BL38" s="144"/>
      <c r="BM38" s="144"/>
      <c r="BN38" s="144"/>
      <c r="BO38" s="144"/>
      <c r="BP38" s="92"/>
    </row>
    <row r="39" spans="2:68" ht="58.7" hidden="1" customHeight="1" x14ac:dyDescent="0.25">
      <c r="B39" s="129"/>
      <c r="C39" s="153"/>
      <c r="D39" s="153"/>
      <c r="E39" s="153"/>
      <c r="F39" s="153"/>
      <c r="G39" s="243"/>
      <c r="H39" s="153"/>
      <c r="I39" s="153"/>
      <c r="J39" s="243"/>
      <c r="K39" s="155"/>
      <c r="L39" s="155"/>
      <c r="M39" s="157" t="e">
        <f>VLOOKUP(L39,'[4]Datos Validacion'!$C$6:$D$10,2,0)</f>
        <v>#N/A</v>
      </c>
      <c r="N39" s="158"/>
      <c r="O39" s="240" t="e">
        <f>VLOOKUP(N39,'[4]Datos Validacion'!$E$6:$F$15,2,0)</f>
        <v>#N/A</v>
      </c>
      <c r="P39" s="139"/>
      <c r="Q39" s="147"/>
      <c r="R39" s="147"/>
      <c r="S39" s="147"/>
      <c r="T39" s="147"/>
      <c r="U39" s="147"/>
      <c r="V39" s="147"/>
      <c r="W39" s="147"/>
      <c r="X39" s="241"/>
      <c r="Y39" s="204"/>
      <c r="Z39" s="204" t="b">
        <f>IF(Y39='Eval Controles'!$C$30,'Eval Controles'!$D$30,IF(Y39='Eval Controles'!$C$31,'Eval Controles'!$D$31))</f>
        <v>0</v>
      </c>
      <c r="AA39" s="204"/>
      <c r="AB39" s="204" t="b">
        <f>IF(AA39='Eval Controles'!$C$32,'Eval Controles'!$D$32,IF(AA39='Eval Controles'!$C$33,'Eval Controles'!$D$33))</f>
        <v>0</v>
      </c>
      <c r="AC39" s="204"/>
      <c r="AD39" s="204" t="b">
        <f>IF(AC39='Eval Controles'!$C$34,'Eval Controles'!$D$34,IF(AC39='Eval Controles'!$C$35,'Eval Controles'!$D$35))</f>
        <v>0</v>
      </c>
      <c r="AE39" s="204"/>
      <c r="AF39" s="204" t="b">
        <f>IF(AE39='Eval Controles'!$C$36,'Eval Controles'!$D$36,IF(AE39='Eval Controles'!$C$37,'Eval Controles'!$D$37,IF(AE39='Eval Controles'!$C$38,'Eval Controles'!$D$38)))</f>
        <v>0</v>
      </c>
      <c r="AG39" s="204"/>
      <c r="AH39" s="204" t="b">
        <f>IF(AG39='Eval Controles'!$C$39,'Eval Controles'!$D$39,IF(AG39='Eval Controles'!$C$40,'Eval Controles'!$D$40))</f>
        <v>0</v>
      </c>
      <c r="AI39" s="204"/>
      <c r="AJ39" s="204" t="b">
        <f>IF(AI39='Eval Controles'!$C$41,'Eval Controles'!$D$41,IF(AI39='Eval Controles'!$C$42,'Eval Controles'!$D$42))</f>
        <v>0</v>
      </c>
      <c r="AK39" s="204"/>
      <c r="AL39" s="204" t="b">
        <f>IF(AK39='Eval Controles'!$C$43,'Eval Controles'!$D$43,IF(AK39='Eval Controles'!$C$44,'Eval Controles'!$D$44,IF(AK39='Eval Controles'!$C$45,'Eval Controles'!$D$45)))</f>
        <v>0</v>
      </c>
      <c r="AM39" s="241">
        <f t="shared" si="6"/>
        <v>0</v>
      </c>
      <c r="AN39" s="241" t="str">
        <f t="shared" si="7"/>
        <v>DEBIL</v>
      </c>
      <c r="AO39" s="241"/>
      <c r="AP39" s="241">
        <f>IF(AO39='Eval Controles'!$C$24,"FUERTE",IF(AO39='Eval Controles'!$C$25,"MODERADO",IF(AO39='Eval Controles'!$C$26,"DEBIL",)))</f>
        <v>0</v>
      </c>
      <c r="AQ39" s="241"/>
      <c r="AR39" s="241"/>
      <c r="AS39" s="241"/>
      <c r="AT39" s="241"/>
      <c r="AU39" s="241"/>
      <c r="AV39" s="241"/>
      <c r="AW39" s="200"/>
      <c r="AX39" s="200"/>
      <c r="AY39" s="147"/>
      <c r="AZ39" s="243"/>
      <c r="BA39" s="144"/>
      <c r="BB39" s="144"/>
      <c r="BC39" s="144"/>
      <c r="BD39" s="144"/>
      <c r="BE39" s="144"/>
      <c r="BF39" s="144"/>
      <c r="BG39" s="144"/>
      <c r="BH39" s="144"/>
      <c r="BI39" s="144"/>
      <c r="BJ39" s="144"/>
      <c r="BK39" s="144"/>
      <c r="BL39" s="144"/>
      <c r="BM39" s="144"/>
      <c r="BN39" s="144"/>
      <c r="BO39" s="144"/>
      <c r="BP39" s="92"/>
    </row>
    <row r="40" spans="2:68" ht="58.7" hidden="1" customHeight="1" x14ac:dyDescent="0.25">
      <c r="B40" s="129"/>
      <c r="C40" s="153"/>
      <c r="D40" s="153"/>
      <c r="E40" s="153"/>
      <c r="F40" s="153"/>
      <c r="G40" s="243"/>
      <c r="H40" s="153"/>
      <c r="I40" s="153"/>
      <c r="J40" s="243"/>
      <c r="K40" s="155"/>
      <c r="L40" s="155"/>
      <c r="M40" s="157" t="e">
        <f>VLOOKUP(L40,'[4]Datos Validacion'!$C$6:$D$10,2,0)</f>
        <v>#N/A</v>
      </c>
      <c r="N40" s="158"/>
      <c r="O40" s="240" t="e">
        <f>VLOOKUP(N40,'[4]Datos Validacion'!$E$6:$F$15,2,0)</f>
        <v>#N/A</v>
      </c>
      <c r="P40" s="139"/>
      <c r="Q40" s="147"/>
      <c r="R40" s="147"/>
      <c r="S40" s="147"/>
      <c r="T40" s="147"/>
      <c r="U40" s="147"/>
      <c r="V40" s="147"/>
      <c r="W40" s="147"/>
      <c r="X40" s="241"/>
      <c r="Y40" s="204"/>
      <c r="Z40" s="204" t="b">
        <f>IF(Y40='Eval Controles'!$C$30,'Eval Controles'!$D$30,IF(Y40='Eval Controles'!$C$31,'Eval Controles'!$D$31))</f>
        <v>0</v>
      </c>
      <c r="AA40" s="204"/>
      <c r="AB40" s="204" t="b">
        <f>IF(AA40='Eval Controles'!$C$32,'Eval Controles'!$D$32,IF(AA40='Eval Controles'!$C$33,'Eval Controles'!$D$33))</f>
        <v>0</v>
      </c>
      <c r="AC40" s="204"/>
      <c r="AD40" s="204" t="b">
        <f>IF(AC40='Eval Controles'!$C$34,'Eval Controles'!$D$34,IF(AC40='Eval Controles'!$C$35,'Eval Controles'!$D$35))</f>
        <v>0</v>
      </c>
      <c r="AE40" s="204"/>
      <c r="AF40" s="204" t="b">
        <f>IF(AE40='Eval Controles'!$C$36,'Eval Controles'!$D$36,IF(AE40='Eval Controles'!$C$37,'Eval Controles'!$D$37,IF(AE40='Eval Controles'!$C$38,'Eval Controles'!$D$38)))</f>
        <v>0</v>
      </c>
      <c r="AG40" s="204"/>
      <c r="AH40" s="204" t="b">
        <f>IF(AG40='Eval Controles'!$C$39,'Eval Controles'!$D$39,IF(AG40='Eval Controles'!$C$40,'Eval Controles'!$D$40))</f>
        <v>0</v>
      </c>
      <c r="AI40" s="204"/>
      <c r="AJ40" s="204" t="b">
        <f>IF(AI40='Eval Controles'!$C$41,'Eval Controles'!$D$41,IF(AI40='Eval Controles'!$C$42,'Eval Controles'!$D$42))</f>
        <v>0</v>
      </c>
      <c r="AK40" s="204"/>
      <c r="AL40" s="204" t="b">
        <f>IF(AK40='Eval Controles'!$C$43,'Eval Controles'!$D$43,IF(AK40='Eval Controles'!$C$44,'Eval Controles'!$D$44,IF(AK40='Eval Controles'!$C$45,'Eval Controles'!$D$45)))</f>
        <v>0</v>
      </c>
      <c r="AM40" s="241">
        <f t="shared" si="6"/>
        <v>0</v>
      </c>
      <c r="AN40" s="241" t="str">
        <f t="shared" si="7"/>
        <v>DEBIL</v>
      </c>
      <c r="AO40" s="241"/>
      <c r="AP40" s="241">
        <f>IF(AO40='Eval Controles'!$C$24,"FUERTE",IF(AO40='Eval Controles'!$C$25,"MODERADO",IF(AO40='Eval Controles'!$C$26,"DEBIL",)))</f>
        <v>0</v>
      </c>
      <c r="AQ40" s="241"/>
      <c r="AR40" s="241"/>
      <c r="AS40" s="241"/>
      <c r="AT40" s="241"/>
      <c r="AU40" s="241"/>
      <c r="AV40" s="241"/>
      <c r="AW40" s="200"/>
      <c r="AX40" s="200"/>
      <c r="AY40" s="147"/>
      <c r="AZ40" s="243"/>
      <c r="BA40" s="144"/>
      <c r="BB40" s="144"/>
      <c r="BC40" s="144"/>
      <c r="BD40" s="144"/>
      <c r="BE40" s="144"/>
      <c r="BF40" s="144"/>
      <c r="BG40" s="144"/>
      <c r="BH40" s="144"/>
      <c r="BI40" s="144"/>
      <c r="BJ40" s="144"/>
      <c r="BK40" s="144"/>
      <c r="BL40" s="144"/>
      <c r="BM40" s="144"/>
      <c r="BN40" s="144"/>
      <c r="BO40" s="144"/>
      <c r="BP40" s="92"/>
    </row>
    <row r="41" spans="2:68" ht="58.7" hidden="1" customHeight="1" x14ac:dyDescent="0.25">
      <c r="B41" s="129"/>
      <c r="C41" s="203"/>
      <c r="D41" s="203"/>
      <c r="E41" s="203"/>
      <c r="F41" s="203"/>
      <c r="G41" s="243"/>
      <c r="H41" s="254"/>
      <c r="I41" s="204"/>
      <c r="J41" s="243"/>
      <c r="K41" s="201"/>
      <c r="L41" s="238"/>
      <c r="M41" s="157" t="e">
        <f>VLOOKUP(L41,'[4]Datos Validacion'!$C$6:$D$10,2,0)</f>
        <v>#N/A</v>
      </c>
      <c r="N41" s="239"/>
      <c r="O41" s="240" t="e">
        <f>VLOOKUP(N41,'[4]Datos Validacion'!$E$6:$F$15,2,0)</f>
        <v>#N/A</v>
      </c>
      <c r="P41" s="139"/>
      <c r="Q41" s="139"/>
      <c r="R41" s="197"/>
      <c r="S41" s="204"/>
      <c r="T41" s="204"/>
      <c r="U41" s="204"/>
      <c r="V41" s="204"/>
      <c r="W41" s="204"/>
      <c r="X41" s="204"/>
      <c r="Y41" s="204"/>
      <c r="Z41" s="204" t="b">
        <f>IF(Y41='Eval Controles'!$C$30,'Eval Controles'!$D$30,IF(Y41='Eval Controles'!$C$31,'Eval Controles'!$D$31))</f>
        <v>0</v>
      </c>
      <c r="AA41" s="204"/>
      <c r="AB41" s="204" t="b">
        <f>IF(AA41='Eval Controles'!$C$32,'Eval Controles'!$D$32,IF(AA41='Eval Controles'!$C$33,'Eval Controles'!$D$33))</f>
        <v>0</v>
      </c>
      <c r="AC41" s="204"/>
      <c r="AD41" s="204" t="b">
        <f>IF(AC41='Eval Controles'!$C$34,'Eval Controles'!$D$34,IF(AC41='Eval Controles'!$C$35,'Eval Controles'!$D$35))</f>
        <v>0</v>
      </c>
      <c r="AE41" s="204"/>
      <c r="AF41" s="204" t="b">
        <f>IF(AE41='Eval Controles'!$C$36,'Eval Controles'!$D$36,IF(AE41='Eval Controles'!$C$37,'Eval Controles'!$D$37,IF(AE41='Eval Controles'!$C$38,'Eval Controles'!$D$38)))</f>
        <v>0</v>
      </c>
      <c r="AG41" s="204"/>
      <c r="AH41" s="204" t="b">
        <f>IF(AG41='Eval Controles'!$C$39,'Eval Controles'!$D$39,IF(AG41='Eval Controles'!$C$40,'Eval Controles'!$D$40))</f>
        <v>0</v>
      </c>
      <c r="AI41" s="204"/>
      <c r="AJ41" s="204" t="b">
        <f>IF(AI41='Eval Controles'!$C$41,'Eval Controles'!$D$41,IF(AI41='Eval Controles'!$C$42,'Eval Controles'!$D$42))</f>
        <v>0</v>
      </c>
      <c r="AK41" s="204"/>
      <c r="AL41" s="204" t="b">
        <f>IF(AK41='Eval Controles'!$C$43,'Eval Controles'!$D$43,IF(AK41='Eval Controles'!$C$44,'Eval Controles'!$D$44,IF(AK41='Eval Controles'!$C$45,'Eval Controles'!$D$45)))</f>
        <v>0</v>
      </c>
      <c r="AM41" s="241"/>
      <c r="AN41" s="241"/>
      <c r="AO41" s="204"/>
      <c r="AP41" s="241"/>
      <c r="AQ41" s="147"/>
      <c r="AR41" s="197"/>
      <c r="AS41" s="197"/>
      <c r="AT41" s="147"/>
      <c r="AU41" s="197"/>
      <c r="AV41" s="197"/>
      <c r="AW41" s="200"/>
      <c r="AX41" s="200"/>
      <c r="AY41" s="147"/>
      <c r="AZ41" s="243"/>
      <c r="BA41" s="144"/>
      <c r="BB41" s="144"/>
      <c r="BC41" s="144"/>
      <c r="BD41" s="144"/>
      <c r="BE41" s="144"/>
      <c r="BF41" s="144"/>
      <c r="BG41" s="144"/>
      <c r="BH41" s="144"/>
      <c r="BI41" s="144"/>
      <c r="BJ41" s="144"/>
      <c r="BK41" s="144"/>
      <c r="BL41" s="144"/>
      <c r="BM41" s="144"/>
      <c r="BN41" s="144"/>
      <c r="BO41" s="144"/>
      <c r="BP41" s="92"/>
    </row>
    <row r="42" spans="2:68" s="256" customFormat="1" ht="58.7" hidden="1" customHeight="1" x14ac:dyDescent="0.25">
      <c r="B42" s="129"/>
      <c r="C42" s="197"/>
      <c r="D42" s="197"/>
      <c r="E42" s="197"/>
      <c r="F42" s="197"/>
      <c r="G42" s="243"/>
      <c r="H42" s="201"/>
      <c r="I42" s="197"/>
      <c r="J42" s="243"/>
      <c r="K42" s="201"/>
      <c r="L42" s="155"/>
      <c r="M42" s="157" t="e">
        <f>VLOOKUP(L42,'[4]Datos Validacion'!$C$6:$D$10,2,0)</f>
        <v>#N/A</v>
      </c>
      <c r="N42" s="158"/>
      <c r="O42" s="240" t="e">
        <f>VLOOKUP(N42,'[4]Datos Validacion'!$E$6:$F$15,2,0)</f>
        <v>#N/A</v>
      </c>
      <c r="P42" s="139"/>
      <c r="Q42" s="147"/>
      <c r="R42" s="197"/>
      <c r="S42" s="197"/>
      <c r="T42" s="197"/>
      <c r="U42" s="197"/>
      <c r="V42" s="197"/>
      <c r="W42" s="197"/>
      <c r="X42" s="204"/>
      <c r="Y42" s="204"/>
      <c r="Z42" s="204" t="b">
        <f>IF(Y42='Eval Controles'!$C$30,'Eval Controles'!$D$30,IF(Y42='Eval Controles'!$C$31,'Eval Controles'!$D$31))</f>
        <v>0</v>
      </c>
      <c r="AA42" s="204"/>
      <c r="AB42" s="204" t="b">
        <f>IF(AA42='Eval Controles'!$C$32,'Eval Controles'!$D$32,IF(AA42='Eval Controles'!$C$33,'Eval Controles'!$D$33))</f>
        <v>0</v>
      </c>
      <c r="AC42" s="204"/>
      <c r="AD42" s="204" t="b">
        <f>IF(AC42='Eval Controles'!$C$34,'Eval Controles'!$D$34,IF(AC42='Eval Controles'!$C$35,'Eval Controles'!$D$35))</f>
        <v>0</v>
      </c>
      <c r="AE42" s="204"/>
      <c r="AF42" s="204" t="b">
        <f>IF(AE42='Eval Controles'!$C$36,'Eval Controles'!$D$36,IF(AE42='Eval Controles'!$C$37,'Eval Controles'!$D$37,IF(AE42='Eval Controles'!$C$38,'Eval Controles'!$D$38)))</f>
        <v>0</v>
      </c>
      <c r="AG42" s="204"/>
      <c r="AH42" s="204" t="b">
        <f>IF(AG42='Eval Controles'!$C$39,'Eval Controles'!$D$39,IF(AG42='Eval Controles'!$C$40,'Eval Controles'!$D$40))</f>
        <v>0</v>
      </c>
      <c r="AI42" s="204"/>
      <c r="AJ42" s="204" t="b">
        <f>IF(AI42='Eval Controles'!$C$41,'Eval Controles'!$D$41,IF(AI42='Eval Controles'!$C$42,'Eval Controles'!$D$42))</f>
        <v>0</v>
      </c>
      <c r="AK42" s="204"/>
      <c r="AL42" s="204" t="b">
        <f>IF(AK42='Eval Controles'!$C$43,'Eval Controles'!$D$43,IF(AK42='Eval Controles'!$C$44,'Eval Controles'!$D$44,IF(AK42='Eval Controles'!$C$45,'Eval Controles'!$D$45)))</f>
        <v>0</v>
      </c>
      <c r="AM42" s="241">
        <f t="shared" ref="AM42:AM52" si="8">SUM(Z42,AB42,AD42,AF42,AH42,AJ42,AL42)</f>
        <v>0</v>
      </c>
      <c r="AN42" s="241" t="str">
        <f t="shared" ref="AN42:AN52" si="9">IF(AM42&gt;=96,"FUERTE",IF(AM42&gt;=86,"MODERADO","DEBIL"))</f>
        <v>DEBIL</v>
      </c>
      <c r="AO42" s="204"/>
      <c r="AP42" s="241">
        <f>IF(AO42='Eval Controles'!$C$24,"FUERTE",IF(AO42='Eval Controles'!$C$25,"MODERADO",IF(AO42='Eval Controles'!$C$26,"DEBIL",)))</f>
        <v>0</v>
      </c>
      <c r="AQ42" s="147"/>
      <c r="AR42" s="197"/>
      <c r="AS42" s="197"/>
      <c r="AT42" s="147"/>
      <c r="AU42" s="197"/>
      <c r="AV42" s="197"/>
      <c r="AW42" s="200"/>
      <c r="AX42" s="200"/>
      <c r="AY42" s="147"/>
      <c r="AZ42" s="243"/>
      <c r="BA42" s="217"/>
      <c r="BB42" s="217"/>
      <c r="BC42" s="217"/>
      <c r="BD42" s="217"/>
      <c r="BE42" s="217"/>
      <c r="BF42" s="217"/>
      <c r="BG42" s="217"/>
      <c r="BH42" s="217"/>
      <c r="BI42" s="217"/>
      <c r="BJ42" s="217"/>
      <c r="BK42" s="217"/>
      <c r="BL42" s="217"/>
      <c r="BM42" s="217"/>
      <c r="BN42" s="217"/>
      <c r="BO42" s="217"/>
      <c r="BP42" s="258"/>
    </row>
    <row r="43" spans="2:68" s="256" customFormat="1" ht="58.7" hidden="1" customHeight="1" x14ac:dyDescent="0.25">
      <c r="B43" s="129"/>
      <c r="C43" s="197"/>
      <c r="D43" s="197"/>
      <c r="E43" s="197"/>
      <c r="F43" s="197"/>
      <c r="G43" s="243"/>
      <c r="H43" s="201"/>
      <c r="I43" s="197"/>
      <c r="J43" s="243"/>
      <c r="K43" s="201"/>
      <c r="L43" s="155"/>
      <c r="M43" s="157" t="e">
        <f>VLOOKUP(L43,'[4]Datos Validacion'!$C$6:$D$10,2,0)</f>
        <v>#N/A</v>
      </c>
      <c r="N43" s="158"/>
      <c r="O43" s="240" t="e">
        <f>VLOOKUP(N43,'[4]Datos Validacion'!$E$6:$F$15,2,0)</f>
        <v>#N/A</v>
      </c>
      <c r="P43" s="139"/>
      <c r="Q43" s="147"/>
      <c r="R43" s="197"/>
      <c r="S43" s="197"/>
      <c r="T43" s="197"/>
      <c r="U43" s="197"/>
      <c r="V43" s="197"/>
      <c r="W43" s="197"/>
      <c r="X43" s="204"/>
      <c r="Y43" s="204"/>
      <c r="Z43" s="204" t="b">
        <f>IF(Y43='Eval Controles'!$C$30,'Eval Controles'!$D$30,IF(Y43='Eval Controles'!$C$31,'Eval Controles'!$D$31))</f>
        <v>0</v>
      </c>
      <c r="AA43" s="204"/>
      <c r="AB43" s="204" t="b">
        <f>IF(AA43='Eval Controles'!$C$32,'Eval Controles'!$D$32,IF(AA43='Eval Controles'!$C$33,'Eval Controles'!$D$33))</f>
        <v>0</v>
      </c>
      <c r="AC43" s="204"/>
      <c r="AD43" s="204" t="b">
        <f>IF(AC43='Eval Controles'!$C$34,'Eval Controles'!$D$34,IF(AC43='Eval Controles'!$C$35,'Eval Controles'!$D$35))</f>
        <v>0</v>
      </c>
      <c r="AE43" s="204"/>
      <c r="AF43" s="204" t="b">
        <f>IF(AE43='Eval Controles'!$C$36,'Eval Controles'!$D$36,IF(AE43='Eval Controles'!$C$37,'Eval Controles'!$D$37,IF(AE43='Eval Controles'!$C$38,'Eval Controles'!$D$38)))</f>
        <v>0</v>
      </c>
      <c r="AG43" s="204"/>
      <c r="AH43" s="204" t="b">
        <f>IF(AG43='Eval Controles'!$C$39,'Eval Controles'!$D$39,IF(AG43='Eval Controles'!$C$40,'Eval Controles'!$D$40))</f>
        <v>0</v>
      </c>
      <c r="AI43" s="204"/>
      <c r="AJ43" s="204" t="b">
        <f>IF(AI43='Eval Controles'!$C$41,'Eval Controles'!$D$41,IF(AI43='Eval Controles'!$C$42,'Eval Controles'!$D$42))</f>
        <v>0</v>
      </c>
      <c r="AK43" s="204"/>
      <c r="AL43" s="204" t="b">
        <f>IF(AK43='Eval Controles'!$C$43,'Eval Controles'!$D$43,IF(AK43='Eval Controles'!$C$44,'Eval Controles'!$D$44,IF(AK43='Eval Controles'!$C$45,'Eval Controles'!$D$45)))</f>
        <v>0</v>
      </c>
      <c r="AM43" s="241">
        <f t="shared" si="8"/>
        <v>0</v>
      </c>
      <c r="AN43" s="241" t="str">
        <f t="shared" si="9"/>
        <v>DEBIL</v>
      </c>
      <c r="AO43" s="204"/>
      <c r="AP43" s="241">
        <f>IF(AO43='Eval Controles'!$C$24,"FUERTE",IF(AO43='Eval Controles'!$C$25,"MODERADO",IF(AO43='Eval Controles'!$C$26,"DEBIL",)))</f>
        <v>0</v>
      </c>
      <c r="AQ43" s="147"/>
      <c r="AR43" s="197"/>
      <c r="AS43" s="197"/>
      <c r="AT43" s="147"/>
      <c r="AU43" s="197"/>
      <c r="AV43" s="197"/>
      <c r="AW43" s="200"/>
      <c r="AX43" s="200"/>
      <c r="AY43" s="147"/>
      <c r="AZ43" s="243"/>
      <c r="BA43" s="217"/>
      <c r="BB43" s="217"/>
      <c r="BC43" s="217"/>
      <c r="BD43" s="217"/>
      <c r="BE43" s="217"/>
      <c r="BF43" s="217"/>
      <c r="BG43" s="217"/>
      <c r="BH43" s="217"/>
      <c r="BI43" s="217"/>
      <c r="BJ43" s="217"/>
      <c r="BK43" s="217"/>
      <c r="BL43" s="217"/>
      <c r="BM43" s="217"/>
      <c r="BN43" s="217"/>
      <c r="BO43" s="217"/>
      <c r="BP43" s="258"/>
    </row>
    <row r="44" spans="2:68" s="256" customFormat="1" ht="58.7" hidden="1" customHeight="1" x14ac:dyDescent="0.25">
      <c r="B44" s="129"/>
      <c r="C44" s="197"/>
      <c r="D44" s="197"/>
      <c r="E44" s="197"/>
      <c r="F44" s="197"/>
      <c r="G44" s="243"/>
      <c r="H44" s="201"/>
      <c r="I44" s="197"/>
      <c r="J44" s="243"/>
      <c r="K44" s="201"/>
      <c r="L44" s="155"/>
      <c r="M44" s="157" t="e">
        <f>VLOOKUP(L44,'[4]Datos Validacion'!$C$6:$D$10,2,0)</f>
        <v>#N/A</v>
      </c>
      <c r="N44" s="158"/>
      <c r="O44" s="240" t="e">
        <f>VLOOKUP(N44,'[4]Datos Validacion'!$E$6:$F$15,2,0)</f>
        <v>#N/A</v>
      </c>
      <c r="P44" s="139"/>
      <c r="Q44" s="147"/>
      <c r="R44" s="197"/>
      <c r="S44" s="197"/>
      <c r="T44" s="197"/>
      <c r="U44" s="197"/>
      <c r="V44" s="197"/>
      <c r="W44" s="197"/>
      <c r="X44" s="204"/>
      <c r="Y44" s="204"/>
      <c r="Z44" s="204" t="b">
        <f>IF(Y44='Eval Controles'!$C$30,'Eval Controles'!$D$30,IF(Y44='Eval Controles'!$C$31,'Eval Controles'!$D$31))</f>
        <v>0</v>
      </c>
      <c r="AA44" s="204"/>
      <c r="AB44" s="204" t="b">
        <f>IF(AA44='Eval Controles'!$C$32,'Eval Controles'!$D$32,IF(AA44='Eval Controles'!$C$33,'Eval Controles'!$D$33))</f>
        <v>0</v>
      </c>
      <c r="AC44" s="204"/>
      <c r="AD44" s="204" t="b">
        <f>IF(AC44='Eval Controles'!$C$34,'Eval Controles'!$D$34,IF(AC44='Eval Controles'!$C$35,'Eval Controles'!$D$35))</f>
        <v>0</v>
      </c>
      <c r="AE44" s="204"/>
      <c r="AF44" s="204" t="b">
        <f>IF(AE44='Eval Controles'!$C$36,'Eval Controles'!$D$36,IF(AE44='Eval Controles'!$C$37,'Eval Controles'!$D$37,IF(AE44='Eval Controles'!$C$38,'Eval Controles'!$D$38)))</f>
        <v>0</v>
      </c>
      <c r="AG44" s="204"/>
      <c r="AH44" s="204" t="b">
        <f>IF(AG44='Eval Controles'!$C$39,'Eval Controles'!$D$39,IF(AG44='Eval Controles'!$C$40,'Eval Controles'!$D$40))</f>
        <v>0</v>
      </c>
      <c r="AI44" s="204"/>
      <c r="AJ44" s="204" t="b">
        <f>IF(AI44='Eval Controles'!$C$41,'Eval Controles'!$D$41,IF(AI44='Eval Controles'!$C$42,'Eval Controles'!$D$42))</f>
        <v>0</v>
      </c>
      <c r="AK44" s="204"/>
      <c r="AL44" s="204" t="b">
        <f>IF(AK44='Eval Controles'!$C$43,'Eval Controles'!$D$43,IF(AK44='Eval Controles'!$C$44,'Eval Controles'!$D$44,IF(AK44='Eval Controles'!$C$45,'Eval Controles'!$D$45)))</f>
        <v>0</v>
      </c>
      <c r="AM44" s="241">
        <f t="shared" si="8"/>
        <v>0</v>
      </c>
      <c r="AN44" s="241" t="str">
        <f t="shared" si="9"/>
        <v>DEBIL</v>
      </c>
      <c r="AO44" s="204"/>
      <c r="AP44" s="241">
        <f>IF(AO44='Eval Controles'!$C$24,"FUERTE",IF(AO44='Eval Controles'!$C$25,"MODERADO",IF(AO44='Eval Controles'!$C$26,"DEBIL",)))</f>
        <v>0</v>
      </c>
      <c r="AQ44" s="147"/>
      <c r="AR44" s="197"/>
      <c r="AS44" s="197"/>
      <c r="AT44" s="147"/>
      <c r="AU44" s="197"/>
      <c r="AV44" s="197"/>
      <c r="AW44" s="200"/>
      <c r="AX44" s="200"/>
      <c r="AY44" s="147"/>
      <c r="AZ44" s="243"/>
      <c r="BA44" s="217"/>
      <c r="BB44" s="217"/>
      <c r="BC44" s="217"/>
      <c r="BD44" s="217"/>
      <c r="BE44" s="217"/>
      <c r="BF44" s="217"/>
      <c r="BG44" s="217"/>
      <c r="BH44" s="217"/>
      <c r="BI44" s="217"/>
      <c r="BJ44" s="217"/>
      <c r="BK44" s="217"/>
      <c r="BL44" s="217"/>
      <c r="BM44" s="217"/>
      <c r="BN44" s="217"/>
      <c r="BO44" s="217"/>
      <c r="BP44" s="258"/>
    </row>
    <row r="45" spans="2:68" s="256" customFormat="1" ht="58.7" hidden="1" customHeight="1" x14ac:dyDescent="0.25">
      <c r="B45" s="129"/>
      <c r="C45" s="197"/>
      <c r="D45" s="155"/>
      <c r="E45" s="155"/>
      <c r="F45" s="155"/>
      <c r="G45" s="243"/>
      <c r="H45" s="155"/>
      <c r="I45" s="155"/>
      <c r="J45" s="243"/>
      <c r="K45" s="197"/>
      <c r="L45" s="155"/>
      <c r="M45" s="157" t="e">
        <f>VLOOKUP(L45,'[4]Datos Validacion'!$C$6:$D$10,2,0)</f>
        <v>#N/A</v>
      </c>
      <c r="N45" s="158"/>
      <c r="O45" s="240" t="e">
        <f>VLOOKUP(N45,'[4]Datos Validacion'!$E$6:$F$15,2,0)</f>
        <v>#N/A</v>
      </c>
      <c r="P45" s="139"/>
      <c r="Q45" s="147"/>
      <c r="R45" s="147"/>
      <c r="S45" s="147"/>
      <c r="T45" s="147"/>
      <c r="U45" s="147"/>
      <c r="V45" s="147"/>
      <c r="W45" s="147"/>
      <c r="X45" s="241"/>
      <c r="Y45" s="204"/>
      <c r="Z45" s="204" t="b">
        <f>IF(Y45='Eval Controles'!$C$30,'Eval Controles'!$D$30,IF(Y45='Eval Controles'!$C$31,'Eval Controles'!$D$31))</f>
        <v>0</v>
      </c>
      <c r="AA45" s="204"/>
      <c r="AB45" s="204" t="b">
        <f>IF(AA45='Eval Controles'!$C$32,'Eval Controles'!$D$32,IF(AA45='Eval Controles'!$C$33,'Eval Controles'!$D$33))</f>
        <v>0</v>
      </c>
      <c r="AC45" s="204"/>
      <c r="AD45" s="204" t="b">
        <f>IF(AC45='Eval Controles'!$C$34,'Eval Controles'!$D$34,IF(AC45='Eval Controles'!$C$35,'Eval Controles'!$D$35))</f>
        <v>0</v>
      </c>
      <c r="AE45" s="204"/>
      <c r="AF45" s="204" t="b">
        <f>IF(AE45='Eval Controles'!$C$36,'Eval Controles'!$D$36,IF(AE45='Eval Controles'!$C$37,'Eval Controles'!$D$37,IF(AE45='Eval Controles'!$C$38,'Eval Controles'!$D$38)))</f>
        <v>0</v>
      </c>
      <c r="AG45" s="204"/>
      <c r="AH45" s="204" t="b">
        <f>IF(AG45='Eval Controles'!$C$39,'Eval Controles'!$D$39,IF(AG45='Eval Controles'!$C$40,'Eval Controles'!$D$40))</f>
        <v>0</v>
      </c>
      <c r="AI45" s="204"/>
      <c r="AJ45" s="204" t="b">
        <f>IF(AI45='Eval Controles'!$C$41,'Eval Controles'!$D$41,IF(AI45='Eval Controles'!$C$42,'Eval Controles'!$D$42))</f>
        <v>0</v>
      </c>
      <c r="AK45" s="204"/>
      <c r="AL45" s="204" t="b">
        <f>IF(AK45='Eval Controles'!$C$43,'Eval Controles'!$D$43,IF(AK45='Eval Controles'!$C$44,'Eval Controles'!$D$44,IF(AK45='Eval Controles'!$C$45,'Eval Controles'!$D$45)))</f>
        <v>0</v>
      </c>
      <c r="AM45" s="241">
        <f t="shared" si="8"/>
        <v>0</v>
      </c>
      <c r="AN45" s="241" t="str">
        <f t="shared" si="9"/>
        <v>DEBIL</v>
      </c>
      <c r="AO45" s="241"/>
      <c r="AP45" s="241">
        <f>IF(AO45='Eval Controles'!$C$24,"FUERTE",IF(AO45='Eval Controles'!$C$25,"MODERADO",IF(AO45='Eval Controles'!$C$26,"DEBIL",)))</f>
        <v>0</v>
      </c>
      <c r="AQ45" s="241"/>
      <c r="AR45" s="241"/>
      <c r="AS45" s="241"/>
      <c r="AT45" s="241"/>
      <c r="AU45" s="241"/>
      <c r="AV45" s="241"/>
      <c r="AW45" s="200"/>
      <c r="AX45" s="200"/>
      <c r="AY45" s="147"/>
      <c r="AZ45" s="243"/>
      <c r="BA45" s="217"/>
      <c r="BB45" s="217"/>
      <c r="BC45" s="217"/>
      <c r="BD45" s="217"/>
      <c r="BE45" s="217"/>
      <c r="BF45" s="217"/>
      <c r="BG45" s="217"/>
      <c r="BH45" s="217"/>
      <c r="BI45" s="217"/>
      <c r="BJ45" s="217"/>
      <c r="BK45" s="217"/>
      <c r="BL45" s="217"/>
      <c r="BM45" s="217"/>
      <c r="BN45" s="217"/>
      <c r="BO45" s="217"/>
      <c r="BP45" s="258"/>
    </row>
    <row r="46" spans="2:68" s="256" customFormat="1" ht="58.7" hidden="1" customHeight="1" x14ac:dyDescent="0.25">
      <c r="B46" s="129"/>
      <c r="C46" s="197"/>
      <c r="D46" s="197"/>
      <c r="E46" s="155"/>
      <c r="F46" s="155"/>
      <c r="G46" s="243"/>
      <c r="H46" s="155"/>
      <c r="I46" s="155"/>
      <c r="J46" s="243"/>
      <c r="K46" s="197"/>
      <c r="L46" s="155"/>
      <c r="M46" s="157" t="e">
        <f>VLOOKUP(L46,'[4]Datos Validacion'!$C$6:$D$10,2,0)</f>
        <v>#N/A</v>
      </c>
      <c r="N46" s="158"/>
      <c r="O46" s="240" t="e">
        <f>VLOOKUP(N46,'[4]Datos Validacion'!$E$6:$F$15,2,0)</f>
        <v>#N/A</v>
      </c>
      <c r="P46" s="139"/>
      <c r="Q46" s="147"/>
      <c r="R46" s="147"/>
      <c r="S46" s="147"/>
      <c r="T46" s="147"/>
      <c r="U46" s="147"/>
      <c r="V46" s="147"/>
      <c r="W46" s="147"/>
      <c r="X46" s="241"/>
      <c r="Y46" s="204"/>
      <c r="Z46" s="204" t="b">
        <f>IF(Y46='Eval Controles'!$C$30,'Eval Controles'!$D$30,IF(Y46='Eval Controles'!$C$31,'Eval Controles'!$D$31))</f>
        <v>0</v>
      </c>
      <c r="AA46" s="204"/>
      <c r="AB46" s="204" t="b">
        <f>IF(AA46='Eval Controles'!$C$32,'Eval Controles'!$D$32,IF(AA46='Eval Controles'!$C$33,'Eval Controles'!$D$33))</f>
        <v>0</v>
      </c>
      <c r="AC46" s="204"/>
      <c r="AD46" s="204" t="b">
        <f>IF(AC46='Eval Controles'!$C$34,'Eval Controles'!$D$34,IF(AC46='Eval Controles'!$C$35,'Eval Controles'!$D$35))</f>
        <v>0</v>
      </c>
      <c r="AE46" s="204"/>
      <c r="AF46" s="204" t="b">
        <f>IF(AE46='Eval Controles'!$C$36,'Eval Controles'!$D$36,IF(AE46='Eval Controles'!$C$37,'Eval Controles'!$D$37,IF(AE46='Eval Controles'!$C$38,'Eval Controles'!$D$38)))</f>
        <v>0</v>
      </c>
      <c r="AG46" s="204"/>
      <c r="AH46" s="204" t="b">
        <f>IF(AG46='Eval Controles'!$C$39,'Eval Controles'!$D$39,IF(AG46='Eval Controles'!$C$40,'Eval Controles'!$D$40))</f>
        <v>0</v>
      </c>
      <c r="AI46" s="204"/>
      <c r="AJ46" s="204" t="b">
        <f>IF(AI46='Eval Controles'!$C$41,'Eval Controles'!$D$41,IF(AI46='Eval Controles'!$C$42,'Eval Controles'!$D$42))</f>
        <v>0</v>
      </c>
      <c r="AK46" s="204"/>
      <c r="AL46" s="204" t="b">
        <f>IF(AK46='Eval Controles'!$C$43,'Eval Controles'!$D$43,IF(AK46='Eval Controles'!$C$44,'Eval Controles'!$D$44,IF(AK46='Eval Controles'!$C$45,'Eval Controles'!$D$45)))</f>
        <v>0</v>
      </c>
      <c r="AM46" s="241">
        <f t="shared" si="8"/>
        <v>0</v>
      </c>
      <c r="AN46" s="241" t="str">
        <f t="shared" si="9"/>
        <v>DEBIL</v>
      </c>
      <c r="AO46" s="241"/>
      <c r="AP46" s="241">
        <f>IF(AO46='Eval Controles'!$C$24,"FUERTE",IF(AO46='Eval Controles'!$C$25,"MODERADO",IF(AO46='Eval Controles'!$C$26,"DEBIL",)))</f>
        <v>0</v>
      </c>
      <c r="AQ46" s="241"/>
      <c r="AR46" s="241"/>
      <c r="AS46" s="241"/>
      <c r="AT46" s="241"/>
      <c r="AU46" s="241"/>
      <c r="AV46" s="241"/>
      <c r="AW46" s="200"/>
      <c r="AX46" s="200"/>
      <c r="AY46" s="147"/>
      <c r="AZ46" s="243"/>
      <c r="BA46" s="217"/>
      <c r="BB46" s="217"/>
      <c r="BC46" s="217"/>
      <c r="BD46" s="217"/>
      <c r="BE46" s="217"/>
      <c r="BF46" s="217"/>
      <c r="BG46" s="217"/>
      <c r="BH46" s="217"/>
      <c r="BI46" s="217"/>
      <c r="BJ46" s="217"/>
      <c r="BK46" s="217"/>
      <c r="BL46" s="217"/>
      <c r="BM46" s="217"/>
      <c r="BN46" s="217"/>
      <c r="BO46" s="217"/>
      <c r="BP46" s="258"/>
    </row>
    <row r="47" spans="2:68" ht="58.7" hidden="1" customHeight="1" x14ac:dyDescent="0.25">
      <c r="B47" s="129"/>
      <c r="C47" s="197"/>
      <c r="D47" s="195"/>
      <c r="E47" s="201"/>
      <c r="F47" s="201"/>
      <c r="G47" s="243"/>
      <c r="H47" s="201"/>
      <c r="I47" s="201"/>
      <c r="J47" s="243"/>
      <c r="K47" s="195"/>
      <c r="L47" s="155"/>
      <c r="M47" s="157" t="e">
        <f>VLOOKUP(L47,'[4]Datos Validacion'!$C$6:$D$10,2,0)</f>
        <v>#N/A</v>
      </c>
      <c r="N47" s="158"/>
      <c r="O47" s="240" t="e">
        <f>VLOOKUP(N47,'[4]Datos Validacion'!$E$6:$F$15,2,0)</f>
        <v>#N/A</v>
      </c>
      <c r="P47" s="139"/>
      <c r="Q47" s="147"/>
      <c r="R47" s="147"/>
      <c r="S47" s="147"/>
      <c r="T47" s="147"/>
      <c r="U47" s="147"/>
      <c r="V47" s="147"/>
      <c r="W47" s="147"/>
      <c r="X47" s="241"/>
      <c r="Y47" s="204"/>
      <c r="Z47" s="204" t="b">
        <f>IF(Y47='Eval Controles'!$C$30,'Eval Controles'!$D$30,IF(Y47='Eval Controles'!$C$31,'Eval Controles'!$D$31))</f>
        <v>0</v>
      </c>
      <c r="AA47" s="204"/>
      <c r="AB47" s="204" t="b">
        <f>IF(AA47='Eval Controles'!$C$32,'Eval Controles'!$D$32,IF(AA47='Eval Controles'!$C$33,'Eval Controles'!$D$33))</f>
        <v>0</v>
      </c>
      <c r="AC47" s="204"/>
      <c r="AD47" s="204" t="b">
        <f>IF(AC47='Eval Controles'!$C$34,'Eval Controles'!$D$34,IF(AC47='Eval Controles'!$C$35,'Eval Controles'!$D$35))</f>
        <v>0</v>
      </c>
      <c r="AE47" s="204"/>
      <c r="AF47" s="204" t="b">
        <f>IF(AE47='Eval Controles'!$C$36,'Eval Controles'!$D$36,IF(AE47='Eval Controles'!$C$37,'Eval Controles'!$D$37,IF(AE47='Eval Controles'!$C$38,'Eval Controles'!$D$38)))</f>
        <v>0</v>
      </c>
      <c r="AG47" s="204"/>
      <c r="AH47" s="204" t="b">
        <f>IF(AG47='Eval Controles'!$C$39,'Eval Controles'!$D$39,IF(AG47='Eval Controles'!$C$40,'Eval Controles'!$D$40))</f>
        <v>0</v>
      </c>
      <c r="AI47" s="204"/>
      <c r="AJ47" s="204" t="b">
        <f>IF(AI47='Eval Controles'!$C$41,'Eval Controles'!$D$41,IF(AI47='Eval Controles'!$C$42,'Eval Controles'!$D$42))</f>
        <v>0</v>
      </c>
      <c r="AK47" s="204"/>
      <c r="AL47" s="204" t="b">
        <f>IF(AK47='Eval Controles'!$C$43,'Eval Controles'!$D$43,IF(AK47='Eval Controles'!$C$44,'Eval Controles'!$D$44,IF(AK47='Eval Controles'!$C$45,'Eval Controles'!$D$45)))</f>
        <v>0</v>
      </c>
      <c r="AM47" s="241">
        <f t="shared" si="8"/>
        <v>0</v>
      </c>
      <c r="AN47" s="241" t="str">
        <f t="shared" si="9"/>
        <v>DEBIL</v>
      </c>
      <c r="AO47" s="241"/>
      <c r="AP47" s="241">
        <f>IF(AO47='Eval Controles'!$C$24,"FUERTE",IF(AO47='Eval Controles'!$C$25,"MODERADO",IF(AO47='Eval Controles'!$C$26,"DEBIL",)))</f>
        <v>0</v>
      </c>
      <c r="AQ47" s="241"/>
      <c r="AR47" s="241"/>
      <c r="AS47" s="241"/>
      <c r="AT47" s="241"/>
      <c r="AU47" s="241"/>
      <c r="AV47" s="241"/>
      <c r="AW47" s="200"/>
      <c r="AX47" s="200"/>
      <c r="AY47" s="249"/>
      <c r="AZ47" s="243"/>
      <c r="BA47" s="144"/>
      <c r="BB47" s="144"/>
      <c r="BC47" s="144"/>
      <c r="BD47" s="144"/>
      <c r="BE47" s="144"/>
      <c r="BF47" s="144"/>
      <c r="BG47" s="144"/>
      <c r="BH47" s="144"/>
      <c r="BI47" s="144"/>
      <c r="BJ47" s="144"/>
      <c r="BK47" s="144"/>
      <c r="BL47" s="144"/>
      <c r="BM47" s="144"/>
      <c r="BN47" s="144"/>
      <c r="BO47" s="144"/>
      <c r="BP47" s="92"/>
    </row>
    <row r="48" spans="2:68" ht="58.7" hidden="1" customHeight="1" x14ac:dyDescent="0.25">
      <c r="B48" s="129"/>
      <c r="C48" s="195"/>
      <c r="D48" s="201"/>
      <c r="E48" s="201"/>
      <c r="F48" s="201"/>
      <c r="G48" s="243"/>
      <c r="H48" s="201"/>
      <c r="I48" s="201"/>
      <c r="J48" s="243"/>
      <c r="K48" s="154"/>
      <c r="L48" s="155"/>
      <c r="M48" s="157" t="e">
        <f>VLOOKUP(L48,'[4]Datos Validacion'!$C$6:$D$10,2,0)</f>
        <v>#N/A</v>
      </c>
      <c r="N48" s="158"/>
      <c r="O48" s="240" t="e">
        <f>VLOOKUP(N48,'[4]Datos Validacion'!$E$6:$F$15,2,0)</f>
        <v>#N/A</v>
      </c>
      <c r="P48" s="139"/>
      <c r="Q48" s="147"/>
      <c r="R48" s="147"/>
      <c r="S48" s="147"/>
      <c r="T48" s="147"/>
      <c r="U48" s="147"/>
      <c r="V48" s="147"/>
      <c r="W48" s="147"/>
      <c r="X48" s="241"/>
      <c r="Y48" s="204"/>
      <c r="Z48" s="204" t="b">
        <f>IF(Y48='Eval Controles'!$C$30,'Eval Controles'!$D$30,IF(Y48='Eval Controles'!$C$31,'Eval Controles'!$D$31))</f>
        <v>0</v>
      </c>
      <c r="AA48" s="204"/>
      <c r="AB48" s="204" t="b">
        <f>IF(AA48='Eval Controles'!$C$32,'Eval Controles'!$D$32,IF(AA48='Eval Controles'!$C$33,'Eval Controles'!$D$33))</f>
        <v>0</v>
      </c>
      <c r="AC48" s="204"/>
      <c r="AD48" s="204" t="b">
        <f>IF(AC48='Eval Controles'!$C$34,'Eval Controles'!$D$34,IF(AC48='Eval Controles'!$C$35,'Eval Controles'!$D$35))</f>
        <v>0</v>
      </c>
      <c r="AE48" s="204"/>
      <c r="AF48" s="204" t="b">
        <f>IF(AE48='Eval Controles'!$C$36,'Eval Controles'!$D$36,IF(AE48='Eval Controles'!$C$37,'Eval Controles'!$D$37,IF(AE48='Eval Controles'!$C$38,'Eval Controles'!$D$38)))</f>
        <v>0</v>
      </c>
      <c r="AG48" s="204"/>
      <c r="AH48" s="204" t="b">
        <f>IF(AG48='Eval Controles'!$C$39,'Eval Controles'!$D$39,IF(AG48='Eval Controles'!$C$40,'Eval Controles'!$D$40))</f>
        <v>0</v>
      </c>
      <c r="AI48" s="204"/>
      <c r="AJ48" s="204" t="b">
        <f>IF(AI48='Eval Controles'!$C$41,'Eval Controles'!$D$41,IF(AI48='Eval Controles'!$C$42,'Eval Controles'!$D$42))</f>
        <v>0</v>
      </c>
      <c r="AK48" s="204"/>
      <c r="AL48" s="204" t="b">
        <f>IF(AK48='Eval Controles'!$C$43,'Eval Controles'!$D$43,IF(AK48='Eval Controles'!$C$44,'Eval Controles'!$D$44,IF(AK48='Eval Controles'!$C$45,'Eval Controles'!$D$45)))</f>
        <v>0</v>
      </c>
      <c r="AM48" s="241">
        <f t="shared" si="8"/>
        <v>0</v>
      </c>
      <c r="AN48" s="241" t="str">
        <f t="shared" si="9"/>
        <v>DEBIL</v>
      </c>
      <c r="AO48" s="241"/>
      <c r="AP48" s="241">
        <f>IF(AO48='Eval Controles'!$C$24,"FUERTE",IF(AO48='Eval Controles'!$C$25,"MODERADO",IF(AO48='Eval Controles'!$C$26,"DEBIL",)))</f>
        <v>0</v>
      </c>
      <c r="AQ48" s="241"/>
      <c r="AR48" s="241"/>
      <c r="AS48" s="241"/>
      <c r="AT48" s="241"/>
      <c r="AU48" s="241"/>
      <c r="AV48" s="241"/>
      <c r="AW48" s="200"/>
      <c r="AX48" s="200"/>
      <c r="AY48" s="147"/>
      <c r="AZ48" s="243"/>
      <c r="BA48" s="144"/>
      <c r="BB48" s="144"/>
      <c r="BC48" s="144"/>
      <c r="BD48" s="144"/>
      <c r="BE48" s="144"/>
      <c r="BF48" s="144"/>
      <c r="BG48" s="144"/>
      <c r="BH48" s="144"/>
      <c r="BI48" s="144"/>
      <c r="BJ48" s="144"/>
      <c r="BK48" s="144"/>
      <c r="BL48" s="144"/>
      <c r="BM48" s="144"/>
      <c r="BN48" s="144"/>
      <c r="BO48" s="144"/>
      <c r="BP48" s="92"/>
    </row>
    <row r="49" spans="2:68" ht="58.7" hidden="1" customHeight="1" x14ac:dyDescent="0.25">
      <c r="B49" s="129"/>
      <c r="C49" s="195"/>
      <c r="D49" s="201"/>
      <c r="E49" s="201"/>
      <c r="F49" s="201"/>
      <c r="G49" s="243"/>
      <c r="H49" s="201"/>
      <c r="I49" s="201"/>
      <c r="J49" s="243"/>
      <c r="K49" s="154"/>
      <c r="L49" s="155"/>
      <c r="M49" s="157" t="e">
        <f>VLOOKUP(L49,'[4]Datos Validacion'!$C$6:$D$10,2,0)</f>
        <v>#N/A</v>
      </c>
      <c r="N49" s="158"/>
      <c r="O49" s="240" t="e">
        <f>VLOOKUP(N49,'[4]Datos Validacion'!$E$6:$F$15,2,0)</f>
        <v>#N/A</v>
      </c>
      <c r="P49" s="139"/>
      <c r="Q49" s="147"/>
      <c r="R49" s="147"/>
      <c r="S49" s="147"/>
      <c r="T49" s="147"/>
      <c r="U49" s="147"/>
      <c r="V49" s="147"/>
      <c r="W49" s="147"/>
      <c r="X49" s="241"/>
      <c r="Y49" s="204"/>
      <c r="Z49" s="204" t="b">
        <f>IF(Y49='Eval Controles'!$C$30,'Eval Controles'!$D$30,IF(Y49='Eval Controles'!$C$31,'Eval Controles'!$D$31))</f>
        <v>0</v>
      </c>
      <c r="AA49" s="204"/>
      <c r="AB49" s="204" t="b">
        <f>IF(AA49='Eval Controles'!$C$32,'Eval Controles'!$D$32,IF(AA49='Eval Controles'!$C$33,'Eval Controles'!$D$33))</f>
        <v>0</v>
      </c>
      <c r="AC49" s="204"/>
      <c r="AD49" s="204" t="b">
        <f>IF(AC49='Eval Controles'!$C$34,'Eval Controles'!$D$34,IF(AC49='Eval Controles'!$C$35,'Eval Controles'!$D$35))</f>
        <v>0</v>
      </c>
      <c r="AE49" s="204"/>
      <c r="AF49" s="204" t="b">
        <f>IF(AE49='Eval Controles'!$C$36,'Eval Controles'!$D$36,IF(AE49='Eval Controles'!$C$37,'Eval Controles'!$D$37,IF(AE49='Eval Controles'!$C$38,'Eval Controles'!$D$38)))</f>
        <v>0</v>
      </c>
      <c r="AG49" s="204"/>
      <c r="AH49" s="204" t="b">
        <f>IF(AG49='Eval Controles'!$C$39,'Eval Controles'!$D$39,IF(AG49='Eval Controles'!$C$40,'Eval Controles'!$D$40))</f>
        <v>0</v>
      </c>
      <c r="AI49" s="204"/>
      <c r="AJ49" s="204" t="b">
        <f>IF(AI49='Eval Controles'!$C$41,'Eval Controles'!$D$41,IF(AI49='Eval Controles'!$C$42,'Eval Controles'!$D$42))</f>
        <v>0</v>
      </c>
      <c r="AK49" s="204"/>
      <c r="AL49" s="204" t="b">
        <f>IF(AK49='Eval Controles'!$C$43,'Eval Controles'!$D$43,IF(AK49='Eval Controles'!$C$44,'Eval Controles'!$D$44,IF(AK49='Eval Controles'!$C$45,'Eval Controles'!$D$45)))</f>
        <v>0</v>
      </c>
      <c r="AM49" s="241">
        <f t="shared" si="8"/>
        <v>0</v>
      </c>
      <c r="AN49" s="241" t="str">
        <f t="shared" si="9"/>
        <v>DEBIL</v>
      </c>
      <c r="AO49" s="241"/>
      <c r="AP49" s="241">
        <f>IF(AO49='Eval Controles'!$C$24,"FUERTE",IF(AO49='Eval Controles'!$C$25,"MODERADO",IF(AO49='Eval Controles'!$C$26,"DEBIL",)))</f>
        <v>0</v>
      </c>
      <c r="AQ49" s="241"/>
      <c r="AR49" s="241"/>
      <c r="AS49" s="241"/>
      <c r="AT49" s="241"/>
      <c r="AU49" s="241"/>
      <c r="AV49" s="241"/>
      <c r="AW49" s="200"/>
      <c r="AX49" s="200"/>
      <c r="AY49" s="147"/>
      <c r="AZ49" s="243"/>
      <c r="BA49" s="144"/>
      <c r="BB49" s="144"/>
      <c r="BC49" s="144"/>
      <c r="BD49" s="144"/>
      <c r="BE49" s="144"/>
      <c r="BF49" s="144"/>
      <c r="BG49" s="144"/>
      <c r="BH49" s="144"/>
      <c r="BI49" s="144"/>
      <c r="BJ49" s="144"/>
      <c r="BK49" s="144"/>
      <c r="BL49" s="144"/>
      <c r="BM49" s="144"/>
      <c r="BN49" s="144"/>
      <c r="BO49" s="144"/>
      <c r="BP49" s="92"/>
    </row>
    <row r="50" spans="2:68" ht="58.7" hidden="1" customHeight="1" x14ac:dyDescent="0.25">
      <c r="B50" s="129"/>
      <c r="C50" s="153"/>
      <c r="D50" s="153"/>
      <c r="E50" s="153"/>
      <c r="F50" s="153"/>
      <c r="G50" s="243"/>
      <c r="H50" s="153"/>
      <c r="I50" s="153"/>
      <c r="J50" s="243"/>
      <c r="K50" s="155"/>
      <c r="L50" s="155"/>
      <c r="M50" s="157" t="e">
        <f>VLOOKUP(L50,'[4]Datos Validacion'!$C$6:$D$10,2,0)</f>
        <v>#N/A</v>
      </c>
      <c r="N50" s="158"/>
      <c r="O50" s="240" t="e">
        <f>VLOOKUP(N50,'[4]Datos Validacion'!$E$6:$F$15,2,0)</f>
        <v>#N/A</v>
      </c>
      <c r="P50" s="139"/>
      <c r="Q50" s="147"/>
      <c r="R50" s="147"/>
      <c r="S50" s="147"/>
      <c r="T50" s="147"/>
      <c r="U50" s="147"/>
      <c r="V50" s="147"/>
      <c r="W50" s="147"/>
      <c r="X50" s="241"/>
      <c r="Y50" s="204"/>
      <c r="Z50" s="204" t="b">
        <f>IF(Y50='Eval Controles'!$C$30,'Eval Controles'!$D$30,IF(Y50='Eval Controles'!$C$31,'Eval Controles'!$D$31))</f>
        <v>0</v>
      </c>
      <c r="AA50" s="204"/>
      <c r="AB50" s="204" t="b">
        <f>IF(AA50='Eval Controles'!$C$32,'Eval Controles'!$D$32,IF(AA50='Eval Controles'!$C$33,'Eval Controles'!$D$33))</f>
        <v>0</v>
      </c>
      <c r="AC50" s="204"/>
      <c r="AD50" s="204" t="b">
        <f>IF(AC50='Eval Controles'!$C$34,'Eval Controles'!$D$34,IF(AC50='Eval Controles'!$C$35,'Eval Controles'!$D$35))</f>
        <v>0</v>
      </c>
      <c r="AE50" s="204"/>
      <c r="AF50" s="204" t="b">
        <f>IF(AE50='Eval Controles'!$C$36,'Eval Controles'!$D$36,IF(AE50='Eval Controles'!$C$37,'Eval Controles'!$D$37,IF(AE50='Eval Controles'!$C$38,'Eval Controles'!$D$38)))</f>
        <v>0</v>
      </c>
      <c r="AG50" s="204"/>
      <c r="AH50" s="204" t="b">
        <f>IF(AG50='Eval Controles'!$C$39,'Eval Controles'!$D$39,IF(AG50='Eval Controles'!$C$40,'Eval Controles'!$D$40))</f>
        <v>0</v>
      </c>
      <c r="AI50" s="204"/>
      <c r="AJ50" s="204" t="b">
        <f>IF(AI50='Eval Controles'!$C$41,'Eval Controles'!$D$41,IF(AI50='Eval Controles'!$C$42,'Eval Controles'!$D$42))</f>
        <v>0</v>
      </c>
      <c r="AK50" s="204"/>
      <c r="AL50" s="204" t="b">
        <f>IF(AK50='Eval Controles'!$C$43,'Eval Controles'!$D$43,IF(AK50='Eval Controles'!$C$44,'Eval Controles'!$D$44,IF(AK50='Eval Controles'!$C$45,'Eval Controles'!$D$45)))</f>
        <v>0</v>
      </c>
      <c r="AM50" s="241">
        <f t="shared" si="8"/>
        <v>0</v>
      </c>
      <c r="AN50" s="241" t="str">
        <f t="shared" si="9"/>
        <v>DEBIL</v>
      </c>
      <c r="AO50" s="241"/>
      <c r="AP50" s="241">
        <f>IF(AO50='Eval Controles'!$C$24,"FUERTE",IF(AO50='Eval Controles'!$C$25,"MODERADO",IF(AO50='Eval Controles'!$C$26,"DEBIL",)))</f>
        <v>0</v>
      </c>
      <c r="AQ50" s="241"/>
      <c r="AR50" s="241"/>
      <c r="AS50" s="241"/>
      <c r="AT50" s="241"/>
      <c r="AU50" s="241"/>
      <c r="AV50" s="241"/>
      <c r="AW50" s="200"/>
      <c r="AX50" s="200"/>
      <c r="AY50" s="147"/>
      <c r="AZ50" s="243"/>
      <c r="BA50" s="144"/>
      <c r="BB50" s="144"/>
      <c r="BC50" s="144"/>
      <c r="BD50" s="144"/>
      <c r="BE50" s="144"/>
      <c r="BF50" s="144"/>
      <c r="BG50" s="144"/>
      <c r="BH50" s="144"/>
      <c r="BI50" s="144"/>
      <c r="BJ50" s="144"/>
      <c r="BK50" s="144"/>
      <c r="BL50" s="144"/>
      <c r="BM50" s="144"/>
      <c r="BN50" s="144"/>
      <c r="BO50" s="144"/>
      <c r="BP50" s="92"/>
    </row>
    <row r="51" spans="2:68" ht="58.7" hidden="1" customHeight="1" x14ac:dyDescent="0.25">
      <c r="B51" s="129"/>
      <c r="C51" s="153"/>
      <c r="D51" s="153"/>
      <c r="E51" s="153"/>
      <c r="F51" s="153"/>
      <c r="G51" s="243"/>
      <c r="H51" s="153"/>
      <c r="I51" s="153"/>
      <c r="J51" s="243"/>
      <c r="K51" s="155"/>
      <c r="L51" s="155"/>
      <c r="M51" s="157" t="e">
        <f>VLOOKUP(L51,'[4]Datos Validacion'!$C$6:$D$10,2,0)</f>
        <v>#N/A</v>
      </c>
      <c r="N51" s="158"/>
      <c r="O51" s="240" t="e">
        <f>VLOOKUP(N51,'[4]Datos Validacion'!$E$6:$F$15,2,0)</f>
        <v>#N/A</v>
      </c>
      <c r="P51" s="139"/>
      <c r="Q51" s="147"/>
      <c r="R51" s="147"/>
      <c r="S51" s="147"/>
      <c r="T51" s="147"/>
      <c r="U51" s="147"/>
      <c r="V51" s="147"/>
      <c r="W51" s="147"/>
      <c r="X51" s="241"/>
      <c r="Y51" s="204"/>
      <c r="Z51" s="204" t="b">
        <f>IF(Y51='Eval Controles'!$C$30,'Eval Controles'!$D$30,IF(Y51='Eval Controles'!$C$31,'Eval Controles'!$D$31))</f>
        <v>0</v>
      </c>
      <c r="AA51" s="204"/>
      <c r="AB51" s="204" t="b">
        <f>IF(AA51='Eval Controles'!$C$32,'Eval Controles'!$D$32,IF(AA51='Eval Controles'!$C$33,'Eval Controles'!$D$33))</f>
        <v>0</v>
      </c>
      <c r="AC51" s="204"/>
      <c r="AD51" s="204" t="b">
        <f>IF(AC51='Eval Controles'!$C$34,'Eval Controles'!$D$34,IF(AC51='Eval Controles'!$C$35,'Eval Controles'!$D$35))</f>
        <v>0</v>
      </c>
      <c r="AE51" s="204"/>
      <c r="AF51" s="204" t="b">
        <f>IF(AE51='Eval Controles'!$C$36,'Eval Controles'!$D$36,IF(AE51='Eval Controles'!$C$37,'Eval Controles'!$D$37,IF(AE51='Eval Controles'!$C$38,'Eval Controles'!$D$38)))</f>
        <v>0</v>
      </c>
      <c r="AG51" s="204"/>
      <c r="AH51" s="204" t="b">
        <f>IF(AG51='Eval Controles'!$C$39,'Eval Controles'!$D$39,IF(AG51='Eval Controles'!$C$40,'Eval Controles'!$D$40))</f>
        <v>0</v>
      </c>
      <c r="AI51" s="204"/>
      <c r="AJ51" s="204" t="b">
        <f>IF(AI51='Eval Controles'!$C$41,'Eval Controles'!$D$41,IF(AI51='Eval Controles'!$C$42,'Eval Controles'!$D$42))</f>
        <v>0</v>
      </c>
      <c r="AK51" s="204"/>
      <c r="AL51" s="204" t="b">
        <f>IF(AK51='Eval Controles'!$C$43,'Eval Controles'!$D$43,IF(AK51='Eval Controles'!$C$44,'Eval Controles'!$D$44,IF(AK51='Eval Controles'!$C$45,'Eval Controles'!$D$45)))</f>
        <v>0</v>
      </c>
      <c r="AM51" s="241">
        <f t="shared" si="8"/>
        <v>0</v>
      </c>
      <c r="AN51" s="241" t="str">
        <f t="shared" si="9"/>
        <v>DEBIL</v>
      </c>
      <c r="AO51" s="241"/>
      <c r="AP51" s="241">
        <f>IF(AO51='Eval Controles'!$C$24,"FUERTE",IF(AO51='Eval Controles'!$C$25,"MODERADO",IF(AO51='Eval Controles'!$C$26,"DEBIL",)))</f>
        <v>0</v>
      </c>
      <c r="AQ51" s="241"/>
      <c r="AR51" s="241"/>
      <c r="AS51" s="241"/>
      <c r="AT51" s="241"/>
      <c r="AU51" s="241"/>
      <c r="AV51" s="241"/>
      <c r="AW51" s="200"/>
      <c r="AX51" s="200"/>
      <c r="AY51" s="147"/>
      <c r="AZ51" s="243"/>
      <c r="BA51" s="144"/>
      <c r="BB51" s="144"/>
      <c r="BC51" s="144"/>
      <c r="BD51" s="144"/>
      <c r="BE51" s="144"/>
      <c r="BF51" s="144"/>
      <c r="BG51" s="144"/>
      <c r="BH51" s="144"/>
      <c r="BI51" s="144"/>
      <c r="BJ51" s="144"/>
      <c r="BK51" s="144"/>
      <c r="BL51" s="144"/>
      <c r="BM51" s="144"/>
      <c r="BN51" s="144"/>
      <c r="BO51" s="144"/>
      <c r="BP51" s="92"/>
    </row>
    <row r="52" spans="2:68" ht="58.7" hidden="1" customHeight="1" x14ac:dyDescent="0.25">
      <c r="B52" s="129"/>
      <c r="C52" s="153"/>
      <c r="D52" s="153"/>
      <c r="E52" s="153"/>
      <c r="F52" s="153"/>
      <c r="G52" s="243"/>
      <c r="H52" s="153"/>
      <c r="I52" s="153"/>
      <c r="J52" s="243"/>
      <c r="K52" s="155"/>
      <c r="L52" s="155"/>
      <c r="M52" s="157" t="e">
        <f>VLOOKUP(L52,'[4]Datos Validacion'!$C$6:$D$10,2,0)</f>
        <v>#N/A</v>
      </c>
      <c r="N52" s="158"/>
      <c r="O52" s="240" t="e">
        <f>VLOOKUP(N52,'[4]Datos Validacion'!$E$6:$F$15,2,0)</f>
        <v>#N/A</v>
      </c>
      <c r="P52" s="139"/>
      <c r="Q52" s="147"/>
      <c r="R52" s="147"/>
      <c r="S52" s="147"/>
      <c r="T52" s="147"/>
      <c r="U52" s="147"/>
      <c r="V52" s="147"/>
      <c r="W52" s="147"/>
      <c r="X52" s="241"/>
      <c r="Y52" s="204"/>
      <c r="Z52" s="204" t="b">
        <f>IF(Y52='Eval Controles'!$C$30,'Eval Controles'!$D$30,IF(Y52='Eval Controles'!$C$31,'Eval Controles'!$D$31))</f>
        <v>0</v>
      </c>
      <c r="AA52" s="204"/>
      <c r="AB52" s="204" t="b">
        <f>IF(AA52='Eval Controles'!$C$32,'Eval Controles'!$D$32,IF(AA52='Eval Controles'!$C$33,'Eval Controles'!$D$33))</f>
        <v>0</v>
      </c>
      <c r="AC52" s="204"/>
      <c r="AD52" s="204" t="b">
        <f>IF(AC52='Eval Controles'!$C$34,'Eval Controles'!$D$34,IF(AC52='Eval Controles'!$C$35,'Eval Controles'!$D$35))</f>
        <v>0</v>
      </c>
      <c r="AE52" s="204"/>
      <c r="AF52" s="204" t="b">
        <f>IF(AE52='Eval Controles'!$C$36,'Eval Controles'!$D$36,IF(AE52='Eval Controles'!$C$37,'Eval Controles'!$D$37,IF(AE52='Eval Controles'!$C$38,'Eval Controles'!$D$38)))</f>
        <v>0</v>
      </c>
      <c r="AG52" s="204"/>
      <c r="AH52" s="204" t="b">
        <f>IF(AG52='Eval Controles'!$C$39,'Eval Controles'!$D$39,IF(AG52='Eval Controles'!$C$40,'Eval Controles'!$D$40))</f>
        <v>0</v>
      </c>
      <c r="AI52" s="204"/>
      <c r="AJ52" s="204" t="b">
        <f>IF(AI52='Eval Controles'!$C$41,'Eval Controles'!$D$41,IF(AI52='Eval Controles'!$C$42,'Eval Controles'!$D$42))</f>
        <v>0</v>
      </c>
      <c r="AK52" s="204"/>
      <c r="AL52" s="204" t="b">
        <f>IF(AK52='Eval Controles'!$C$43,'Eval Controles'!$D$43,IF(AK52='Eval Controles'!$C$44,'Eval Controles'!$D$44,IF(AK52='Eval Controles'!$C$45,'Eval Controles'!$D$45)))</f>
        <v>0</v>
      </c>
      <c r="AM52" s="241">
        <f t="shared" si="8"/>
        <v>0</v>
      </c>
      <c r="AN52" s="241" t="str">
        <f t="shared" si="9"/>
        <v>DEBIL</v>
      </c>
      <c r="AO52" s="241"/>
      <c r="AP52" s="241">
        <f>IF(AO52='Eval Controles'!$C$24,"FUERTE",IF(AO52='Eval Controles'!$C$25,"MODERADO",IF(AO52='Eval Controles'!$C$26,"DEBIL",)))</f>
        <v>0</v>
      </c>
      <c r="AQ52" s="241"/>
      <c r="AR52" s="241"/>
      <c r="AS52" s="241"/>
      <c r="AT52" s="241"/>
      <c r="AU52" s="241"/>
      <c r="AV52" s="241"/>
      <c r="AW52" s="200"/>
      <c r="AX52" s="200"/>
      <c r="AY52" s="147"/>
      <c r="AZ52" s="243"/>
      <c r="BA52" s="144"/>
      <c r="BB52" s="144"/>
      <c r="BC52" s="144"/>
      <c r="BD52" s="144"/>
      <c r="BE52" s="144"/>
      <c r="BF52" s="144"/>
      <c r="BG52" s="144"/>
      <c r="BH52" s="144"/>
      <c r="BI52" s="144"/>
      <c r="BJ52" s="144"/>
      <c r="BK52" s="144"/>
      <c r="BL52" s="144"/>
      <c r="BM52" s="144"/>
      <c r="BN52" s="144"/>
      <c r="BO52" s="144"/>
      <c r="BP52" s="92"/>
    </row>
    <row r="53" spans="2:68" ht="58.7" hidden="1" customHeight="1" x14ac:dyDescent="0.25">
      <c r="B53" s="129"/>
      <c r="C53" s="151"/>
      <c r="D53" s="243"/>
      <c r="E53" s="243"/>
      <c r="F53" s="243"/>
      <c r="G53" s="243"/>
      <c r="H53" s="253"/>
      <c r="I53" s="243"/>
      <c r="J53" s="243"/>
      <c r="K53" s="243"/>
      <c r="L53" s="243"/>
      <c r="M53" s="157" t="e">
        <f>VLOOKUP(L53,'[4]Datos Validacion'!$C$6:$D$10,2,0)</f>
        <v>#N/A</v>
      </c>
      <c r="N53" s="244"/>
      <c r="O53" s="240" t="e">
        <f>VLOOKUP(N53,'[4]Datos Validacion'!$E$6:$F$15,2,0)</f>
        <v>#N/A</v>
      </c>
      <c r="P53" s="139"/>
      <c r="Q53" s="241"/>
      <c r="R53" s="204"/>
      <c r="S53" s="204"/>
      <c r="T53" s="204"/>
      <c r="U53" s="204"/>
      <c r="V53" s="204"/>
      <c r="W53" s="204"/>
      <c r="X53" s="204"/>
      <c r="Y53" s="204"/>
      <c r="Z53" s="204" t="b">
        <f>IF(Y53='Eval Controles'!$C$30,'Eval Controles'!$D$30,IF(Y53='Eval Controles'!$C$31,'Eval Controles'!$D$31))</f>
        <v>0</v>
      </c>
      <c r="AA53" s="204"/>
      <c r="AB53" s="204" t="b">
        <f>IF(AA53='Eval Controles'!$C$32,'Eval Controles'!$D$32,IF(AA53='Eval Controles'!$C$33,'Eval Controles'!$D$33))</f>
        <v>0</v>
      </c>
      <c r="AC53" s="204"/>
      <c r="AD53" s="204" t="b">
        <f>IF(AC53='Eval Controles'!$C$34,'Eval Controles'!$D$34,IF(AC53='Eval Controles'!$C$35,'Eval Controles'!$D$35))</f>
        <v>0</v>
      </c>
      <c r="AE53" s="204"/>
      <c r="AF53" s="204" t="b">
        <f>IF(AE53='Eval Controles'!$C$36,'Eval Controles'!$D$36,IF(AE53='Eval Controles'!$C$37,'Eval Controles'!$D$37,IF(AE53='Eval Controles'!$C$38,'Eval Controles'!$D$38)))</f>
        <v>0</v>
      </c>
      <c r="AG53" s="204"/>
      <c r="AH53" s="204" t="b">
        <f>IF(AG53='Eval Controles'!$C$39,'Eval Controles'!$D$39,IF(AG53='Eval Controles'!$C$40,'Eval Controles'!$D$40))</f>
        <v>0</v>
      </c>
      <c r="AI53" s="204"/>
      <c r="AJ53" s="204" t="b">
        <f>IF(AI53='Eval Controles'!$C$41,'Eval Controles'!$D$41,IF(AI53='Eval Controles'!$C$42,'Eval Controles'!$D$42))</f>
        <v>0</v>
      </c>
      <c r="AK53" s="204"/>
      <c r="AL53" s="204" t="b">
        <f>IF(AK53='Eval Controles'!$C$43,'Eval Controles'!$D$43,IF(AK53='Eval Controles'!$C$44,'Eval Controles'!$D$44,IF(AK53='Eval Controles'!$C$45,'Eval Controles'!$D$45)))</f>
        <v>0</v>
      </c>
      <c r="AM53" s="241">
        <f>SUM(Z53,AB53,AD53,AF53,AH53,AJ53,AL53)</f>
        <v>0</v>
      </c>
      <c r="AN53" s="241" t="str">
        <f>IF(AM53&gt;=96,"FUERTE",IF(AM53&gt;=86,"MODERADO","DEBIL"))</f>
        <v>DEBIL</v>
      </c>
      <c r="AO53" s="204"/>
      <c r="AP53" s="241">
        <f>IF(AO53='Eval Controles'!$C$24,"FUERTE",IF(AO53='Eval Controles'!$C$25,"MODERADO",IF(AO53='Eval Controles'!$C$26,"DEBIL",)))</f>
        <v>0</v>
      </c>
      <c r="AQ53" s="161"/>
      <c r="AR53" s="204"/>
      <c r="AS53" s="204"/>
      <c r="AT53" s="241"/>
      <c r="AU53" s="197"/>
      <c r="AV53" s="197"/>
      <c r="AW53" s="250"/>
      <c r="AX53" s="250"/>
      <c r="AY53" s="241"/>
      <c r="AZ53" s="243"/>
      <c r="BA53" s="144"/>
      <c r="BB53" s="144"/>
      <c r="BC53" s="144"/>
      <c r="BD53" s="144"/>
      <c r="BE53" s="144"/>
      <c r="BF53" s="144"/>
      <c r="BG53" s="144"/>
      <c r="BH53" s="144"/>
      <c r="BI53" s="144"/>
      <c r="BJ53" s="144"/>
      <c r="BK53" s="144"/>
      <c r="BL53" s="144"/>
      <c r="BM53" s="144"/>
      <c r="BN53" s="144"/>
      <c r="BO53" s="144"/>
      <c r="BP53" s="92"/>
    </row>
    <row r="54" spans="2:68" ht="58.7" hidden="1" customHeight="1" x14ac:dyDescent="0.25">
      <c r="B54" s="129"/>
      <c r="C54" s="203"/>
      <c r="D54" s="203"/>
      <c r="E54" s="203"/>
      <c r="F54" s="203"/>
      <c r="G54" s="243"/>
      <c r="H54" s="254"/>
      <c r="I54" s="204"/>
      <c r="J54" s="243"/>
      <c r="K54" s="201"/>
      <c r="L54" s="238"/>
      <c r="M54" s="157" t="e">
        <f>VLOOKUP(L54,'[4]Datos Validacion'!$C$6:$D$10,2,0)</f>
        <v>#N/A</v>
      </c>
      <c r="N54" s="239"/>
      <c r="O54" s="240" t="e">
        <f>VLOOKUP(N54,'[4]Datos Validacion'!$E$6:$F$15,2,0)</f>
        <v>#N/A</v>
      </c>
      <c r="P54" s="139"/>
      <c r="Q54" s="139"/>
      <c r="R54" s="197"/>
      <c r="S54" s="204"/>
      <c r="T54" s="204"/>
      <c r="U54" s="204"/>
      <c r="V54" s="204"/>
      <c r="W54" s="204"/>
      <c r="X54" s="204"/>
      <c r="Y54" s="204"/>
      <c r="Z54" s="204" t="b">
        <f>IF(Y54='Eval Controles'!$C$30,'Eval Controles'!$D$30,IF(Y54='Eval Controles'!$C$31,'Eval Controles'!$D$31))</f>
        <v>0</v>
      </c>
      <c r="AA54" s="204"/>
      <c r="AB54" s="204" t="b">
        <f>IF(AA54='Eval Controles'!$C$32,'Eval Controles'!$D$32,IF(AA54='Eval Controles'!$C$33,'Eval Controles'!$D$33))</f>
        <v>0</v>
      </c>
      <c r="AC54" s="204"/>
      <c r="AD54" s="204" t="b">
        <f>IF(AC54='Eval Controles'!$C$34,'Eval Controles'!$D$34,IF(AC54='Eval Controles'!$C$35,'Eval Controles'!$D$35))</f>
        <v>0</v>
      </c>
      <c r="AE54" s="204"/>
      <c r="AF54" s="204" t="b">
        <f>IF(AE54='Eval Controles'!$C$36,'Eval Controles'!$D$36,IF(AE54='Eval Controles'!$C$37,'Eval Controles'!$D$37,IF(AE54='Eval Controles'!$C$38,'Eval Controles'!$D$38)))</f>
        <v>0</v>
      </c>
      <c r="AG54" s="204"/>
      <c r="AH54" s="204" t="b">
        <f>IF(AG54='Eval Controles'!$C$39,'Eval Controles'!$D$39,IF(AG54='Eval Controles'!$C$40,'Eval Controles'!$D$40))</f>
        <v>0</v>
      </c>
      <c r="AI54" s="204"/>
      <c r="AJ54" s="204" t="b">
        <f>IF(AI54='Eval Controles'!$C$41,'Eval Controles'!$D$41,IF(AI54='Eval Controles'!$C$42,'Eval Controles'!$D$42))</f>
        <v>0</v>
      </c>
      <c r="AK54" s="204"/>
      <c r="AL54" s="204" t="b">
        <f>IF(AK54='Eval Controles'!$C$43,'Eval Controles'!$D$43,IF(AK54='Eval Controles'!$C$44,'Eval Controles'!$D$44,IF(AK54='Eval Controles'!$C$45,'Eval Controles'!$D$45)))</f>
        <v>0</v>
      </c>
      <c r="AM54" s="241">
        <f>SUM(Z54,AB54,AD54,AF54,AH54,AJ54,AL54)</f>
        <v>0</v>
      </c>
      <c r="AN54" s="241" t="str">
        <f t="shared" ref="AN54:AN75" si="10">IF(AM54&gt;=96,"FUERTE",IF(AM54&gt;=86,"MODERADO","DEBIL"))</f>
        <v>DEBIL</v>
      </c>
      <c r="AO54" s="204"/>
      <c r="AP54" s="241">
        <f>IF(AO54='Eval Controles'!$C$24,"FUERTE",IF(AO54='Eval Controles'!$C$25,"MODERADO",IF(AO54='Eval Controles'!$C$26,"DEBIL",)))</f>
        <v>0</v>
      </c>
      <c r="AQ54" s="147"/>
      <c r="AR54" s="197"/>
      <c r="AS54" s="197"/>
      <c r="AT54" s="147"/>
      <c r="AU54" s="197"/>
      <c r="AV54" s="197"/>
      <c r="AW54" s="200"/>
      <c r="AX54" s="200"/>
      <c r="AY54" s="147"/>
      <c r="AZ54" s="243"/>
      <c r="BA54" s="144"/>
      <c r="BB54" s="144"/>
      <c r="BC54" s="144"/>
      <c r="BD54" s="144"/>
      <c r="BE54" s="144"/>
      <c r="BF54" s="144"/>
      <c r="BG54" s="144"/>
      <c r="BH54" s="144"/>
      <c r="BI54" s="144"/>
      <c r="BJ54" s="144"/>
      <c r="BK54" s="144"/>
      <c r="BL54" s="144"/>
      <c r="BM54" s="144"/>
      <c r="BN54" s="144"/>
      <c r="BO54" s="144"/>
      <c r="BP54" s="92"/>
    </row>
    <row r="55" spans="2:68" ht="58.7" hidden="1" customHeight="1" x14ac:dyDescent="0.25">
      <c r="B55" s="129"/>
      <c r="C55" s="203"/>
      <c r="D55" s="203"/>
      <c r="E55" s="203"/>
      <c r="F55" s="203"/>
      <c r="G55" s="243"/>
      <c r="H55" s="254"/>
      <c r="I55" s="204"/>
      <c r="J55" s="243"/>
      <c r="K55" s="201"/>
      <c r="L55" s="238"/>
      <c r="M55" s="157" t="e">
        <f>VLOOKUP(L55,'[4]Datos Validacion'!$C$6:$D$10,2,0)</f>
        <v>#N/A</v>
      </c>
      <c r="N55" s="239"/>
      <c r="O55" s="240" t="e">
        <f>VLOOKUP(N55,'[4]Datos Validacion'!$E$6:$F$15,2,0)</f>
        <v>#N/A</v>
      </c>
      <c r="P55" s="139"/>
      <c r="Q55" s="139"/>
      <c r="R55" s="197"/>
      <c r="S55" s="204"/>
      <c r="T55" s="204"/>
      <c r="U55" s="204"/>
      <c r="V55" s="204"/>
      <c r="W55" s="204"/>
      <c r="X55" s="204"/>
      <c r="Y55" s="204"/>
      <c r="Z55" s="204" t="b">
        <f>IF(Y55='Eval Controles'!$C$30,'Eval Controles'!$D$30,IF(Y55='Eval Controles'!$C$31,'Eval Controles'!$D$31))</f>
        <v>0</v>
      </c>
      <c r="AA55" s="204"/>
      <c r="AB55" s="204" t="b">
        <f>IF(AA55='Eval Controles'!$C$32,'Eval Controles'!$D$32,IF(AA55='Eval Controles'!$C$33,'Eval Controles'!$D$33))</f>
        <v>0</v>
      </c>
      <c r="AC55" s="204"/>
      <c r="AD55" s="204" t="b">
        <f>IF(AC55='Eval Controles'!$C$34,'Eval Controles'!$D$34,IF(AC55='Eval Controles'!$C$35,'Eval Controles'!$D$35))</f>
        <v>0</v>
      </c>
      <c r="AE55" s="204"/>
      <c r="AF55" s="204" t="b">
        <f>IF(AE55='Eval Controles'!$C$36,'Eval Controles'!$D$36,IF(AE55='Eval Controles'!$C$37,'Eval Controles'!$D$37,IF(AE55='Eval Controles'!$C$38,'Eval Controles'!$D$38)))</f>
        <v>0</v>
      </c>
      <c r="AG55" s="204"/>
      <c r="AH55" s="204" t="b">
        <f>IF(AG55='Eval Controles'!$C$39,'Eval Controles'!$D$39,IF(AG55='Eval Controles'!$C$40,'Eval Controles'!$D$40))</f>
        <v>0</v>
      </c>
      <c r="AI55" s="204"/>
      <c r="AJ55" s="204" t="b">
        <f>IF(AI55='Eval Controles'!$C$41,'Eval Controles'!$D$41,IF(AI55='Eval Controles'!$C$42,'Eval Controles'!$D$42))</f>
        <v>0</v>
      </c>
      <c r="AK55" s="204"/>
      <c r="AL55" s="204" t="b">
        <f>IF(AK55='Eval Controles'!$C$43,'Eval Controles'!$D$43,IF(AK55='Eval Controles'!$C$44,'Eval Controles'!$D$44,IF(AK55='Eval Controles'!$C$45,'Eval Controles'!$D$45)))</f>
        <v>0</v>
      </c>
      <c r="AM55" s="241"/>
      <c r="AN55" s="241"/>
      <c r="AO55" s="204"/>
      <c r="AP55" s="241"/>
      <c r="AQ55" s="147"/>
      <c r="AR55" s="197"/>
      <c r="AS55" s="197"/>
      <c r="AT55" s="147"/>
      <c r="AU55" s="197"/>
      <c r="AV55" s="197"/>
      <c r="AW55" s="200"/>
      <c r="AX55" s="200"/>
      <c r="AY55" s="147"/>
      <c r="AZ55" s="243"/>
      <c r="BA55" s="144"/>
      <c r="BB55" s="144"/>
      <c r="BC55" s="144"/>
      <c r="BD55" s="144"/>
      <c r="BE55" s="144"/>
      <c r="BF55" s="144"/>
      <c r="BG55" s="144"/>
      <c r="BH55" s="144"/>
      <c r="BI55" s="144"/>
      <c r="BJ55" s="144"/>
      <c r="BK55" s="144"/>
      <c r="BL55" s="144"/>
      <c r="BM55" s="144"/>
      <c r="BN55" s="144"/>
      <c r="BO55" s="144"/>
      <c r="BP55" s="92"/>
    </row>
    <row r="56" spans="2:68" s="256" customFormat="1" ht="58.7" hidden="1" customHeight="1" x14ac:dyDescent="0.25">
      <c r="B56" s="129"/>
      <c r="C56" s="197"/>
      <c r="D56" s="197"/>
      <c r="E56" s="197"/>
      <c r="F56" s="197"/>
      <c r="G56" s="243"/>
      <c r="H56" s="201"/>
      <c r="I56" s="197"/>
      <c r="J56" s="243"/>
      <c r="K56" s="201"/>
      <c r="L56" s="155"/>
      <c r="M56" s="157" t="e">
        <f>VLOOKUP(L56,'[4]Datos Validacion'!$C$6:$D$10,2,0)</f>
        <v>#N/A</v>
      </c>
      <c r="N56" s="158"/>
      <c r="O56" s="240" t="e">
        <f>VLOOKUP(N56,'[4]Datos Validacion'!$E$6:$F$15,2,0)</f>
        <v>#N/A</v>
      </c>
      <c r="P56" s="139"/>
      <c r="Q56" s="147"/>
      <c r="R56" s="197"/>
      <c r="S56" s="197"/>
      <c r="T56" s="197"/>
      <c r="U56" s="197"/>
      <c r="V56" s="197"/>
      <c r="W56" s="197"/>
      <c r="X56" s="204"/>
      <c r="Y56" s="204"/>
      <c r="Z56" s="204" t="b">
        <f>IF(Y56='Eval Controles'!$C$30,'Eval Controles'!$D$30,IF(Y56='Eval Controles'!$C$31,'Eval Controles'!$D$31))</f>
        <v>0</v>
      </c>
      <c r="AA56" s="204"/>
      <c r="AB56" s="204" t="b">
        <f>IF(AA56='Eval Controles'!$C$32,'Eval Controles'!$D$32,IF(AA56='Eval Controles'!$C$33,'Eval Controles'!$D$33))</f>
        <v>0</v>
      </c>
      <c r="AC56" s="204"/>
      <c r="AD56" s="204" t="b">
        <f>IF(AC56='Eval Controles'!$C$34,'Eval Controles'!$D$34,IF(AC56='Eval Controles'!$C$35,'Eval Controles'!$D$35))</f>
        <v>0</v>
      </c>
      <c r="AE56" s="204"/>
      <c r="AF56" s="204" t="b">
        <f>IF(AE56='Eval Controles'!$C$36,'Eval Controles'!$D$36,IF(AE56='Eval Controles'!$C$37,'Eval Controles'!$D$37,IF(AE56='Eval Controles'!$C$38,'Eval Controles'!$D$38)))</f>
        <v>0</v>
      </c>
      <c r="AG56" s="204"/>
      <c r="AH56" s="204" t="b">
        <f>IF(AG56='Eval Controles'!$C$39,'Eval Controles'!$D$39,IF(AG56='Eval Controles'!$C$40,'Eval Controles'!$D$40))</f>
        <v>0</v>
      </c>
      <c r="AI56" s="204"/>
      <c r="AJ56" s="204" t="b">
        <f>IF(AI56='Eval Controles'!$C$41,'Eval Controles'!$D$41,IF(AI56='Eval Controles'!$C$42,'Eval Controles'!$D$42))</f>
        <v>0</v>
      </c>
      <c r="AK56" s="204"/>
      <c r="AL56" s="204" t="b">
        <f>IF(AK56='Eval Controles'!$C$43,'Eval Controles'!$D$43,IF(AK56='Eval Controles'!$C$44,'Eval Controles'!$D$44,IF(AK56='Eval Controles'!$C$45,'Eval Controles'!$D$45)))</f>
        <v>0</v>
      </c>
      <c r="AM56" s="241">
        <f t="shared" ref="AM56:AM66" si="11">SUM(Z56,AB56,AD56,AF56,AH56,AJ56,AL56)</f>
        <v>0</v>
      </c>
      <c r="AN56" s="241" t="str">
        <f t="shared" ref="AN56:AN66" si="12">IF(AM56&gt;=96,"FUERTE",IF(AM56&gt;=86,"MODERADO","DEBIL"))</f>
        <v>DEBIL</v>
      </c>
      <c r="AO56" s="204"/>
      <c r="AP56" s="241">
        <f>IF(AO56='Eval Controles'!$C$24,"FUERTE",IF(AO56='Eval Controles'!$C$25,"MODERADO",IF(AO56='Eval Controles'!$C$26,"DEBIL",)))</f>
        <v>0</v>
      </c>
      <c r="AQ56" s="147"/>
      <c r="AR56" s="197"/>
      <c r="AS56" s="197"/>
      <c r="AT56" s="147"/>
      <c r="AU56" s="197"/>
      <c r="AV56" s="197"/>
      <c r="AW56" s="200"/>
      <c r="AX56" s="200"/>
      <c r="AY56" s="147"/>
      <c r="AZ56" s="243"/>
      <c r="BA56" s="217"/>
      <c r="BB56" s="217"/>
      <c r="BC56" s="217"/>
      <c r="BD56" s="217"/>
      <c r="BE56" s="217"/>
      <c r="BF56" s="217"/>
      <c r="BG56" s="217"/>
      <c r="BH56" s="217"/>
      <c r="BI56" s="217"/>
      <c r="BJ56" s="217"/>
      <c r="BK56" s="217"/>
      <c r="BL56" s="217"/>
      <c r="BM56" s="217"/>
      <c r="BN56" s="217"/>
      <c r="BO56" s="217"/>
      <c r="BP56" s="258"/>
    </row>
    <row r="57" spans="2:68" s="256" customFormat="1" ht="58.7" hidden="1" customHeight="1" x14ac:dyDescent="0.25">
      <c r="B57" s="129"/>
      <c r="C57" s="197"/>
      <c r="D57" s="197"/>
      <c r="E57" s="197"/>
      <c r="F57" s="197"/>
      <c r="G57" s="243"/>
      <c r="H57" s="201"/>
      <c r="I57" s="197"/>
      <c r="J57" s="243"/>
      <c r="K57" s="201"/>
      <c r="L57" s="155"/>
      <c r="M57" s="157" t="e">
        <f>VLOOKUP(L57,'[4]Datos Validacion'!$C$6:$D$10,2,0)</f>
        <v>#N/A</v>
      </c>
      <c r="N57" s="158"/>
      <c r="O57" s="240" t="e">
        <f>VLOOKUP(N57,'[4]Datos Validacion'!$E$6:$F$15,2,0)</f>
        <v>#N/A</v>
      </c>
      <c r="P57" s="139"/>
      <c r="Q57" s="147"/>
      <c r="R57" s="197"/>
      <c r="S57" s="197"/>
      <c r="T57" s="197"/>
      <c r="U57" s="197"/>
      <c r="V57" s="197"/>
      <c r="W57" s="197"/>
      <c r="X57" s="204"/>
      <c r="Y57" s="204"/>
      <c r="Z57" s="204" t="b">
        <f>IF(Y57='Eval Controles'!$C$30,'Eval Controles'!$D$30,IF(Y57='Eval Controles'!$C$31,'Eval Controles'!$D$31))</f>
        <v>0</v>
      </c>
      <c r="AA57" s="204"/>
      <c r="AB57" s="204" t="b">
        <f>IF(AA57='Eval Controles'!$C$32,'Eval Controles'!$D$32,IF(AA57='Eval Controles'!$C$33,'Eval Controles'!$D$33))</f>
        <v>0</v>
      </c>
      <c r="AC57" s="204"/>
      <c r="AD57" s="204" t="b">
        <f>IF(AC57='Eval Controles'!$C$34,'Eval Controles'!$D$34,IF(AC57='Eval Controles'!$C$35,'Eval Controles'!$D$35))</f>
        <v>0</v>
      </c>
      <c r="AE57" s="204"/>
      <c r="AF57" s="204" t="b">
        <f>IF(AE57='Eval Controles'!$C$36,'Eval Controles'!$D$36,IF(AE57='Eval Controles'!$C$37,'Eval Controles'!$D$37,IF(AE57='Eval Controles'!$C$38,'Eval Controles'!$D$38)))</f>
        <v>0</v>
      </c>
      <c r="AG57" s="204"/>
      <c r="AH57" s="204" t="b">
        <f>IF(AG57='Eval Controles'!$C$39,'Eval Controles'!$D$39,IF(AG57='Eval Controles'!$C$40,'Eval Controles'!$D$40))</f>
        <v>0</v>
      </c>
      <c r="AI57" s="204"/>
      <c r="AJ57" s="204" t="b">
        <f>IF(AI57='Eval Controles'!$C$41,'Eval Controles'!$D$41,IF(AI57='Eval Controles'!$C$42,'Eval Controles'!$D$42))</f>
        <v>0</v>
      </c>
      <c r="AK57" s="204"/>
      <c r="AL57" s="204" t="b">
        <f>IF(AK57='Eval Controles'!$C$43,'Eval Controles'!$D$43,IF(AK57='Eval Controles'!$C$44,'Eval Controles'!$D$44,IF(AK57='Eval Controles'!$C$45,'Eval Controles'!$D$45)))</f>
        <v>0</v>
      </c>
      <c r="AM57" s="241">
        <f t="shared" si="11"/>
        <v>0</v>
      </c>
      <c r="AN57" s="241" t="str">
        <f t="shared" si="12"/>
        <v>DEBIL</v>
      </c>
      <c r="AO57" s="204"/>
      <c r="AP57" s="241">
        <f>IF(AO57='Eval Controles'!$C$24,"FUERTE",IF(AO57='Eval Controles'!$C$25,"MODERADO",IF(AO57='Eval Controles'!$C$26,"DEBIL",)))</f>
        <v>0</v>
      </c>
      <c r="AQ57" s="147"/>
      <c r="AR57" s="197"/>
      <c r="AS57" s="197"/>
      <c r="AT57" s="147"/>
      <c r="AU57" s="197"/>
      <c r="AV57" s="197"/>
      <c r="AW57" s="200"/>
      <c r="AX57" s="200"/>
      <c r="AY57" s="147"/>
      <c r="AZ57" s="243"/>
      <c r="BA57" s="217"/>
      <c r="BB57" s="217"/>
      <c r="BC57" s="217"/>
      <c r="BD57" s="217"/>
      <c r="BE57" s="217"/>
      <c r="BF57" s="217"/>
      <c r="BG57" s="217"/>
      <c r="BH57" s="217"/>
      <c r="BI57" s="217"/>
      <c r="BJ57" s="217"/>
      <c r="BK57" s="217"/>
      <c r="BL57" s="217"/>
      <c r="BM57" s="217"/>
      <c r="BN57" s="217"/>
      <c r="BO57" s="217"/>
      <c r="BP57" s="258"/>
    </row>
    <row r="58" spans="2:68" s="256" customFormat="1" ht="58.7" hidden="1" customHeight="1" x14ac:dyDescent="0.25">
      <c r="B58" s="129"/>
      <c r="C58" s="197"/>
      <c r="D58" s="197"/>
      <c r="E58" s="197"/>
      <c r="F58" s="197"/>
      <c r="G58" s="243"/>
      <c r="H58" s="201"/>
      <c r="I58" s="197"/>
      <c r="J58" s="243"/>
      <c r="K58" s="201"/>
      <c r="L58" s="155"/>
      <c r="M58" s="157" t="e">
        <f>VLOOKUP(L58,'[4]Datos Validacion'!$C$6:$D$10,2,0)</f>
        <v>#N/A</v>
      </c>
      <c r="N58" s="158"/>
      <c r="O58" s="240" t="e">
        <f>VLOOKUP(N58,'[4]Datos Validacion'!$E$6:$F$15,2,0)</f>
        <v>#N/A</v>
      </c>
      <c r="P58" s="139"/>
      <c r="Q58" s="147"/>
      <c r="R58" s="197"/>
      <c r="S58" s="197"/>
      <c r="T58" s="197"/>
      <c r="U58" s="197"/>
      <c r="V58" s="197"/>
      <c r="W58" s="197"/>
      <c r="X58" s="204"/>
      <c r="Y58" s="204"/>
      <c r="Z58" s="204" t="b">
        <f>IF(Y58='Eval Controles'!$C$30,'Eval Controles'!$D$30,IF(Y58='Eval Controles'!$C$31,'Eval Controles'!$D$31))</f>
        <v>0</v>
      </c>
      <c r="AA58" s="204"/>
      <c r="AB58" s="204" t="b">
        <f>IF(AA58='Eval Controles'!$C$32,'Eval Controles'!$D$32,IF(AA58='Eval Controles'!$C$33,'Eval Controles'!$D$33))</f>
        <v>0</v>
      </c>
      <c r="AC58" s="204"/>
      <c r="AD58" s="204" t="b">
        <f>IF(AC58='Eval Controles'!$C$34,'Eval Controles'!$D$34,IF(AC58='Eval Controles'!$C$35,'Eval Controles'!$D$35))</f>
        <v>0</v>
      </c>
      <c r="AE58" s="204"/>
      <c r="AF58" s="204" t="b">
        <f>IF(AE58='Eval Controles'!$C$36,'Eval Controles'!$D$36,IF(AE58='Eval Controles'!$C$37,'Eval Controles'!$D$37,IF(AE58='Eval Controles'!$C$38,'Eval Controles'!$D$38)))</f>
        <v>0</v>
      </c>
      <c r="AG58" s="204"/>
      <c r="AH58" s="204" t="b">
        <f>IF(AG58='Eval Controles'!$C$39,'Eval Controles'!$D$39,IF(AG58='Eval Controles'!$C$40,'Eval Controles'!$D$40))</f>
        <v>0</v>
      </c>
      <c r="AI58" s="204"/>
      <c r="AJ58" s="204" t="b">
        <f>IF(AI58='Eval Controles'!$C$41,'Eval Controles'!$D$41,IF(AI58='Eval Controles'!$C$42,'Eval Controles'!$D$42))</f>
        <v>0</v>
      </c>
      <c r="AK58" s="204"/>
      <c r="AL58" s="204" t="b">
        <f>IF(AK58='Eval Controles'!$C$43,'Eval Controles'!$D$43,IF(AK58='Eval Controles'!$C$44,'Eval Controles'!$D$44,IF(AK58='Eval Controles'!$C$45,'Eval Controles'!$D$45)))</f>
        <v>0</v>
      </c>
      <c r="AM58" s="241">
        <f t="shared" si="11"/>
        <v>0</v>
      </c>
      <c r="AN58" s="241" t="str">
        <f t="shared" si="12"/>
        <v>DEBIL</v>
      </c>
      <c r="AO58" s="204"/>
      <c r="AP58" s="241">
        <f>IF(AO58='Eval Controles'!$C$24,"FUERTE",IF(AO58='Eval Controles'!$C$25,"MODERADO",IF(AO58='Eval Controles'!$C$26,"DEBIL",)))</f>
        <v>0</v>
      </c>
      <c r="AQ58" s="147"/>
      <c r="AR58" s="197"/>
      <c r="AS58" s="197"/>
      <c r="AT58" s="147"/>
      <c r="AU58" s="197"/>
      <c r="AV58" s="197"/>
      <c r="AW58" s="200"/>
      <c r="AX58" s="200"/>
      <c r="AY58" s="147"/>
      <c r="AZ58" s="243"/>
      <c r="BA58" s="217"/>
      <c r="BB58" s="217"/>
      <c r="BC58" s="217"/>
      <c r="BD58" s="217"/>
      <c r="BE58" s="217"/>
      <c r="BF58" s="217"/>
      <c r="BG58" s="217"/>
      <c r="BH58" s="217"/>
      <c r="BI58" s="217"/>
      <c r="BJ58" s="217"/>
      <c r="BK58" s="217"/>
      <c r="BL58" s="217"/>
      <c r="BM58" s="217"/>
      <c r="BN58" s="217"/>
      <c r="BO58" s="217"/>
      <c r="BP58" s="258"/>
    </row>
    <row r="59" spans="2:68" s="256" customFormat="1" ht="58.7" hidden="1" customHeight="1" x14ac:dyDescent="0.25">
      <c r="B59" s="129"/>
      <c r="C59" s="197"/>
      <c r="D59" s="155"/>
      <c r="E59" s="155"/>
      <c r="F59" s="155"/>
      <c r="G59" s="243"/>
      <c r="H59" s="155"/>
      <c r="I59" s="155"/>
      <c r="J59" s="243"/>
      <c r="K59" s="197"/>
      <c r="L59" s="155"/>
      <c r="M59" s="157" t="e">
        <f>VLOOKUP(L59,'[4]Datos Validacion'!$C$6:$D$10,2,0)</f>
        <v>#N/A</v>
      </c>
      <c r="N59" s="158"/>
      <c r="O59" s="240" t="e">
        <f>VLOOKUP(N59,'[4]Datos Validacion'!$E$6:$F$15,2,0)</f>
        <v>#N/A</v>
      </c>
      <c r="P59" s="139"/>
      <c r="Q59" s="147"/>
      <c r="R59" s="147"/>
      <c r="S59" s="147"/>
      <c r="T59" s="147"/>
      <c r="U59" s="147"/>
      <c r="V59" s="147"/>
      <c r="W59" s="147"/>
      <c r="X59" s="241"/>
      <c r="Y59" s="204"/>
      <c r="Z59" s="204" t="b">
        <f>IF(Y59='Eval Controles'!$C$30,'Eval Controles'!$D$30,IF(Y59='Eval Controles'!$C$31,'Eval Controles'!$D$31))</f>
        <v>0</v>
      </c>
      <c r="AA59" s="204"/>
      <c r="AB59" s="204" t="b">
        <f>IF(AA59='Eval Controles'!$C$32,'Eval Controles'!$D$32,IF(AA59='Eval Controles'!$C$33,'Eval Controles'!$D$33))</f>
        <v>0</v>
      </c>
      <c r="AC59" s="204"/>
      <c r="AD59" s="204" t="b">
        <f>IF(AC59='Eval Controles'!$C$34,'Eval Controles'!$D$34,IF(AC59='Eval Controles'!$C$35,'Eval Controles'!$D$35))</f>
        <v>0</v>
      </c>
      <c r="AE59" s="204"/>
      <c r="AF59" s="204" t="b">
        <f>IF(AE59='Eval Controles'!$C$36,'Eval Controles'!$D$36,IF(AE59='Eval Controles'!$C$37,'Eval Controles'!$D$37,IF(AE59='Eval Controles'!$C$38,'Eval Controles'!$D$38)))</f>
        <v>0</v>
      </c>
      <c r="AG59" s="204"/>
      <c r="AH59" s="204" t="b">
        <f>IF(AG59='Eval Controles'!$C$39,'Eval Controles'!$D$39,IF(AG59='Eval Controles'!$C$40,'Eval Controles'!$D$40))</f>
        <v>0</v>
      </c>
      <c r="AI59" s="204"/>
      <c r="AJ59" s="204" t="b">
        <f>IF(AI59='Eval Controles'!$C$41,'Eval Controles'!$D$41,IF(AI59='Eval Controles'!$C$42,'Eval Controles'!$D$42))</f>
        <v>0</v>
      </c>
      <c r="AK59" s="204"/>
      <c r="AL59" s="204" t="b">
        <f>IF(AK59='Eval Controles'!$C$43,'Eval Controles'!$D$43,IF(AK59='Eval Controles'!$C$44,'Eval Controles'!$D$44,IF(AK59='Eval Controles'!$C$45,'Eval Controles'!$D$45)))</f>
        <v>0</v>
      </c>
      <c r="AM59" s="241">
        <f t="shared" si="11"/>
        <v>0</v>
      </c>
      <c r="AN59" s="241" t="str">
        <f t="shared" si="12"/>
        <v>DEBIL</v>
      </c>
      <c r="AO59" s="241"/>
      <c r="AP59" s="241">
        <f>IF(AO59='Eval Controles'!$C$24,"FUERTE",IF(AO59='Eval Controles'!$C$25,"MODERADO",IF(AO59='Eval Controles'!$C$26,"DEBIL",)))</f>
        <v>0</v>
      </c>
      <c r="AQ59" s="241"/>
      <c r="AR59" s="241"/>
      <c r="AS59" s="241"/>
      <c r="AT59" s="241"/>
      <c r="AU59" s="241"/>
      <c r="AV59" s="241"/>
      <c r="AW59" s="200"/>
      <c r="AX59" s="200"/>
      <c r="AY59" s="147"/>
      <c r="AZ59" s="243"/>
      <c r="BA59" s="217"/>
      <c r="BB59" s="217"/>
      <c r="BC59" s="217"/>
      <c r="BD59" s="217"/>
      <c r="BE59" s="217"/>
      <c r="BF59" s="217"/>
      <c r="BG59" s="217"/>
      <c r="BH59" s="217"/>
      <c r="BI59" s="217"/>
      <c r="BJ59" s="217"/>
      <c r="BK59" s="217"/>
      <c r="BL59" s="217"/>
      <c r="BM59" s="217"/>
      <c r="BN59" s="217"/>
      <c r="BO59" s="217"/>
      <c r="BP59" s="258"/>
    </row>
    <row r="60" spans="2:68" s="256" customFormat="1" ht="58.7" hidden="1" customHeight="1" x14ac:dyDescent="0.25">
      <c r="B60" s="129"/>
      <c r="C60" s="197"/>
      <c r="D60" s="197"/>
      <c r="E60" s="155"/>
      <c r="F60" s="155"/>
      <c r="G60" s="243"/>
      <c r="H60" s="155"/>
      <c r="I60" s="155"/>
      <c r="J60" s="243"/>
      <c r="K60" s="197"/>
      <c r="L60" s="155"/>
      <c r="M60" s="157" t="e">
        <f>VLOOKUP(L60,'[4]Datos Validacion'!$C$6:$D$10,2,0)</f>
        <v>#N/A</v>
      </c>
      <c r="N60" s="158"/>
      <c r="O60" s="240" t="e">
        <f>VLOOKUP(N60,'[4]Datos Validacion'!$E$6:$F$15,2,0)</f>
        <v>#N/A</v>
      </c>
      <c r="P60" s="139"/>
      <c r="Q60" s="147"/>
      <c r="R60" s="147"/>
      <c r="S60" s="147"/>
      <c r="T60" s="147"/>
      <c r="U60" s="147"/>
      <c r="V60" s="147"/>
      <c r="W60" s="147"/>
      <c r="X60" s="241"/>
      <c r="Y60" s="204"/>
      <c r="Z60" s="204" t="b">
        <f>IF(Y60='Eval Controles'!$C$30,'Eval Controles'!$D$30,IF(Y60='Eval Controles'!$C$31,'Eval Controles'!$D$31))</f>
        <v>0</v>
      </c>
      <c r="AA60" s="204"/>
      <c r="AB60" s="204" t="b">
        <f>IF(AA60='Eval Controles'!$C$32,'Eval Controles'!$D$32,IF(AA60='Eval Controles'!$C$33,'Eval Controles'!$D$33))</f>
        <v>0</v>
      </c>
      <c r="AC60" s="204"/>
      <c r="AD60" s="204" t="b">
        <f>IF(AC60='Eval Controles'!$C$34,'Eval Controles'!$D$34,IF(AC60='Eval Controles'!$C$35,'Eval Controles'!$D$35))</f>
        <v>0</v>
      </c>
      <c r="AE60" s="204"/>
      <c r="AF60" s="204" t="b">
        <f>IF(AE60='Eval Controles'!$C$36,'Eval Controles'!$D$36,IF(AE60='Eval Controles'!$C$37,'Eval Controles'!$D$37,IF(AE60='Eval Controles'!$C$38,'Eval Controles'!$D$38)))</f>
        <v>0</v>
      </c>
      <c r="AG60" s="204"/>
      <c r="AH60" s="204" t="b">
        <f>IF(AG60='Eval Controles'!$C$39,'Eval Controles'!$D$39,IF(AG60='Eval Controles'!$C$40,'Eval Controles'!$D$40))</f>
        <v>0</v>
      </c>
      <c r="AI60" s="204"/>
      <c r="AJ60" s="204" t="b">
        <f>IF(AI60='Eval Controles'!$C$41,'Eval Controles'!$D$41,IF(AI60='Eval Controles'!$C$42,'Eval Controles'!$D$42))</f>
        <v>0</v>
      </c>
      <c r="AK60" s="204"/>
      <c r="AL60" s="204" t="b">
        <f>IF(AK60='Eval Controles'!$C$43,'Eval Controles'!$D$43,IF(AK60='Eval Controles'!$C$44,'Eval Controles'!$D$44,IF(AK60='Eval Controles'!$C$45,'Eval Controles'!$D$45)))</f>
        <v>0</v>
      </c>
      <c r="AM60" s="241">
        <f t="shared" si="11"/>
        <v>0</v>
      </c>
      <c r="AN60" s="241" t="str">
        <f t="shared" si="12"/>
        <v>DEBIL</v>
      </c>
      <c r="AO60" s="241"/>
      <c r="AP60" s="241">
        <f>IF(AO60='Eval Controles'!$C$24,"FUERTE",IF(AO60='Eval Controles'!$C$25,"MODERADO",IF(AO60='Eval Controles'!$C$26,"DEBIL",)))</f>
        <v>0</v>
      </c>
      <c r="AQ60" s="241"/>
      <c r="AR60" s="241"/>
      <c r="AS60" s="241"/>
      <c r="AT60" s="241"/>
      <c r="AU60" s="241"/>
      <c r="AV60" s="241"/>
      <c r="AW60" s="200"/>
      <c r="AX60" s="200"/>
      <c r="AY60" s="147"/>
      <c r="AZ60" s="243"/>
      <c r="BA60" s="217"/>
      <c r="BB60" s="217"/>
      <c r="BC60" s="217"/>
      <c r="BD60" s="217"/>
      <c r="BE60" s="217"/>
      <c r="BF60" s="217"/>
      <c r="BG60" s="217"/>
      <c r="BH60" s="217"/>
      <c r="BI60" s="217"/>
      <c r="BJ60" s="217"/>
      <c r="BK60" s="217"/>
      <c r="BL60" s="217"/>
      <c r="BM60" s="217"/>
      <c r="BN60" s="217"/>
      <c r="BO60" s="217"/>
      <c r="BP60" s="258"/>
    </row>
    <row r="61" spans="2:68" ht="58.7" hidden="1" customHeight="1" x14ac:dyDescent="0.25">
      <c r="B61" s="129"/>
      <c r="C61" s="197"/>
      <c r="D61" s="195"/>
      <c r="E61" s="201"/>
      <c r="F61" s="201"/>
      <c r="G61" s="243"/>
      <c r="H61" s="201"/>
      <c r="I61" s="201"/>
      <c r="J61" s="243"/>
      <c r="K61" s="195"/>
      <c r="L61" s="155"/>
      <c r="M61" s="157" t="e">
        <f>VLOOKUP(L61,'[4]Datos Validacion'!$C$6:$D$10,2,0)</f>
        <v>#N/A</v>
      </c>
      <c r="N61" s="158"/>
      <c r="O61" s="240" t="e">
        <f>VLOOKUP(N61,'[4]Datos Validacion'!$E$6:$F$15,2,0)</f>
        <v>#N/A</v>
      </c>
      <c r="P61" s="139"/>
      <c r="Q61" s="147"/>
      <c r="R61" s="147"/>
      <c r="S61" s="147"/>
      <c r="T61" s="147"/>
      <c r="U61" s="147"/>
      <c r="V61" s="147"/>
      <c r="W61" s="147"/>
      <c r="X61" s="241"/>
      <c r="Y61" s="204"/>
      <c r="Z61" s="204" t="b">
        <f>IF(Y61='Eval Controles'!$C$30,'Eval Controles'!$D$30,IF(Y61='Eval Controles'!$C$31,'Eval Controles'!$D$31))</f>
        <v>0</v>
      </c>
      <c r="AA61" s="204"/>
      <c r="AB61" s="204" t="b">
        <f>IF(AA61='Eval Controles'!$C$32,'Eval Controles'!$D$32,IF(AA61='Eval Controles'!$C$33,'Eval Controles'!$D$33))</f>
        <v>0</v>
      </c>
      <c r="AC61" s="204"/>
      <c r="AD61" s="204" t="b">
        <f>IF(AC61='Eval Controles'!$C$34,'Eval Controles'!$D$34,IF(AC61='Eval Controles'!$C$35,'Eval Controles'!$D$35))</f>
        <v>0</v>
      </c>
      <c r="AE61" s="204"/>
      <c r="AF61" s="204" t="b">
        <f>IF(AE61='Eval Controles'!$C$36,'Eval Controles'!$D$36,IF(AE61='Eval Controles'!$C$37,'Eval Controles'!$D$37,IF(AE61='Eval Controles'!$C$38,'Eval Controles'!$D$38)))</f>
        <v>0</v>
      </c>
      <c r="AG61" s="204"/>
      <c r="AH61" s="204" t="b">
        <f>IF(AG61='Eval Controles'!$C$39,'Eval Controles'!$D$39,IF(AG61='Eval Controles'!$C$40,'Eval Controles'!$D$40))</f>
        <v>0</v>
      </c>
      <c r="AI61" s="204"/>
      <c r="AJ61" s="204" t="b">
        <f>IF(AI61='Eval Controles'!$C$41,'Eval Controles'!$D$41,IF(AI61='Eval Controles'!$C$42,'Eval Controles'!$D$42))</f>
        <v>0</v>
      </c>
      <c r="AK61" s="204"/>
      <c r="AL61" s="204" t="b">
        <f>IF(AK61='Eval Controles'!$C$43,'Eval Controles'!$D$43,IF(AK61='Eval Controles'!$C$44,'Eval Controles'!$D$44,IF(AK61='Eval Controles'!$C$45,'Eval Controles'!$D$45)))</f>
        <v>0</v>
      </c>
      <c r="AM61" s="241">
        <f t="shared" si="11"/>
        <v>0</v>
      </c>
      <c r="AN61" s="241" t="str">
        <f t="shared" si="12"/>
        <v>DEBIL</v>
      </c>
      <c r="AO61" s="241"/>
      <c r="AP61" s="241">
        <f>IF(AO61='Eval Controles'!$C$24,"FUERTE",IF(AO61='Eval Controles'!$C$25,"MODERADO",IF(AO61='Eval Controles'!$C$26,"DEBIL",)))</f>
        <v>0</v>
      </c>
      <c r="AQ61" s="241"/>
      <c r="AR61" s="241"/>
      <c r="AS61" s="241"/>
      <c r="AT61" s="241"/>
      <c r="AU61" s="241"/>
      <c r="AV61" s="241"/>
      <c r="AW61" s="200"/>
      <c r="AX61" s="200"/>
      <c r="AY61" s="249"/>
      <c r="AZ61" s="243"/>
      <c r="BA61" s="144"/>
      <c r="BB61" s="144"/>
      <c r="BC61" s="144"/>
      <c r="BD61" s="144"/>
      <c r="BE61" s="144"/>
      <c r="BF61" s="144"/>
      <c r="BG61" s="144"/>
      <c r="BH61" s="144"/>
      <c r="BI61" s="144"/>
      <c r="BJ61" s="144"/>
      <c r="BK61" s="144"/>
      <c r="BL61" s="144"/>
      <c r="BM61" s="144"/>
      <c r="BN61" s="144"/>
      <c r="BO61" s="144"/>
      <c r="BP61" s="92"/>
    </row>
    <row r="62" spans="2:68" ht="58.7" hidden="1" customHeight="1" x14ac:dyDescent="0.25">
      <c r="B62" s="129"/>
      <c r="C62" s="195"/>
      <c r="D62" s="201"/>
      <c r="E62" s="201"/>
      <c r="F62" s="201"/>
      <c r="G62" s="243"/>
      <c r="H62" s="201"/>
      <c r="I62" s="201"/>
      <c r="J62" s="243"/>
      <c r="K62" s="154"/>
      <c r="L62" s="155"/>
      <c r="M62" s="157" t="e">
        <f>VLOOKUP(L62,'[4]Datos Validacion'!$C$6:$D$10,2,0)</f>
        <v>#N/A</v>
      </c>
      <c r="N62" s="158"/>
      <c r="O62" s="240" t="e">
        <f>VLOOKUP(N62,'[4]Datos Validacion'!$E$6:$F$15,2,0)</f>
        <v>#N/A</v>
      </c>
      <c r="P62" s="139"/>
      <c r="Q62" s="147"/>
      <c r="R62" s="147"/>
      <c r="S62" s="147"/>
      <c r="T62" s="147"/>
      <c r="U62" s="147"/>
      <c r="V62" s="147"/>
      <c r="W62" s="147"/>
      <c r="X62" s="241"/>
      <c r="Y62" s="204"/>
      <c r="Z62" s="204" t="b">
        <f>IF(Y62='Eval Controles'!$C$30,'Eval Controles'!$D$30,IF(Y62='Eval Controles'!$C$31,'Eval Controles'!$D$31))</f>
        <v>0</v>
      </c>
      <c r="AA62" s="204"/>
      <c r="AB62" s="204" t="b">
        <f>IF(AA62='Eval Controles'!$C$32,'Eval Controles'!$D$32,IF(AA62='Eval Controles'!$C$33,'Eval Controles'!$D$33))</f>
        <v>0</v>
      </c>
      <c r="AC62" s="204"/>
      <c r="AD62" s="204" t="b">
        <f>IF(AC62='Eval Controles'!$C$34,'Eval Controles'!$D$34,IF(AC62='Eval Controles'!$C$35,'Eval Controles'!$D$35))</f>
        <v>0</v>
      </c>
      <c r="AE62" s="204"/>
      <c r="AF62" s="204" t="b">
        <f>IF(AE62='Eval Controles'!$C$36,'Eval Controles'!$D$36,IF(AE62='Eval Controles'!$C$37,'Eval Controles'!$D$37,IF(AE62='Eval Controles'!$C$38,'Eval Controles'!$D$38)))</f>
        <v>0</v>
      </c>
      <c r="AG62" s="204"/>
      <c r="AH62" s="204" t="b">
        <f>IF(AG62='Eval Controles'!$C$39,'Eval Controles'!$D$39,IF(AG62='Eval Controles'!$C$40,'Eval Controles'!$D$40))</f>
        <v>0</v>
      </c>
      <c r="AI62" s="204"/>
      <c r="AJ62" s="204" t="b">
        <f>IF(AI62='Eval Controles'!$C$41,'Eval Controles'!$D$41,IF(AI62='Eval Controles'!$C$42,'Eval Controles'!$D$42))</f>
        <v>0</v>
      </c>
      <c r="AK62" s="204"/>
      <c r="AL62" s="204" t="b">
        <f>IF(AK62='Eval Controles'!$C$43,'Eval Controles'!$D$43,IF(AK62='Eval Controles'!$C$44,'Eval Controles'!$D$44,IF(AK62='Eval Controles'!$C$45,'Eval Controles'!$D$45)))</f>
        <v>0</v>
      </c>
      <c r="AM62" s="241">
        <f t="shared" si="11"/>
        <v>0</v>
      </c>
      <c r="AN62" s="241" t="str">
        <f t="shared" si="12"/>
        <v>DEBIL</v>
      </c>
      <c r="AO62" s="241"/>
      <c r="AP62" s="241">
        <f>IF(AO62='Eval Controles'!$C$24,"FUERTE",IF(AO62='Eval Controles'!$C$25,"MODERADO",IF(AO62='Eval Controles'!$C$26,"DEBIL",)))</f>
        <v>0</v>
      </c>
      <c r="AQ62" s="241"/>
      <c r="AR62" s="241"/>
      <c r="AS62" s="241"/>
      <c r="AT62" s="241"/>
      <c r="AU62" s="241"/>
      <c r="AV62" s="241"/>
      <c r="AW62" s="200"/>
      <c r="AX62" s="200"/>
      <c r="AY62" s="147"/>
      <c r="AZ62" s="243"/>
      <c r="BA62" s="144"/>
      <c r="BB62" s="144"/>
      <c r="BC62" s="144"/>
      <c r="BD62" s="144"/>
      <c r="BE62" s="144"/>
      <c r="BF62" s="144"/>
      <c r="BG62" s="144"/>
      <c r="BH62" s="144"/>
      <c r="BI62" s="144"/>
      <c r="BJ62" s="144"/>
      <c r="BK62" s="144"/>
      <c r="BL62" s="144"/>
      <c r="BM62" s="144"/>
      <c r="BN62" s="144"/>
      <c r="BO62" s="144"/>
      <c r="BP62" s="92"/>
    </row>
    <row r="63" spans="2:68" ht="58.7" hidden="1" customHeight="1" x14ac:dyDescent="0.25">
      <c r="B63" s="129"/>
      <c r="C63" s="195"/>
      <c r="D63" s="201"/>
      <c r="E63" s="201"/>
      <c r="F63" s="201"/>
      <c r="G63" s="243"/>
      <c r="H63" s="201"/>
      <c r="I63" s="201"/>
      <c r="J63" s="243"/>
      <c r="K63" s="154"/>
      <c r="L63" s="155"/>
      <c r="M63" s="157" t="e">
        <f>VLOOKUP(L63,'[4]Datos Validacion'!$C$6:$D$10,2,0)</f>
        <v>#N/A</v>
      </c>
      <c r="N63" s="158"/>
      <c r="O63" s="240" t="e">
        <f>VLOOKUP(N63,'[4]Datos Validacion'!$E$6:$F$15,2,0)</f>
        <v>#N/A</v>
      </c>
      <c r="P63" s="139"/>
      <c r="Q63" s="147"/>
      <c r="R63" s="147"/>
      <c r="S63" s="147"/>
      <c r="T63" s="147"/>
      <c r="U63" s="147"/>
      <c r="V63" s="147"/>
      <c r="W63" s="147"/>
      <c r="X63" s="241"/>
      <c r="Y63" s="204"/>
      <c r="Z63" s="204" t="b">
        <f>IF(Y63='Eval Controles'!$C$30,'Eval Controles'!$D$30,IF(Y63='Eval Controles'!$C$31,'Eval Controles'!$D$31))</f>
        <v>0</v>
      </c>
      <c r="AA63" s="204"/>
      <c r="AB63" s="204" t="b">
        <f>IF(AA63='Eval Controles'!$C$32,'Eval Controles'!$D$32,IF(AA63='Eval Controles'!$C$33,'Eval Controles'!$D$33))</f>
        <v>0</v>
      </c>
      <c r="AC63" s="204"/>
      <c r="AD63" s="204" t="b">
        <f>IF(AC63='Eval Controles'!$C$34,'Eval Controles'!$D$34,IF(AC63='Eval Controles'!$C$35,'Eval Controles'!$D$35))</f>
        <v>0</v>
      </c>
      <c r="AE63" s="204"/>
      <c r="AF63" s="204" t="b">
        <f>IF(AE63='Eval Controles'!$C$36,'Eval Controles'!$D$36,IF(AE63='Eval Controles'!$C$37,'Eval Controles'!$D$37,IF(AE63='Eval Controles'!$C$38,'Eval Controles'!$D$38)))</f>
        <v>0</v>
      </c>
      <c r="AG63" s="204"/>
      <c r="AH63" s="204" t="b">
        <f>IF(AG63='Eval Controles'!$C$39,'Eval Controles'!$D$39,IF(AG63='Eval Controles'!$C$40,'Eval Controles'!$D$40))</f>
        <v>0</v>
      </c>
      <c r="AI63" s="204"/>
      <c r="AJ63" s="204" t="b">
        <f>IF(AI63='Eval Controles'!$C$41,'Eval Controles'!$D$41,IF(AI63='Eval Controles'!$C$42,'Eval Controles'!$D$42))</f>
        <v>0</v>
      </c>
      <c r="AK63" s="204"/>
      <c r="AL63" s="204" t="b">
        <f>IF(AK63='Eval Controles'!$C$43,'Eval Controles'!$D$43,IF(AK63='Eval Controles'!$C$44,'Eval Controles'!$D$44,IF(AK63='Eval Controles'!$C$45,'Eval Controles'!$D$45)))</f>
        <v>0</v>
      </c>
      <c r="AM63" s="241">
        <f t="shared" si="11"/>
        <v>0</v>
      </c>
      <c r="AN63" s="241" t="str">
        <f t="shared" si="12"/>
        <v>DEBIL</v>
      </c>
      <c r="AO63" s="241"/>
      <c r="AP63" s="241">
        <f>IF(AO63='Eval Controles'!$C$24,"FUERTE",IF(AO63='Eval Controles'!$C$25,"MODERADO",IF(AO63='Eval Controles'!$C$26,"DEBIL",)))</f>
        <v>0</v>
      </c>
      <c r="AQ63" s="241"/>
      <c r="AR63" s="241"/>
      <c r="AS63" s="241"/>
      <c r="AT63" s="241"/>
      <c r="AU63" s="241"/>
      <c r="AV63" s="241"/>
      <c r="AW63" s="200"/>
      <c r="AX63" s="200"/>
      <c r="AY63" s="147"/>
      <c r="AZ63" s="243"/>
      <c r="BA63" s="144"/>
      <c r="BB63" s="144"/>
      <c r="BC63" s="144"/>
      <c r="BD63" s="144"/>
      <c r="BE63" s="144"/>
      <c r="BF63" s="144"/>
      <c r="BG63" s="144"/>
      <c r="BH63" s="144"/>
      <c r="BI63" s="144"/>
      <c r="BJ63" s="144"/>
      <c r="BK63" s="144"/>
      <c r="BL63" s="144"/>
      <c r="BM63" s="144"/>
      <c r="BN63" s="144"/>
      <c r="BO63" s="144"/>
      <c r="BP63" s="92"/>
    </row>
    <row r="64" spans="2:68" ht="58.7" hidden="1" customHeight="1" x14ac:dyDescent="0.25">
      <c r="B64" s="129"/>
      <c r="C64" s="153"/>
      <c r="D64" s="153"/>
      <c r="E64" s="153"/>
      <c r="F64" s="153"/>
      <c r="G64" s="243"/>
      <c r="H64" s="153"/>
      <c r="I64" s="153"/>
      <c r="J64" s="243"/>
      <c r="K64" s="155"/>
      <c r="L64" s="155"/>
      <c r="M64" s="157" t="e">
        <f>VLOOKUP(L64,'[4]Datos Validacion'!$C$6:$D$10,2,0)</f>
        <v>#N/A</v>
      </c>
      <c r="N64" s="158"/>
      <c r="O64" s="240" t="e">
        <f>VLOOKUP(N64,'[4]Datos Validacion'!$E$6:$F$15,2,0)</f>
        <v>#N/A</v>
      </c>
      <c r="P64" s="139"/>
      <c r="Q64" s="147"/>
      <c r="R64" s="147"/>
      <c r="S64" s="147"/>
      <c r="T64" s="147"/>
      <c r="U64" s="147"/>
      <c r="V64" s="147"/>
      <c r="W64" s="147"/>
      <c r="X64" s="241"/>
      <c r="Y64" s="204"/>
      <c r="Z64" s="204" t="b">
        <f>IF(Y64='Eval Controles'!$C$30,'Eval Controles'!$D$30,IF(Y64='Eval Controles'!$C$31,'Eval Controles'!$D$31))</f>
        <v>0</v>
      </c>
      <c r="AA64" s="204"/>
      <c r="AB64" s="204" t="b">
        <f>IF(AA64='Eval Controles'!$C$32,'Eval Controles'!$D$32,IF(AA64='Eval Controles'!$C$33,'Eval Controles'!$D$33))</f>
        <v>0</v>
      </c>
      <c r="AC64" s="204"/>
      <c r="AD64" s="204" t="b">
        <f>IF(AC64='Eval Controles'!$C$34,'Eval Controles'!$D$34,IF(AC64='Eval Controles'!$C$35,'Eval Controles'!$D$35))</f>
        <v>0</v>
      </c>
      <c r="AE64" s="204"/>
      <c r="AF64" s="204" t="b">
        <f>IF(AE64='Eval Controles'!$C$36,'Eval Controles'!$D$36,IF(AE64='Eval Controles'!$C$37,'Eval Controles'!$D$37,IF(AE64='Eval Controles'!$C$38,'Eval Controles'!$D$38)))</f>
        <v>0</v>
      </c>
      <c r="AG64" s="204"/>
      <c r="AH64" s="204" t="b">
        <f>IF(AG64='Eval Controles'!$C$39,'Eval Controles'!$D$39,IF(AG64='Eval Controles'!$C$40,'Eval Controles'!$D$40))</f>
        <v>0</v>
      </c>
      <c r="AI64" s="204"/>
      <c r="AJ64" s="204" t="b">
        <f>IF(AI64='Eval Controles'!$C$41,'Eval Controles'!$D$41,IF(AI64='Eval Controles'!$C$42,'Eval Controles'!$D$42))</f>
        <v>0</v>
      </c>
      <c r="AK64" s="204"/>
      <c r="AL64" s="204" t="b">
        <f>IF(AK64='Eval Controles'!$C$43,'Eval Controles'!$D$43,IF(AK64='Eval Controles'!$C$44,'Eval Controles'!$D$44,IF(AK64='Eval Controles'!$C$45,'Eval Controles'!$D$45)))</f>
        <v>0</v>
      </c>
      <c r="AM64" s="241">
        <f t="shared" si="11"/>
        <v>0</v>
      </c>
      <c r="AN64" s="241" t="str">
        <f t="shared" si="12"/>
        <v>DEBIL</v>
      </c>
      <c r="AO64" s="241"/>
      <c r="AP64" s="241">
        <f>IF(AO64='Eval Controles'!$C$24,"FUERTE",IF(AO64='Eval Controles'!$C$25,"MODERADO",IF(AO64='Eval Controles'!$C$26,"DEBIL",)))</f>
        <v>0</v>
      </c>
      <c r="AQ64" s="241"/>
      <c r="AR64" s="241"/>
      <c r="AS64" s="241"/>
      <c r="AT64" s="241"/>
      <c r="AU64" s="241"/>
      <c r="AV64" s="241"/>
      <c r="AW64" s="200"/>
      <c r="AX64" s="200"/>
      <c r="AY64" s="147"/>
      <c r="AZ64" s="243"/>
      <c r="BA64" s="144"/>
      <c r="BB64" s="144"/>
      <c r="BC64" s="144"/>
      <c r="BD64" s="144"/>
      <c r="BE64" s="144"/>
      <c r="BF64" s="144"/>
      <c r="BG64" s="144"/>
      <c r="BH64" s="144"/>
      <c r="BI64" s="144"/>
      <c r="BJ64" s="144"/>
      <c r="BK64" s="144"/>
      <c r="BL64" s="144"/>
      <c r="BM64" s="144"/>
      <c r="BN64" s="144"/>
      <c r="BO64" s="144"/>
      <c r="BP64" s="92"/>
    </row>
    <row r="65" spans="2:68" ht="58.7" hidden="1" customHeight="1" x14ac:dyDescent="0.25">
      <c r="B65" s="129"/>
      <c r="C65" s="153"/>
      <c r="D65" s="153"/>
      <c r="E65" s="153"/>
      <c r="F65" s="153"/>
      <c r="G65" s="243"/>
      <c r="H65" s="153"/>
      <c r="I65" s="153"/>
      <c r="J65" s="243"/>
      <c r="K65" s="155"/>
      <c r="L65" s="155"/>
      <c r="M65" s="157" t="e">
        <f>VLOOKUP(L65,'[4]Datos Validacion'!$C$6:$D$10,2,0)</f>
        <v>#N/A</v>
      </c>
      <c r="N65" s="158"/>
      <c r="O65" s="240" t="e">
        <f>VLOOKUP(N65,'[4]Datos Validacion'!$E$6:$F$15,2,0)</f>
        <v>#N/A</v>
      </c>
      <c r="P65" s="139"/>
      <c r="Q65" s="147"/>
      <c r="R65" s="147"/>
      <c r="S65" s="147"/>
      <c r="T65" s="147"/>
      <c r="U65" s="147"/>
      <c r="V65" s="147"/>
      <c r="W65" s="147"/>
      <c r="X65" s="241"/>
      <c r="Y65" s="204"/>
      <c r="Z65" s="204" t="b">
        <f>IF(Y65='Eval Controles'!$C$30,'Eval Controles'!$D$30,IF(Y65='Eval Controles'!$C$31,'Eval Controles'!$D$31))</f>
        <v>0</v>
      </c>
      <c r="AA65" s="204"/>
      <c r="AB65" s="204" t="b">
        <f>IF(AA65='Eval Controles'!$C$32,'Eval Controles'!$D$32,IF(AA65='Eval Controles'!$C$33,'Eval Controles'!$D$33))</f>
        <v>0</v>
      </c>
      <c r="AC65" s="204"/>
      <c r="AD65" s="204" t="b">
        <f>IF(AC65='Eval Controles'!$C$34,'Eval Controles'!$D$34,IF(AC65='Eval Controles'!$C$35,'Eval Controles'!$D$35))</f>
        <v>0</v>
      </c>
      <c r="AE65" s="204"/>
      <c r="AF65" s="204" t="b">
        <f>IF(AE65='Eval Controles'!$C$36,'Eval Controles'!$D$36,IF(AE65='Eval Controles'!$C$37,'Eval Controles'!$D$37,IF(AE65='Eval Controles'!$C$38,'Eval Controles'!$D$38)))</f>
        <v>0</v>
      </c>
      <c r="AG65" s="204"/>
      <c r="AH65" s="204" t="b">
        <f>IF(AG65='Eval Controles'!$C$39,'Eval Controles'!$D$39,IF(AG65='Eval Controles'!$C$40,'Eval Controles'!$D$40))</f>
        <v>0</v>
      </c>
      <c r="AI65" s="204"/>
      <c r="AJ65" s="204" t="b">
        <f>IF(AI65='Eval Controles'!$C$41,'Eval Controles'!$D$41,IF(AI65='Eval Controles'!$C$42,'Eval Controles'!$D$42))</f>
        <v>0</v>
      </c>
      <c r="AK65" s="204"/>
      <c r="AL65" s="204" t="b">
        <f>IF(AK65='Eval Controles'!$C$43,'Eval Controles'!$D$43,IF(AK65='Eval Controles'!$C$44,'Eval Controles'!$D$44,IF(AK65='Eval Controles'!$C$45,'Eval Controles'!$D$45)))</f>
        <v>0</v>
      </c>
      <c r="AM65" s="241">
        <f t="shared" si="11"/>
        <v>0</v>
      </c>
      <c r="AN65" s="241" t="str">
        <f t="shared" si="12"/>
        <v>DEBIL</v>
      </c>
      <c r="AO65" s="241"/>
      <c r="AP65" s="241">
        <f>IF(AO65='Eval Controles'!$C$24,"FUERTE",IF(AO65='Eval Controles'!$C$25,"MODERADO",IF(AO65='Eval Controles'!$C$26,"DEBIL",)))</f>
        <v>0</v>
      </c>
      <c r="AQ65" s="241"/>
      <c r="AR65" s="241"/>
      <c r="AS65" s="241"/>
      <c r="AT65" s="241"/>
      <c r="AU65" s="241"/>
      <c r="AV65" s="241"/>
      <c r="AW65" s="200"/>
      <c r="AX65" s="200"/>
      <c r="AY65" s="147"/>
      <c r="AZ65" s="243"/>
      <c r="BA65" s="144"/>
      <c r="BB65" s="144"/>
      <c r="BC65" s="144"/>
      <c r="BD65" s="144"/>
      <c r="BE65" s="144"/>
      <c r="BF65" s="144"/>
      <c r="BG65" s="144"/>
      <c r="BH65" s="144"/>
      <c r="BI65" s="144"/>
      <c r="BJ65" s="144"/>
      <c r="BK65" s="144"/>
      <c r="BL65" s="144"/>
      <c r="BM65" s="144"/>
      <c r="BN65" s="144"/>
      <c r="BO65" s="144"/>
      <c r="BP65" s="92"/>
    </row>
    <row r="66" spans="2:68" ht="58.7" hidden="1" customHeight="1" x14ac:dyDescent="0.25">
      <c r="B66" s="129"/>
      <c r="C66" s="153"/>
      <c r="D66" s="153"/>
      <c r="E66" s="153"/>
      <c r="F66" s="153"/>
      <c r="G66" s="243"/>
      <c r="H66" s="153"/>
      <c r="I66" s="153"/>
      <c r="J66" s="243"/>
      <c r="K66" s="155"/>
      <c r="L66" s="155"/>
      <c r="M66" s="157" t="e">
        <f>VLOOKUP(L66,'[4]Datos Validacion'!$C$6:$D$10,2,0)</f>
        <v>#N/A</v>
      </c>
      <c r="N66" s="158"/>
      <c r="O66" s="240" t="e">
        <f>VLOOKUP(N66,'[4]Datos Validacion'!$E$6:$F$15,2,0)</f>
        <v>#N/A</v>
      </c>
      <c r="P66" s="139"/>
      <c r="Q66" s="147"/>
      <c r="R66" s="147"/>
      <c r="S66" s="147"/>
      <c r="T66" s="147"/>
      <c r="U66" s="147"/>
      <c r="V66" s="147"/>
      <c r="W66" s="147"/>
      <c r="X66" s="241"/>
      <c r="Y66" s="204"/>
      <c r="Z66" s="204" t="b">
        <f>IF(Y66='Eval Controles'!$C$30,'Eval Controles'!$D$30,IF(Y66='Eval Controles'!$C$31,'Eval Controles'!$D$31))</f>
        <v>0</v>
      </c>
      <c r="AA66" s="204"/>
      <c r="AB66" s="204" t="b">
        <f>IF(AA66='Eval Controles'!$C$32,'Eval Controles'!$D$32,IF(AA66='Eval Controles'!$C$33,'Eval Controles'!$D$33))</f>
        <v>0</v>
      </c>
      <c r="AC66" s="204"/>
      <c r="AD66" s="204" t="b">
        <f>IF(AC66='Eval Controles'!$C$34,'Eval Controles'!$D$34,IF(AC66='Eval Controles'!$C$35,'Eval Controles'!$D$35))</f>
        <v>0</v>
      </c>
      <c r="AE66" s="204"/>
      <c r="AF66" s="204" t="b">
        <f>IF(AE66='Eval Controles'!$C$36,'Eval Controles'!$D$36,IF(AE66='Eval Controles'!$C$37,'Eval Controles'!$D$37,IF(AE66='Eval Controles'!$C$38,'Eval Controles'!$D$38)))</f>
        <v>0</v>
      </c>
      <c r="AG66" s="204"/>
      <c r="AH66" s="204" t="b">
        <f>IF(AG66='Eval Controles'!$C$39,'Eval Controles'!$D$39,IF(AG66='Eval Controles'!$C$40,'Eval Controles'!$D$40))</f>
        <v>0</v>
      </c>
      <c r="AI66" s="204"/>
      <c r="AJ66" s="204" t="b">
        <f>IF(AI66='Eval Controles'!$C$41,'Eval Controles'!$D$41,IF(AI66='Eval Controles'!$C$42,'Eval Controles'!$D$42))</f>
        <v>0</v>
      </c>
      <c r="AK66" s="204"/>
      <c r="AL66" s="204" t="b">
        <f>IF(AK66='Eval Controles'!$C$43,'Eval Controles'!$D$43,IF(AK66='Eval Controles'!$C$44,'Eval Controles'!$D$44,IF(AK66='Eval Controles'!$C$45,'Eval Controles'!$D$45)))</f>
        <v>0</v>
      </c>
      <c r="AM66" s="241">
        <f t="shared" si="11"/>
        <v>0</v>
      </c>
      <c r="AN66" s="241" t="str">
        <f t="shared" si="12"/>
        <v>DEBIL</v>
      </c>
      <c r="AO66" s="241"/>
      <c r="AP66" s="241">
        <f>IF(AO66='Eval Controles'!$C$24,"FUERTE",IF(AO66='Eval Controles'!$C$25,"MODERADO",IF(AO66='Eval Controles'!$C$26,"DEBIL",)))</f>
        <v>0</v>
      </c>
      <c r="AQ66" s="241"/>
      <c r="AR66" s="241"/>
      <c r="AS66" s="241"/>
      <c r="AT66" s="241"/>
      <c r="AU66" s="241"/>
      <c r="AV66" s="241"/>
      <c r="AW66" s="200"/>
      <c r="AX66" s="200"/>
      <c r="AY66" s="147"/>
      <c r="AZ66" s="243"/>
      <c r="BA66" s="144"/>
      <c r="BB66" s="144"/>
      <c r="BC66" s="144"/>
      <c r="BD66" s="144"/>
      <c r="BE66" s="144"/>
      <c r="BF66" s="144"/>
      <c r="BG66" s="144"/>
      <c r="BH66" s="144"/>
      <c r="BI66" s="144"/>
      <c r="BJ66" s="144"/>
      <c r="BK66" s="144"/>
      <c r="BL66" s="144"/>
      <c r="BM66" s="144"/>
      <c r="BN66" s="144"/>
      <c r="BO66" s="144"/>
      <c r="BP66" s="92"/>
    </row>
    <row r="67" spans="2:68" ht="58.7" hidden="1" customHeight="1" x14ac:dyDescent="0.25">
      <c r="B67" s="129"/>
      <c r="C67" s="203"/>
      <c r="D67" s="203"/>
      <c r="E67" s="203"/>
      <c r="F67" s="203"/>
      <c r="G67" s="243"/>
      <c r="H67" s="254"/>
      <c r="I67" s="204"/>
      <c r="J67" s="243"/>
      <c r="K67" s="201"/>
      <c r="L67" s="238"/>
      <c r="M67" s="157" t="e">
        <f>VLOOKUP(L67,'[4]Datos Validacion'!$C$6:$D$10,2,0)</f>
        <v>#N/A</v>
      </c>
      <c r="N67" s="239"/>
      <c r="O67" s="240" t="e">
        <f>VLOOKUP(N67,'[4]Datos Validacion'!$E$6:$F$15,2,0)</f>
        <v>#N/A</v>
      </c>
      <c r="P67" s="139"/>
      <c r="Q67" s="139"/>
      <c r="R67" s="197"/>
      <c r="S67" s="204"/>
      <c r="T67" s="204"/>
      <c r="U67" s="204"/>
      <c r="V67" s="204"/>
      <c r="W67" s="204"/>
      <c r="X67" s="204"/>
      <c r="Y67" s="204"/>
      <c r="Z67" s="204" t="b">
        <f>IF(Y67='Eval Controles'!$C$30,'Eval Controles'!$D$30,IF(Y67='Eval Controles'!$C$31,'Eval Controles'!$D$31))</f>
        <v>0</v>
      </c>
      <c r="AA67" s="204"/>
      <c r="AB67" s="204" t="b">
        <f>IF(AA67='Eval Controles'!$C$32,'Eval Controles'!$D$32,IF(AA67='Eval Controles'!$C$33,'Eval Controles'!$D$33))</f>
        <v>0</v>
      </c>
      <c r="AC67" s="204"/>
      <c r="AD67" s="204" t="b">
        <f>IF(AC67='Eval Controles'!$C$34,'Eval Controles'!$D$34,IF(AC67='Eval Controles'!$C$35,'Eval Controles'!$D$35))</f>
        <v>0</v>
      </c>
      <c r="AE67" s="204"/>
      <c r="AF67" s="204" t="b">
        <f>IF(AE67='Eval Controles'!$C$36,'Eval Controles'!$D$36,IF(AE67='Eval Controles'!$C$37,'Eval Controles'!$D$37,IF(AE67='Eval Controles'!$C$38,'Eval Controles'!$D$38)))</f>
        <v>0</v>
      </c>
      <c r="AG67" s="204"/>
      <c r="AH67" s="204" t="b">
        <f>IF(AG67='Eval Controles'!$C$39,'Eval Controles'!$D$39,IF(AG67='Eval Controles'!$C$40,'Eval Controles'!$D$40))</f>
        <v>0</v>
      </c>
      <c r="AI67" s="204"/>
      <c r="AJ67" s="204" t="b">
        <f>IF(AI67='Eval Controles'!$C$41,'Eval Controles'!$D$41,IF(AI67='Eval Controles'!$C$42,'Eval Controles'!$D$42))</f>
        <v>0</v>
      </c>
      <c r="AK67" s="204"/>
      <c r="AL67" s="204" t="b">
        <f>IF(AK67='Eval Controles'!$C$43,'Eval Controles'!$D$43,IF(AK67='Eval Controles'!$C$44,'Eval Controles'!$D$44,IF(AK67='Eval Controles'!$C$45,'Eval Controles'!$D$45)))</f>
        <v>0</v>
      </c>
      <c r="AM67" s="241"/>
      <c r="AN67" s="241"/>
      <c r="AO67" s="204"/>
      <c r="AP67" s="241"/>
      <c r="AQ67" s="147"/>
      <c r="AR67" s="197"/>
      <c r="AS67" s="197"/>
      <c r="AT67" s="147"/>
      <c r="AU67" s="197"/>
      <c r="AV67" s="197"/>
      <c r="AW67" s="200"/>
      <c r="AX67" s="200"/>
      <c r="AY67" s="147"/>
      <c r="AZ67" s="243"/>
      <c r="BA67" s="144"/>
      <c r="BB67" s="144"/>
      <c r="BC67" s="144"/>
      <c r="BD67" s="144"/>
      <c r="BE67" s="144"/>
      <c r="BF67" s="144"/>
      <c r="BG67" s="144"/>
      <c r="BH67" s="144"/>
      <c r="BI67" s="144"/>
      <c r="BJ67" s="144"/>
      <c r="BK67" s="144"/>
      <c r="BL67" s="144"/>
      <c r="BM67" s="144"/>
      <c r="BN67" s="144"/>
      <c r="BO67" s="144"/>
      <c r="BP67" s="92"/>
    </row>
    <row r="68" spans="2:68" s="256" customFormat="1" ht="58.7" hidden="1" customHeight="1" x14ac:dyDescent="0.25">
      <c r="B68" s="129"/>
      <c r="C68" s="197"/>
      <c r="D68" s="197"/>
      <c r="E68" s="197"/>
      <c r="F68" s="197"/>
      <c r="G68" s="243"/>
      <c r="H68" s="201"/>
      <c r="I68" s="197"/>
      <c r="J68" s="243"/>
      <c r="K68" s="201"/>
      <c r="L68" s="155"/>
      <c r="M68" s="157" t="e">
        <f>VLOOKUP(L68,'[4]Datos Validacion'!$C$6:$D$10,2,0)</f>
        <v>#N/A</v>
      </c>
      <c r="N68" s="158"/>
      <c r="O68" s="240" t="e">
        <f>VLOOKUP(N68,'[4]Datos Validacion'!$E$6:$F$15,2,0)</f>
        <v>#N/A</v>
      </c>
      <c r="P68" s="139"/>
      <c r="Q68" s="147"/>
      <c r="R68" s="197"/>
      <c r="S68" s="197"/>
      <c r="T68" s="197"/>
      <c r="U68" s="197"/>
      <c r="V68" s="197"/>
      <c r="W68" s="197"/>
      <c r="X68" s="204"/>
      <c r="Y68" s="204"/>
      <c r="Z68" s="204" t="b">
        <f>IF(Y68='Eval Controles'!$C$30,'Eval Controles'!$D$30,IF(Y68='Eval Controles'!$C$31,'Eval Controles'!$D$31))</f>
        <v>0</v>
      </c>
      <c r="AA68" s="204"/>
      <c r="AB68" s="204" t="b">
        <f>IF(AA68='Eval Controles'!$C$32,'Eval Controles'!$D$32,IF(AA68='Eval Controles'!$C$33,'Eval Controles'!$D$33))</f>
        <v>0</v>
      </c>
      <c r="AC68" s="204"/>
      <c r="AD68" s="204" t="b">
        <f>IF(AC68='Eval Controles'!$C$34,'Eval Controles'!$D$34,IF(AC68='Eval Controles'!$C$35,'Eval Controles'!$D$35))</f>
        <v>0</v>
      </c>
      <c r="AE68" s="204"/>
      <c r="AF68" s="204" t="b">
        <f>IF(AE68='Eval Controles'!$C$36,'Eval Controles'!$D$36,IF(AE68='Eval Controles'!$C$37,'Eval Controles'!$D$37,IF(AE68='Eval Controles'!$C$38,'Eval Controles'!$D$38)))</f>
        <v>0</v>
      </c>
      <c r="AG68" s="204"/>
      <c r="AH68" s="204" t="b">
        <f>IF(AG68='Eval Controles'!$C$39,'Eval Controles'!$D$39,IF(AG68='Eval Controles'!$C$40,'Eval Controles'!$D$40))</f>
        <v>0</v>
      </c>
      <c r="AI68" s="204"/>
      <c r="AJ68" s="204" t="b">
        <f>IF(AI68='Eval Controles'!$C$41,'Eval Controles'!$D$41,IF(AI68='Eval Controles'!$C$42,'Eval Controles'!$D$42))</f>
        <v>0</v>
      </c>
      <c r="AK68" s="204"/>
      <c r="AL68" s="204" t="b">
        <f>IF(AK68='Eval Controles'!$C$43,'Eval Controles'!$D$43,IF(AK68='Eval Controles'!$C$44,'Eval Controles'!$D$44,IF(AK68='Eval Controles'!$C$45,'Eval Controles'!$D$45)))</f>
        <v>0</v>
      </c>
      <c r="AM68" s="241">
        <f t="shared" ref="AM68:AM75" si="13">SUM(Z68,AB68,AD68,AF68,AH68,AJ68,AL68)</f>
        <v>0</v>
      </c>
      <c r="AN68" s="241" t="str">
        <f t="shared" si="10"/>
        <v>DEBIL</v>
      </c>
      <c r="AO68" s="204"/>
      <c r="AP68" s="241">
        <f>IF(AO68='Eval Controles'!$C$24,"FUERTE",IF(AO68='Eval Controles'!$C$25,"MODERADO",IF(AO68='Eval Controles'!$C$26,"DEBIL",)))</f>
        <v>0</v>
      </c>
      <c r="AQ68" s="147"/>
      <c r="AR68" s="197"/>
      <c r="AS68" s="197"/>
      <c r="AT68" s="147"/>
      <c r="AU68" s="197"/>
      <c r="AV68" s="197"/>
      <c r="AW68" s="200"/>
      <c r="AX68" s="200"/>
      <c r="AY68" s="147"/>
      <c r="AZ68" s="243"/>
      <c r="BA68" s="217"/>
      <c r="BB68" s="217"/>
      <c r="BC68" s="217"/>
      <c r="BD68" s="217"/>
      <c r="BE68" s="217"/>
      <c r="BF68" s="217"/>
      <c r="BG68" s="217"/>
      <c r="BH68" s="217"/>
      <c r="BI68" s="217"/>
      <c r="BJ68" s="217"/>
      <c r="BK68" s="217"/>
      <c r="BL68" s="217"/>
      <c r="BM68" s="217"/>
      <c r="BN68" s="217"/>
      <c r="BO68" s="217"/>
      <c r="BP68" s="258"/>
    </row>
    <row r="69" spans="2:68" s="256" customFormat="1" ht="58.7" hidden="1" customHeight="1" x14ac:dyDescent="0.25">
      <c r="B69" s="129"/>
      <c r="C69" s="197"/>
      <c r="D69" s="197"/>
      <c r="E69" s="197"/>
      <c r="F69" s="197"/>
      <c r="G69" s="243"/>
      <c r="H69" s="201"/>
      <c r="I69" s="197"/>
      <c r="J69" s="243"/>
      <c r="K69" s="201"/>
      <c r="L69" s="155"/>
      <c r="M69" s="157" t="e">
        <f>VLOOKUP(L69,'[4]Datos Validacion'!$C$6:$D$10,2,0)</f>
        <v>#N/A</v>
      </c>
      <c r="N69" s="158"/>
      <c r="O69" s="240" t="e">
        <f>VLOOKUP(N69,'[4]Datos Validacion'!$E$6:$F$15,2,0)</f>
        <v>#N/A</v>
      </c>
      <c r="P69" s="139"/>
      <c r="Q69" s="147"/>
      <c r="R69" s="197"/>
      <c r="S69" s="197"/>
      <c r="T69" s="197"/>
      <c r="U69" s="197"/>
      <c r="V69" s="197"/>
      <c r="W69" s="197"/>
      <c r="X69" s="204"/>
      <c r="Y69" s="204"/>
      <c r="Z69" s="204" t="b">
        <f>IF(Y69='Eval Controles'!$C$30,'Eval Controles'!$D$30,IF(Y69='Eval Controles'!$C$31,'Eval Controles'!$D$31))</f>
        <v>0</v>
      </c>
      <c r="AA69" s="204"/>
      <c r="AB69" s="204" t="b">
        <f>IF(AA69='Eval Controles'!$C$32,'Eval Controles'!$D$32,IF(AA69='Eval Controles'!$C$33,'Eval Controles'!$D$33))</f>
        <v>0</v>
      </c>
      <c r="AC69" s="204"/>
      <c r="AD69" s="204" t="b">
        <f>IF(AC69='Eval Controles'!$C$34,'Eval Controles'!$D$34,IF(AC69='Eval Controles'!$C$35,'Eval Controles'!$D$35))</f>
        <v>0</v>
      </c>
      <c r="AE69" s="204"/>
      <c r="AF69" s="204" t="b">
        <f>IF(AE69='Eval Controles'!$C$36,'Eval Controles'!$D$36,IF(AE69='Eval Controles'!$C$37,'Eval Controles'!$D$37,IF(AE69='Eval Controles'!$C$38,'Eval Controles'!$D$38)))</f>
        <v>0</v>
      </c>
      <c r="AG69" s="204"/>
      <c r="AH69" s="204" t="b">
        <f>IF(AG69='Eval Controles'!$C$39,'Eval Controles'!$D$39,IF(AG69='Eval Controles'!$C$40,'Eval Controles'!$D$40))</f>
        <v>0</v>
      </c>
      <c r="AI69" s="204"/>
      <c r="AJ69" s="204" t="b">
        <f>IF(AI69='Eval Controles'!$C$41,'Eval Controles'!$D$41,IF(AI69='Eval Controles'!$C$42,'Eval Controles'!$D$42))</f>
        <v>0</v>
      </c>
      <c r="AK69" s="204"/>
      <c r="AL69" s="204" t="b">
        <f>IF(AK69='Eval Controles'!$C$43,'Eval Controles'!$D$43,IF(AK69='Eval Controles'!$C$44,'Eval Controles'!$D$44,IF(AK69='Eval Controles'!$C$45,'Eval Controles'!$D$45)))</f>
        <v>0</v>
      </c>
      <c r="AM69" s="241">
        <f t="shared" si="13"/>
        <v>0</v>
      </c>
      <c r="AN69" s="241" t="str">
        <f t="shared" si="10"/>
        <v>DEBIL</v>
      </c>
      <c r="AO69" s="204"/>
      <c r="AP69" s="241">
        <f>IF(AO69='Eval Controles'!$C$24,"FUERTE",IF(AO69='Eval Controles'!$C$25,"MODERADO",IF(AO69='Eval Controles'!$C$26,"DEBIL",)))</f>
        <v>0</v>
      </c>
      <c r="AQ69" s="147"/>
      <c r="AR69" s="197"/>
      <c r="AS69" s="197"/>
      <c r="AT69" s="147"/>
      <c r="AU69" s="197"/>
      <c r="AV69" s="197"/>
      <c r="AW69" s="200"/>
      <c r="AX69" s="200"/>
      <c r="AY69" s="147"/>
      <c r="AZ69" s="243"/>
      <c r="BA69" s="217"/>
      <c r="BB69" s="217"/>
      <c r="BC69" s="217"/>
      <c r="BD69" s="217"/>
      <c r="BE69" s="217"/>
      <c r="BF69" s="217"/>
      <c r="BG69" s="217"/>
      <c r="BH69" s="217"/>
      <c r="BI69" s="217"/>
      <c r="BJ69" s="217"/>
      <c r="BK69" s="217"/>
      <c r="BL69" s="217"/>
      <c r="BM69" s="217"/>
      <c r="BN69" s="217"/>
      <c r="BO69" s="217"/>
      <c r="BP69" s="258"/>
    </row>
    <row r="70" spans="2:68" s="256" customFormat="1" ht="58.7" hidden="1" customHeight="1" x14ac:dyDescent="0.25">
      <c r="B70" s="129"/>
      <c r="C70" s="197"/>
      <c r="D70" s="197"/>
      <c r="E70" s="197"/>
      <c r="F70" s="197"/>
      <c r="G70" s="243"/>
      <c r="H70" s="201"/>
      <c r="I70" s="197"/>
      <c r="J70" s="243"/>
      <c r="K70" s="201"/>
      <c r="L70" s="155"/>
      <c r="M70" s="157" t="e">
        <f>VLOOKUP(L70,'[4]Datos Validacion'!$C$6:$D$10,2,0)</f>
        <v>#N/A</v>
      </c>
      <c r="N70" s="158"/>
      <c r="O70" s="240" t="e">
        <f>VLOOKUP(N70,'[4]Datos Validacion'!$E$6:$F$15,2,0)</f>
        <v>#N/A</v>
      </c>
      <c r="P70" s="139"/>
      <c r="Q70" s="147"/>
      <c r="R70" s="197"/>
      <c r="S70" s="197"/>
      <c r="T70" s="197"/>
      <c r="U70" s="197"/>
      <c r="V70" s="197"/>
      <c r="W70" s="197"/>
      <c r="X70" s="204"/>
      <c r="Y70" s="204"/>
      <c r="Z70" s="204" t="b">
        <f>IF(Y70='Eval Controles'!$C$30,'Eval Controles'!$D$30,IF(Y70='Eval Controles'!$C$31,'Eval Controles'!$D$31))</f>
        <v>0</v>
      </c>
      <c r="AA70" s="204"/>
      <c r="AB70" s="204" t="b">
        <f>IF(AA70='Eval Controles'!$C$32,'Eval Controles'!$D$32,IF(AA70='Eval Controles'!$C$33,'Eval Controles'!$D$33))</f>
        <v>0</v>
      </c>
      <c r="AC70" s="204"/>
      <c r="AD70" s="204" t="b">
        <f>IF(AC70='Eval Controles'!$C$34,'Eval Controles'!$D$34,IF(AC70='Eval Controles'!$C$35,'Eval Controles'!$D$35))</f>
        <v>0</v>
      </c>
      <c r="AE70" s="204"/>
      <c r="AF70" s="204" t="b">
        <f>IF(AE70='Eval Controles'!$C$36,'Eval Controles'!$D$36,IF(AE70='Eval Controles'!$C$37,'Eval Controles'!$D$37,IF(AE70='Eval Controles'!$C$38,'Eval Controles'!$D$38)))</f>
        <v>0</v>
      </c>
      <c r="AG70" s="204"/>
      <c r="AH70" s="204" t="b">
        <f>IF(AG70='Eval Controles'!$C$39,'Eval Controles'!$D$39,IF(AG70='Eval Controles'!$C$40,'Eval Controles'!$D$40))</f>
        <v>0</v>
      </c>
      <c r="AI70" s="204"/>
      <c r="AJ70" s="204" t="b">
        <f>IF(AI70='Eval Controles'!$C$41,'Eval Controles'!$D$41,IF(AI70='Eval Controles'!$C$42,'Eval Controles'!$D$42))</f>
        <v>0</v>
      </c>
      <c r="AK70" s="204"/>
      <c r="AL70" s="204" t="b">
        <f>IF(AK70='Eval Controles'!$C$43,'Eval Controles'!$D$43,IF(AK70='Eval Controles'!$C$44,'Eval Controles'!$D$44,IF(AK70='Eval Controles'!$C$45,'Eval Controles'!$D$45)))</f>
        <v>0</v>
      </c>
      <c r="AM70" s="241">
        <f t="shared" si="13"/>
        <v>0</v>
      </c>
      <c r="AN70" s="241" t="str">
        <f t="shared" si="10"/>
        <v>DEBIL</v>
      </c>
      <c r="AO70" s="204"/>
      <c r="AP70" s="241">
        <f>IF(AO70='Eval Controles'!$C$24,"FUERTE",IF(AO70='Eval Controles'!$C$25,"MODERADO",IF(AO70='Eval Controles'!$C$26,"DEBIL",)))</f>
        <v>0</v>
      </c>
      <c r="AQ70" s="147"/>
      <c r="AR70" s="197"/>
      <c r="AS70" s="197"/>
      <c r="AT70" s="147"/>
      <c r="AU70" s="197"/>
      <c r="AV70" s="197"/>
      <c r="AW70" s="200"/>
      <c r="AX70" s="200"/>
      <c r="AY70" s="147"/>
      <c r="AZ70" s="243"/>
      <c r="BA70" s="217"/>
      <c r="BB70" s="217"/>
      <c r="BC70" s="217"/>
      <c r="BD70" s="217"/>
      <c r="BE70" s="217"/>
      <c r="BF70" s="217"/>
      <c r="BG70" s="217"/>
      <c r="BH70" s="217"/>
      <c r="BI70" s="217"/>
      <c r="BJ70" s="217"/>
      <c r="BK70" s="217"/>
      <c r="BL70" s="217"/>
      <c r="BM70" s="217"/>
      <c r="BN70" s="217"/>
      <c r="BO70" s="217"/>
      <c r="BP70" s="258"/>
    </row>
    <row r="71" spans="2:68" ht="58.7" hidden="1" customHeight="1" x14ac:dyDescent="0.25">
      <c r="B71" s="129"/>
      <c r="C71" s="195"/>
      <c r="D71" s="201"/>
      <c r="E71" s="201"/>
      <c r="F71" s="201"/>
      <c r="G71" s="243"/>
      <c r="H71" s="201"/>
      <c r="I71" s="201"/>
      <c r="J71" s="243"/>
      <c r="K71" s="154"/>
      <c r="L71" s="155"/>
      <c r="M71" s="157" t="e">
        <f>VLOOKUP(L71,'[4]Datos Validacion'!$C$6:$D$10,2,0)</f>
        <v>#N/A</v>
      </c>
      <c r="N71" s="158"/>
      <c r="O71" s="240" t="e">
        <f>VLOOKUP(N71,'[4]Datos Validacion'!$E$6:$F$15,2,0)</f>
        <v>#N/A</v>
      </c>
      <c r="P71" s="139"/>
      <c r="Q71" s="147"/>
      <c r="R71" s="147"/>
      <c r="S71" s="147"/>
      <c r="T71" s="147"/>
      <c r="U71" s="147"/>
      <c r="V71" s="147"/>
      <c r="W71" s="147"/>
      <c r="X71" s="241"/>
      <c r="Y71" s="204"/>
      <c r="Z71" s="204" t="b">
        <f>IF(Y71='Eval Controles'!$C$30,'Eval Controles'!$D$30,IF(Y71='Eval Controles'!$C$31,'Eval Controles'!$D$31))</f>
        <v>0</v>
      </c>
      <c r="AA71" s="204"/>
      <c r="AB71" s="204" t="b">
        <f>IF(AA71='Eval Controles'!$C$32,'Eval Controles'!$D$32,IF(AA71='Eval Controles'!$C$33,'Eval Controles'!$D$33))</f>
        <v>0</v>
      </c>
      <c r="AC71" s="204"/>
      <c r="AD71" s="204" t="b">
        <f>IF(AC71='Eval Controles'!$C$34,'Eval Controles'!$D$34,IF(AC71='Eval Controles'!$C$35,'Eval Controles'!$D$35))</f>
        <v>0</v>
      </c>
      <c r="AE71" s="204"/>
      <c r="AF71" s="204" t="b">
        <f>IF(AE71='Eval Controles'!$C$36,'Eval Controles'!$D$36,IF(AE71='Eval Controles'!$C$37,'Eval Controles'!$D$37,IF(AE71='Eval Controles'!$C$38,'Eval Controles'!$D$38)))</f>
        <v>0</v>
      </c>
      <c r="AG71" s="204"/>
      <c r="AH71" s="204" t="b">
        <f>IF(AG71='Eval Controles'!$C$39,'Eval Controles'!$D$39,IF(AG71='Eval Controles'!$C$40,'Eval Controles'!$D$40))</f>
        <v>0</v>
      </c>
      <c r="AI71" s="204"/>
      <c r="AJ71" s="204" t="b">
        <f>IF(AI71='Eval Controles'!$C$41,'Eval Controles'!$D$41,IF(AI71='Eval Controles'!$C$42,'Eval Controles'!$D$42))</f>
        <v>0</v>
      </c>
      <c r="AK71" s="204"/>
      <c r="AL71" s="204" t="b">
        <f>IF(AK71='Eval Controles'!$C$43,'Eval Controles'!$D$43,IF(AK71='Eval Controles'!$C$44,'Eval Controles'!$D$44,IF(AK71='Eval Controles'!$C$45,'Eval Controles'!$D$45)))</f>
        <v>0</v>
      </c>
      <c r="AM71" s="241">
        <f t="shared" si="13"/>
        <v>0</v>
      </c>
      <c r="AN71" s="241" t="str">
        <f t="shared" si="10"/>
        <v>DEBIL</v>
      </c>
      <c r="AO71" s="241"/>
      <c r="AP71" s="241">
        <f>IF(AO71='Eval Controles'!$C$24,"FUERTE",IF(AO71='Eval Controles'!$C$25,"MODERADO",IF(AO71='Eval Controles'!$C$26,"DEBIL",)))</f>
        <v>0</v>
      </c>
      <c r="AQ71" s="241"/>
      <c r="AR71" s="241"/>
      <c r="AS71" s="241"/>
      <c r="AT71" s="241"/>
      <c r="AU71" s="241"/>
      <c r="AV71" s="241"/>
      <c r="AW71" s="200"/>
      <c r="AX71" s="200"/>
      <c r="AY71" s="147"/>
      <c r="AZ71" s="243"/>
      <c r="BA71" s="144"/>
      <c r="BB71" s="144"/>
      <c r="BC71" s="144"/>
      <c r="BD71" s="144"/>
      <c r="BE71" s="144"/>
      <c r="BF71" s="144"/>
      <c r="BG71" s="144"/>
      <c r="BH71" s="144"/>
      <c r="BI71" s="144"/>
      <c r="BJ71" s="144"/>
      <c r="BK71" s="144"/>
      <c r="BL71" s="144"/>
      <c r="BM71" s="144"/>
      <c r="BN71" s="144"/>
      <c r="BO71" s="144"/>
      <c r="BP71" s="92"/>
    </row>
    <row r="72" spans="2:68" ht="58.7" hidden="1" customHeight="1" x14ac:dyDescent="0.25">
      <c r="B72" s="129"/>
      <c r="C72" s="195"/>
      <c r="D72" s="201"/>
      <c r="E72" s="201"/>
      <c r="F72" s="201"/>
      <c r="G72" s="243"/>
      <c r="H72" s="201"/>
      <c r="I72" s="201"/>
      <c r="J72" s="243"/>
      <c r="K72" s="154"/>
      <c r="L72" s="155"/>
      <c r="M72" s="157" t="e">
        <f>VLOOKUP(L72,'[4]Datos Validacion'!$C$6:$D$10,2,0)</f>
        <v>#N/A</v>
      </c>
      <c r="N72" s="158"/>
      <c r="O72" s="240" t="e">
        <f>VLOOKUP(N72,'[4]Datos Validacion'!$E$6:$F$15,2,0)</f>
        <v>#N/A</v>
      </c>
      <c r="P72" s="139"/>
      <c r="Q72" s="147"/>
      <c r="R72" s="147"/>
      <c r="S72" s="147"/>
      <c r="T72" s="147"/>
      <c r="U72" s="147"/>
      <c r="V72" s="147"/>
      <c r="W72" s="147"/>
      <c r="X72" s="241"/>
      <c r="Y72" s="204"/>
      <c r="Z72" s="204" t="b">
        <f>IF(Y72='Eval Controles'!$C$30,'Eval Controles'!$D$30,IF(Y72='Eval Controles'!$C$31,'Eval Controles'!$D$31))</f>
        <v>0</v>
      </c>
      <c r="AA72" s="204"/>
      <c r="AB72" s="204" t="b">
        <f>IF(AA72='Eval Controles'!$C$32,'Eval Controles'!$D$32,IF(AA72='Eval Controles'!$C$33,'Eval Controles'!$D$33))</f>
        <v>0</v>
      </c>
      <c r="AC72" s="204"/>
      <c r="AD72" s="204" t="b">
        <f>IF(AC72='Eval Controles'!$C$34,'Eval Controles'!$D$34,IF(AC72='Eval Controles'!$C$35,'Eval Controles'!$D$35))</f>
        <v>0</v>
      </c>
      <c r="AE72" s="204"/>
      <c r="AF72" s="204" t="b">
        <f>IF(AE72='Eval Controles'!$C$36,'Eval Controles'!$D$36,IF(AE72='Eval Controles'!$C$37,'Eval Controles'!$D$37,IF(AE72='Eval Controles'!$C$38,'Eval Controles'!$D$38)))</f>
        <v>0</v>
      </c>
      <c r="AG72" s="204"/>
      <c r="AH72" s="204" t="b">
        <f>IF(AG72='Eval Controles'!$C$39,'Eval Controles'!$D$39,IF(AG72='Eval Controles'!$C$40,'Eval Controles'!$D$40))</f>
        <v>0</v>
      </c>
      <c r="AI72" s="204"/>
      <c r="AJ72" s="204" t="b">
        <f>IF(AI72='Eval Controles'!$C$41,'Eval Controles'!$D$41,IF(AI72='Eval Controles'!$C$42,'Eval Controles'!$D$42))</f>
        <v>0</v>
      </c>
      <c r="AK72" s="204"/>
      <c r="AL72" s="204" t="b">
        <f>IF(AK72='Eval Controles'!$C$43,'Eval Controles'!$D$43,IF(AK72='Eval Controles'!$C$44,'Eval Controles'!$D$44,IF(AK72='Eval Controles'!$C$45,'Eval Controles'!$D$45)))</f>
        <v>0</v>
      </c>
      <c r="AM72" s="241">
        <f t="shared" si="13"/>
        <v>0</v>
      </c>
      <c r="AN72" s="241" t="str">
        <f t="shared" si="10"/>
        <v>DEBIL</v>
      </c>
      <c r="AO72" s="241"/>
      <c r="AP72" s="241">
        <f>IF(AO72='Eval Controles'!$C$24,"FUERTE",IF(AO72='Eval Controles'!$C$25,"MODERADO",IF(AO72='Eval Controles'!$C$26,"DEBIL",)))</f>
        <v>0</v>
      </c>
      <c r="AQ72" s="241"/>
      <c r="AR72" s="241"/>
      <c r="AS72" s="241"/>
      <c r="AT72" s="241"/>
      <c r="AU72" s="241"/>
      <c r="AV72" s="241"/>
      <c r="AW72" s="200"/>
      <c r="AX72" s="200"/>
      <c r="AY72" s="147"/>
      <c r="AZ72" s="243"/>
      <c r="BA72" s="144"/>
      <c r="BB72" s="144"/>
      <c r="BC72" s="144"/>
      <c r="BD72" s="144"/>
      <c r="BE72" s="144"/>
      <c r="BF72" s="144"/>
      <c r="BG72" s="144"/>
      <c r="BH72" s="144"/>
      <c r="BI72" s="144"/>
      <c r="BJ72" s="144"/>
      <c r="BK72" s="144"/>
      <c r="BL72" s="144"/>
      <c r="BM72" s="144"/>
      <c r="BN72" s="144"/>
      <c r="BO72" s="144"/>
      <c r="BP72" s="92"/>
    </row>
    <row r="73" spans="2:68" ht="58.7" hidden="1" customHeight="1" x14ac:dyDescent="0.25">
      <c r="B73" s="129"/>
      <c r="C73" s="153"/>
      <c r="D73" s="153"/>
      <c r="E73" s="153"/>
      <c r="F73" s="153"/>
      <c r="G73" s="243"/>
      <c r="H73" s="153"/>
      <c r="I73" s="153"/>
      <c r="J73" s="243"/>
      <c r="K73" s="155"/>
      <c r="L73" s="155"/>
      <c r="M73" s="157" t="e">
        <f>VLOOKUP(L73,'[4]Datos Validacion'!$C$6:$D$10,2,0)</f>
        <v>#N/A</v>
      </c>
      <c r="N73" s="158"/>
      <c r="O73" s="240" t="e">
        <f>VLOOKUP(N73,'[4]Datos Validacion'!$E$6:$F$15,2,0)</f>
        <v>#N/A</v>
      </c>
      <c r="P73" s="139"/>
      <c r="Q73" s="147"/>
      <c r="R73" s="147"/>
      <c r="S73" s="147"/>
      <c r="T73" s="147"/>
      <c r="U73" s="147"/>
      <c r="V73" s="147"/>
      <c r="W73" s="147"/>
      <c r="X73" s="241"/>
      <c r="Y73" s="204"/>
      <c r="Z73" s="204" t="b">
        <f>IF(Y73='Eval Controles'!$C$30,'Eval Controles'!$D$30,IF(Y73='Eval Controles'!$C$31,'Eval Controles'!$D$31))</f>
        <v>0</v>
      </c>
      <c r="AA73" s="204"/>
      <c r="AB73" s="204" t="b">
        <f>IF(AA73='Eval Controles'!$C$32,'Eval Controles'!$D$32,IF(AA73='Eval Controles'!$C$33,'Eval Controles'!$D$33))</f>
        <v>0</v>
      </c>
      <c r="AC73" s="204"/>
      <c r="AD73" s="204" t="b">
        <f>IF(AC73='Eval Controles'!$C$34,'Eval Controles'!$D$34,IF(AC73='Eval Controles'!$C$35,'Eval Controles'!$D$35))</f>
        <v>0</v>
      </c>
      <c r="AE73" s="204"/>
      <c r="AF73" s="204" t="b">
        <f>IF(AE73='Eval Controles'!$C$36,'Eval Controles'!$D$36,IF(AE73='Eval Controles'!$C$37,'Eval Controles'!$D$37,IF(AE73='Eval Controles'!$C$38,'Eval Controles'!$D$38)))</f>
        <v>0</v>
      </c>
      <c r="AG73" s="204"/>
      <c r="AH73" s="204" t="b">
        <f>IF(AG73='Eval Controles'!$C$39,'Eval Controles'!$D$39,IF(AG73='Eval Controles'!$C$40,'Eval Controles'!$D$40))</f>
        <v>0</v>
      </c>
      <c r="AI73" s="204"/>
      <c r="AJ73" s="204" t="b">
        <f>IF(AI73='Eval Controles'!$C$41,'Eval Controles'!$D$41,IF(AI73='Eval Controles'!$C$42,'Eval Controles'!$D$42))</f>
        <v>0</v>
      </c>
      <c r="AK73" s="204"/>
      <c r="AL73" s="204" t="b">
        <f>IF(AK73='Eval Controles'!$C$43,'Eval Controles'!$D$43,IF(AK73='Eval Controles'!$C$44,'Eval Controles'!$D$44,IF(AK73='Eval Controles'!$C$45,'Eval Controles'!$D$45)))</f>
        <v>0</v>
      </c>
      <c r="AM73" s="241">
        <f t="shared" si="13"/>
        <v>0</v>
      </c>
      <c r="AN73" s="241" t="str">
        <f t="shared" si="10"/>
        <v>DEBIL</v>
      </c>
      <c r="AO73" s="241"/>
      <c r="AP73" s="241">
        <f>IF(AO73='Eval Controles'!$C$24,"FUERTE",IF(AO73='Eval Controles'!$C$25,"MODERADO",IF(AO73='Eval Controles'!$C$26,"DEBIL",)))</f>
        <v>0</v>
      </c>
      <c r="AQ73" s="241"/>
      <c r="AR73" s="241"/>
      <c r="AS73" s="241"/>
      <c r="AT73" s="241"/>
      <c r="AU73" s="241"/>
      <c r="AV73" s="241"/>
      <c r="AW73" s="200"/>
      <c r="AX73" s="200"/>
      <c r="AY73" s="147"/>
      <c r="AZ73" s="243"/>
      <c r="BA73" s="144"/>
      <c r="BB73" s="144"/>
      <c r="BC73" s="144"/>
      <c r="BD73" s="144"/>
      <c r="BE73" s="144"/>
      <c r="BF73" s="144"/>
      <c r="BG73" s="144"/>
      <c r="BH73" s="144"/>
      <c r="BI73" s="144"/>
      <c r="BJ73" s="144"/>
      <c r="BK73" s="144"/>
      <c r="BL73" s="144"/>
      <c r="BM73" s="144"/>
      <c r="BN73" s="144"/>
      <c r="BO73" s="144"/>
      <c r="BP73" s="92"/>
    </row>
    <row r="74" spans="2:68" ht="58.7" hidden="1" customHeight="1" x14ac:dyDescent="0.25">
      <c r="B74" s="129"/>
      <c r="C74" s="153"/>
      <c r="D74" s="153"/>
      <c r="E74" s="153"/>
      <c r="F74" s="153"/>
      <c r="G74" s="243"/>
      <c r="H74" s="153"/>
      <c r="I74" s="153"/>
      <c r="J74" s="243"/>
      <c r="K74" s="155"/>
      <c r="L74" s="155"/>
      <c r="M74" s="157" t="e">
        <f>VLOOKUP(L74,'[4]Datos Validacion'!$C$6:$D$10,2,0)</f>
        <v>#N/A</v>
      </c>
      <c r="N74" s="158"/>
      <c r="O74" s="240" t="e">
        <f>VLOOKUP(N74,'[4]Datos Validacion'!$E$6:$F$15,2,0)</f>
        <v>#N/A</v>
      </c>
      <c r="P74" s="139"/>
      <c r="Q74" s="147"/>
      <c r="R74" s="147"/>
      <c r="S74" s="147"/>
      <c r="T74" s="147"/>
      <c r="U74" s="147"/>
      <c r="V74" s="147"/>
      <c r="W74" s="147"/>
      <c r="X74" s="241"/>
      <c r="Y74" s="204"/>
      <c r="Z74" s="204" t="b">
        <f>IF(Y74='Eval Controles'!$C$30,'Eval Controles'!$D$30,IF(Y74='Eval Controles'!$C$31,'Eval Controles'!$D$31))</f>
        <v>0</v>
      </c>
      <c r="AA74" s="204"/>
      <c r="AB74" s="204" t="b">
        <f>IF(AA74='Eval Controles'!$C$32,'Eval Controles'!$D$32,IF(AA74='Eval Controles'!$C$33,'Eval Controles'!$D$33))</f>
        <v>0</v>
      </c>
      <c r="AC74" s="204"/>
      <c r="AD74" s="204" t="b">
        <f>IF(AC74='Eval Controles'!$C$34,'Eval Controles'!$D$34,IF(AC74='Eval Controles'!$C$35,'Eval Controles'!$D$35))</f>
        <v>0</v>
      </c>
      <c r="AE74" s="204"/>
      <c r="AF74" s="204" t="b">
        <f>IF(AE74='Eval Controles'!$C$36,'Eval Controles'!$D$36,IF(AE74='Eval Controles'!$C$37,'Eval Controles'!$D$37,IF(AE74='Eval Controles'!$C$38,'Eval Controles'!$D$38)))</f>
        <v>0</v>
      </c>
      <c r="AG74" s="204"/>
      <c r="AH74" s="204" t="b">
        <f>IF(AG74='Eval Controles'!$C$39,'Eval Controles'!$D$39,IF(AG74='Eval Controles'!$C$40,'Eval Controles'!$D$40))</f>
        <v>0</v>
      </c>
      <c r="AI74" s="204"/>
      <c r="AJ74" s="204" t="b">
        <f>IF(AI74='Eval Controles'!$C$41,'Eval Controles'!$D$41,IF(AI74='Eval Controles'!$C$42,'Eval Controles'!$D$42))</f>
        <v>0</v>
      </c>
      <c r="AK74" s="204"/>
      <c r="AL74" s="204" t="b">
        <f>IF(AK74='Eval Controles'!$C$43,'Eval Controles'!$D$43,IF(AK74='Eval Controles'!$C$44,'Eval Controles'!$D$44,IF(AK74='Eval Controles'!$C$45,'Eval Controles'!$D$45)))</f>
        <v>0</v>
      </c>
      <c r="AM74" s="241">
        <f t="shared" si="13"/>
        <v>0</v>
      </c>
      <c r="AN74" s="241" t="str">
        <f t="shared" si="10"/>
        <v>DEBIL</v>
      </c>
      <c r="AO74" s="241"/>
      <c r="AP74" s="241">
        <f>IF(AO74='Eval Controles'!$C$24,"FUERTE",IF(AO74='Eval Controles'!$C$25,"MODERADO",IF(AO74='Eval Controles'!$C$26,"DEBIL",)))</f>
        <v>0</v>
      </c>
      <c r="AQ74" s="241"/>
      <c r="AR74" s="241"/>
      <c r="AS74" s="241"/>
      <c r="AT74" s="241"/>
      <c r="AU74" s="241"/>
      <c r="AV74" s="241"/>
      <c r="AW74" s="200"/>
      <c r="AX74" s="200"/>
      <c r="AY74" s="147"/>
      <c r="AZ74" s="243"/>
      <c r="BA74" s="144"/>
      <c r="BB74" s="144"/>
      <c r="BC74" s="144"/>
      <c r="BD74" s="144"/>
      <c r="BE74" s="144"/>
      <c r="BF74" s="144"/>
      <c r="BG74" s="144"/>
      <c r="BH74" s="144"/>
      <c r="BI74" s="144"/>
      <c r="BJ74" s="144"/>
      <c r="BK74" s="144"/>
      <c r="BL74" s="144"/>
      <c r="BM74" s="144"/>
      <c r="BN74" s="144"/>
      <c r="BO74" s="144"/>
      <c r="BP74" s="92"/>
    </row>
    <row r="75" spans="2:68" ht="58.7" hidden="1" customHeight="1" x14ac:dyDescent="0.25">
      <c r="B75" s="129"/>
      <c r="C75" s="153"/>
      <c r="D75" s="153"/>
      <c r="E75" s="153"/>
      <c r="F75" s="153"/>
      <c r="G75" s="243"/>
      <c r="H75" s="153"/>
      <c r="I75" s="153"/>
      <c r="J75" s="243"/>
      <c r="K75" s="155"/>
      <c r="L75" s="155"/>
      <c r="M75" s="157" t="e">
        <f>VLOOKUP(L75,'[4]Datos Validacion'!$C$6:$D$10,2,0)</f>
        <v>#N/A</v>
      </c>
      <c r="N75" s="158"/>
      <c r="O75" s="240" t="e">
        <f>VLOOKUP(N75,'[4]Datos Validacion'!$E$6:$F$15,2,0)</f>
        <v>#N/A</v>
      </c>
      <c r="P75" s="139"/>
      <c r="Q75" s="147"/>
      <c r="R75" s="147"/>
      <c r="S75" s="147"/>
      <c r="T75" s="147"/>
      <c r="U75" s="147"/>
      <c r="V75" s="147"/>
      <c r="W75" s="147"/>
      <c r="X75" s="241"/>
      <c r="Y75" s="204"/>
      <c r="Z75" s="204" t="b">
        <f>IF(Y75='Eval Controles'!$C$30,'Eval Controles'!$D$30,IF(Y75='Eval Controles'!$C$31,'Eval Controles'!$D$31))</f>
        <v>0</v>
      </c>
      <c r="AA75" s="204"/>
      <c r="AB75" s="204" t="b">
        <f>IF(AA75='Eval Controles'!$C$32,'Eval Controles'!$D$32,IF(AA75='Eval Controles'!$C$33,'Eval Controles'!$D$33))</f>
        <v>0</v>
      </c>
      <c r="AC75" s="204"/>
      <c r="AD75" s="204" t="b">
        <f>IF(AC75='Eval Controles'!$C$34,'Eval Controles'!$D$34,IF(AC75='Eval Controles'!$C$35,'Eval Controles'!$D$35))</f>
        <v>0</v>
      </c>
      <c r="AE75" s="204"/>
      <c r="AF75" s="204" t="b">
        <f>IF(AE75='Eval Controles'!$C$36,'Eval Controles'!$D$36,IF(AE75='Eval Controles'!$C$37,'Eval Controles'!$D$37,IF(AE75='Eval Controles'!$C$38,'Eval Controles'!$D$38)))</f>
        <v>0</v>
      </c>
      <c r="AG75" s="204"/>
      <c r="AH75" s="204" t="b">
        <f>IF(AG75='Eval Controles'!$C$39,'Eval Controles'!$D$39,IF(AG75='Eval Controles'!$C$40,'Eval Controles'!$D$40))</f>
        <v>0</v>
      </c>
      <c r="AI75" s="204"/>
      <c r="AJ75" s="204" t="b">
        <f>IF(AI75='Eval Controles'!$C$41,'Eval Controles'!$D$41,IF(AI75='Eval Controles'!$C$42,'Eval Controles'!$D$42))</f>
        <v>0</v>
      </c>
      <c r="AK75" s="204"/>
      <c r="AL75" s="204" t="b">
        <f>IF(AK75='Eval Controles'!$C$43,'Eval Controles'!$D$43,IF(AK75='Eval Controles'!$C$44,'Eval Controles'!$D$44,IF(AK75='Eval Controles'!$C$45,'Eval Controles'!$D$45)))</f>
        <v>0</v>
      </c>
      <c r="AM75" s="241">
        <f t="shared" si="13"/>
        <v>0</v>
      </c>
      <c r="AN75" s="241" t="str">
        <f t="shared" si="10"/>
        <v>DEBIL</v>
      </c>
      <c r="AO75" s="241"/>
      <c r="AP75" s="241">
        <f>IF(AO75='Eval Controles'!$C$24,"FUERTE",IF(AO75='Eval Controles'!$C$25,"MODERADO",IF(AO75='Eval Controles'!$C$26,"DEBIL",)))</f>
        <v>0</v>
      </c>
      <c r="AQ75" s="241"/>
      <c r="AR75" s="241"/>
      <c r="AS75" s="241"/>
      <c r="AT75" s="241"/>
      <c r="AU75" s="241"/>
      <c r="AV75" s="241"/>
      <c r="AW75" s="200"/>
      <c r="AX75" s="200"/>
      <c r="AY75" s="147"/>
      <c r="AZ75" s="243"/>
      <c r="BA75" s="144"/>
      <c r="BB75" s="144"/>
      <c r="BC75" s="144"/>
      <c r="BD75" s="144"/>
      <c r="BE75" s="144"/>
      <c r="BF75" s="144"/>
      <c r="BG75" s="144"/>
      <c r="BH75" s="144"/>
      <c r="BI75" s="144"/>
      <c r="BJ75" s="144"/>
      <c r="BK75" s="144"/>
      <c r="BL75" s="144"/>
      <c r="BM75" s="144"/>
      <c r="BN75" s="144"/>
      <c r="BO75" s="144"/>
      <c r="BP75" s="92"/>
    </row>
    <row r="76" spans="2:68" x14ac:dyDescent="0.25">
      <c r="BB76" s="257"/>
    </row>
    <row r="79" spans="2:68" ht="15" x14ac:dyDescent="0.25">
      <c r="B79" s="475"/>
      <c r="C79" s="475"/>
      <c r="D79" s="475"/>
      <c r="E79" s="475"/>
      <c r="F79" s="475"/>
      <c r="G79" s="475"/>
      <c r="H79" s="475"/>
      <c r="BP79" s="98"/>
    </row>
    <row r="80" spans="2:68" ht="24.75" customHeight="1" x14ac:dyDescent="0.25">
      <c r="B80" s="475"/>
      <c r="C80" s="475"/>
      <c r="D80" s="475"/>
      <c r="E80" s="475"/>
      <c r="F80" s="475"/>
      <c r="G80" s="475"/>
      <c r="H80" s="475"/>
    </row>
  </sheetData>
  <sheetProtection formatCells="0" insertRows="0" deleteRows="0"/>
  <autoFilter ref="A9:BP9" xr:uid="{00000000-0001-0000-0000-000000000000}"/>
  <mergeCells count="69">
    <mergeCell ref="B79:H80"/>
    <mergeCell ref="B10:B11"/>
    <mergeCell ref="C10:C11"/>
    <mergeCell ref="I10:I11"/>
    <mergeCell ref="Q6:AV6"/>
    <mergeCell ref="Q8:Q9"/>
    <mergeCell ref="L6:P6"/>
    <mergeCell ref="J7:J9"/>
    <mergeCell ref="K7:K9"/>
    <mergeCell ref="L7:L9"/>
    <mergeCell ref="O7:O9"/>
    <mergeCell ref="M7:M9"/>
    <mergeCell ref="N7:N9"/>
    <mergeCell ref="E7:E9"/>
    <mergeCell ref="J10:J11"/>
    <mergeCell ref="K10:K11"/>
    <mergeCell ref="B4:C4"/>
    <mergeCell ref="B6:K6"/>
    <mergeCell ref="B7:B9"/>
    <mergeCell ref="F7:F9"/>
    <mergeCell ref="H7:H9"/>
    <mergeCell ref="G7:G9"/>
    <mergeCell ref="I7:I9"/>
    <mergeCell ref="BN1:BP2"/>
    <mergeCell ref="Y7:AN8"/>
    <mergeCell ref="BP6:BP9"/>
    <mergeCell ref="BB7:BB9"/>
    <mergeCell ref="BO7:BO9"/>
    <mergeCell ref="AW7:AW9"/>
    <mergeCell ref="AX7:AX9"/>
    <mergeCell ref="AY7:AY9"/>
    <mergeCell ref="AZ7:AZ9"/>
    <mergeCell ref="BL7:BN8"/>
    <mergeCell ref="BI7:BK8"/>
    <mergeCell ref="BF7:BH8"/>
    <mergeCell ref="BC7:BE8"/>
    <mergeCell ref="BA6:BO6"/>
    <mergeCell ref="AW4:AY4"/>
    <mergeCell ref="AW6:AZ6"/>
    <mergeCell ref="B1:D2"/>
    <mergeCell ref="E1:BM2"/>
    <mergeCell ref="L10:L11"/>
    <mergeCell ref="N10:N11"/>
    <mergeCell ref="P10:P11"/>
    <mergeCell ref="AZ10:AZ11"/>
    <mergeCell ref="D10:D11"/>
    <mergeCell ref="E10:E11"/>
    <mergeCell ref="F10:F11"/>
    <mergeCell ref="G10:G11"/>
    <mergeCell ref="H10:H11"/>
    <mergeCell ref="P7:P9"/>
    <mergeCell ref="BA7:BA9"/>
    <mergeCell ref="D4:E4"/>
    <mergeCell ref="C7:C9"/>
    <mergeCell ref="D7:D9"/>
    <mergeCell ref="Q7:X7"/>
    <mergeCell ref="V8:X8"/>
    <mergeCell ref="AS10:AS11"/>
    <mergeCell ref="AT10:AT11"/>
    <mergeCell ref="S8:T8"/>
    <mergeCell ref="BP10:BP11"/>
    <mergeCell ref="AX10:AX11"/>
    <mergeCell ref="AY10:AY11"/>
    <mergeCell ref="AO7:AP8"/>
    <mergeCell ref="AU7:AV8"/>
    <mergeCell ref="AQ7:AT8"/>
    <mergeCell ref="AU10:AU11"/>
    <mergeCell ref="AV10:AV11"/>
    <mergeCell ref="AW10:AW11"/>
  </mergeCells>
  <phoneticPr fontId="41" type="noConversion"/>
  <conditionalFormatting sqref="L10 L12:L30">
    <cfRule type="cellIs" dxfId="1245" priority="384" operator="equal">
      <formula>"MUY BAJA"</formula>
    </cfRule>
    <cfRule type="cellIs" dxfId="1244" priority="383" operator="equal">
      <formula>"BAJA"</formula>
    </cfRule>
    <cfRule type="cellIs" dxfId="1243" priority="382" operator="equal">
      <formula>"MEDIA"</formula>
    </cfRule>
    <cfRule type="cellIs" dxfId="1242" priority="380" operator="equal">
      <formula>"ALTA"</formula>
    </cfRule>
    <cfRule type="cellIs" dxfId="1241" priority="381" operator="equal">
      <formula>"MUY ALTA"</formula>
    </cfRule>
  </conditionalFormatting>
  <conditionalFormatting sqref="L33:L42">
    <cfRule type="cellIs" dxfId="1240" priority="804" operator="equal">
      <formula>"ALTA"</formula>
    </cfRule>
    <cfRule type="cellIs" dxfId="1239" priority="805" operator="equal">
      <formula>"MUY ALTA"</formula>
    </cfRule>
    <cfRule type="cellIs" dxfId="1238" priority="807" operator="equal">
      <formula>"BAJA"</formula>
    </cfRule>
    <cfRule type="cellIs" dxfId="1237" priority="808" operator="equal">
      <formula>"MUY BAJA"</formula>
    </cfRule>
    <cfRule type="cellIs" dxfId="1236" priority="806" operator="equal">
      <formula>"MEDIA"</formula>
    </cfRule>
  </conditionalFormatting>
  <conditionalFormatting sqref="L45:L56">
    <cfRule type="cellIs" dxfId="1235" priority="1019" operator="equal">
      <formula>"BAJA"</formula>
    </cfRule>
    <cfRule type="cellIs" dxfId="1234" priority="1020" operator="equal">
      <formula>"MUY BAJA"</formula>
    </cfRule>
    <cfRule type="cellIs" dxfId="1233" priority="1016" operator="equal">
      <formula>"ALTA"</formula>
    </cfRule>
    <cfRule type="cellIs" dxfId="1232" priority="1017" operator="equal">
      <formula>"MUY ALTA"</formula>
    </cfRule>
    <cfRule type="cellIs" dxfId="1231" priority="1018" operator="equal">
      <formula>"MEDIA"</formula>
    </cfRule>
  </conditionalFormatting>
  <conditionalFormatting sqref="L59:L68">
    <cfRule type="cellIs" dxfId="1230" priority="1228" operator="equal">
      <formula>"ALTA"</formula>
    </cfRule>
    <cfRule type="cellIs" dxfId="1229" priority="1230" operator="equal">
      <formula>"MEDIA"</formula>
    </cfRule>
    <cfRule type="cellIs" dxfId="1228" priority="1231" operator="equal">
      <formula>"BAJA"</formula>
    </cfRule>
    <cfRule type="cellIs" dxfId="1227" priority="1232" operator="equal">
      <formula>"MUY BAJA"</formula>
    </cfRule>
    <cfRule type="cellIs" dxfId="1226" priority="1229" operator="equal">
      <formula>"MUY ALTA"</formula>
    </cfRule>
  </conditionalFormatting>
  <conditionalFormatting sqref="L71:L75">
    <cfRule type="cellIs" dxfId="1225" priority="7476" operator="equal">
      <formula>"BAJA"</formula>
    </cfRule>
    <cfRule type="cellIs" dxfId="1224" priority="7477" operator="equal">
      <formula>"MUY BAJA"</formula>
    </cfRule>
    <cfRule type="cellIs" dxfId="1223" priority="7475" operator="equal">
      <formula>"MEDIA"</formula>
    </cfRule>
    <cfRule type="cellIs" dxfId="1222" priority="7473" operator="equal">
      <formula>"ALTA"</formula>
    </cfRule>
    <cfRule type="cellIs" dxfId="1221" priority="7474" operator="equal">
      <formula>"MUY ALTA"</formula>
    </cfRule>
  </conditionalFormatting>
  <conditionalFormatting sqref="N10 N12:N30">
    <cfRule type="cellIs" dxfId="1220" priority="375" operator="equal">
      <formula>"CATASTRÓFICO"</formula>
    </cfRule>
    <cfRule type="cellIs" dxfId="1219" priority="374" operator="equal">
      <formula>"MODERADO (RC-F)"</formula>
    </cfRule>
    <cfRule type="cellIs" dxfId="1218" priority="376" operator="equal">
      <formula>"MAYOR"</formula>
    </cfRule>
    <cfRule type="cellIs" dxfId="1217" priority="386" operator="equal">
      <formula>#REF!</formula>
    </cfRule>
    <cfRule type="cellIs" dxfId="1216" priority="372" operator="equal">
      <formula>"CATASTRÓFICO (RC-F)"</formula>
    </cfRule>
    <cfRule type="cellIs" dxfId="1215" priority="378" operator="equal">
      <formula>"MENOR"</formula>
    </cfRule>
    <cfRule type="cellIs" dxfId="1214" priority="373" operator="equal">
      <formula>"MAYOR (RC-F)"</formula>
    </cfRule>
    <cfRule type="cellIs" dxfId="1213" priority="379" operator="equal">
      <formula>"LEVE"</formula>
    </cfRule>
    <cfRule type="cellIs" dxfId="1212" priority="377" operator="equal">
      <formula>"MODERADO"</formula>
    </cfRule>
  </conditionalFormatting>
  <conditionalFormatting sqref="N33:N42">
    <cfRule type="cellIs" dxfId="1211" priority="803" operator="equal">
      <formula>"LEVE"</formula>
    </cfRule>
    <cfRule type="cellIs" dxfId="1210" priority="810" operator="equal">
      <formula>#REF!</formula>
    </cfRule>
    <cfRule type="cellIs" dxfId="1209" priority="802" operator="equal">
      <formula>"MENOR"</formula>
    </cfRule>
    <cfRule type="cellIs" dxfId="1208" priority="796" operator="equal">
      <formula>"CATASTRÓFICO (RC-F)"</formula>
    </cfRule>
    <cfRule type="cellIs" dxfId="1207" priority="797" operator="equal">
      <formula>"MAYOR (RC-F)"</formula>
    </cfRule>
    <cfRule type="cellIs" dxfId="1206" priority="798" operator="equal">
      <formula>"MODERADO (RC-F)"</formula>
    </cfRule>
    <cfRule type="cellIs" dxfId="1205" priority="799" operator="equal">
      <formula>"CATASTRÓFICO"</formula>
    </cfRule>
    <cfRule type="cellIs" dxfId="1204" priority="800" operator="equal">
      <formula>"MAYOR"</formula>
    </cfRule>
    <cfRule type="cellIs" dxfId="1203" priority="801" operator="equal">
      <formula>"MODERADO"</formula>
    </cfRule>
  </conditionalFormatting>
  <conditionalFormatting sqref="N45:N56">
    <cfRule type="cellIs" dxfId="1202" priority="1022" operator="equal">
      <formula>#REF!</formula>
    </cfRule>
    <cfRule type="cellIs" dxfId="1201" priority="1014" operator="equal">
      <formula>"MENOR"</formula>
    </cfRule>
    <cfRule type="cellIs" dxfId="1200" priority="1015" operator="equal">
      <formula>"LEVE"</formula>
    </cfRule>
    <cfRule type="cellIs" dxfId="1199" priority="1013" operator="equal">
      <formula>"MODERADO"</formula>
    </cfRule>
    <cfRule type="cellIs" dxfId="1198" priority="1012" operator="equal">
      <formula>"MAYOR"</formula>
    </cfRule>
    <cfRule type="cellIs" dxfId="1197" priority="1011" operator="equal">
      <formula>"CATASTRÓFICO"</formula>
    </cfRule>
    <cfRule type="cellIs" dxfId="1196" priority="1010" operator="equal">
      <formula>"MODERADO (RC-F)"</formula>
    </cfRule>
    <cfRule type="cellIs" dxfId="1195" priority="1009" operator="equal">
      <formula>"MAYOR (RC-F)"</formula>
    </cfRule>
    <cfRule type="cellIs" dxfId="1194" priority="1008" operator="equal">
      <formula>"CATASTRÓFICO (RC-F)"</formula>
    </cfRule>
  </conditionalFormatting>
  <conditionalFormatting sqref="N59:N68">
    <cfRule type="cellIs" dxfId="1193" priority="1222" operator="equal">
      <formula>"MODERADO (RC-F)"</formula>
    </cfRule>
    <cfRule type="cellIs" dxfId="1192" priority="1224" operator="equal">
      <formula>"MAYOR"</formula>
    </cfRule>
    <cfRule type="cellIs" dxfId="1191" priority="1221" operator="equal">
      <formula>"MAYOR (RC-F)"</formula>
    </cfRule>
    <cfRule type="cellIs" dxfId="1190" priority="1223" operator="equal">
      <formula>"CATASTRÓFICO"</formula>
    </cfRule>
    <cfRule type="cellIs" dxfId="1189" priority="1227" operator="equal">
      <formula>"LEVE"</formula>
    </cfRule>
    <cfRule type="cellIs" dxfId="1188" priority="1226" operator="equal">
      <formula>"MENOR"</formula>
    </cfRule>
    <cfRule type="cellIs" dxfId="1187" priority="1225" operator="equal">
      <formula>"MODERADO"</formula>
    </cfRule>
    <cfRule type="cellIs" dxfId="1186" priority="1234" operator="equal">
      <formula>#REF!</formula>
    </cfRule>
    <cfRule type="cellIs" dxfId="1185" priority="1220" operator="equal">
      <formula>"CATASTRÓFICO (RC-F)"</formula>
    </cfRule>
  </conditionalFormatting>
  <conditionalFormatting sqref="N71:N75">
    <cfRule type="cellIs" dxfId="1184" priority="7471" operator="equal">
      <formula>"MENOR"</formula>
    </cfRule>
    <cfRule type="cellIs" dxfId="1183" priority="7465" operator="equal">
      <formula>"CATASTRÓFICO (RC-F)"</formula>
    </cfRule>
    <cfRule type="cellIs" dxfId="1182" priority="7466" operator="equal">
      <formula>"MAYOR (RC-F)"</formula>
    </cfRule>
    <cfRule type="cellIs" dxfId="1181" priority="7467" operator="equal">
      <formula>"MODERADO (RC-F)"</formula>
    </cfRule>
    <cfRule type="cellIs" dxfId="1180" priority="7468" operator="equal">
      <formula>"CATASTRÓFICO"</formula>
    </cfRule>
    <cfRule type="cellIs" dxfId="1179" priority="7469" operator="equal">
      <formula>"MAYOR"</formula>
    </cfRule>
    <cfRule type="cellIs" dxfId="1178" priority="7470" operator="equal">
      <formula>"MODERADO"</formula>
    </cfRule>
    <cfRule type="cellIs" dxfId="1177" priority="7472" operator="equal">
      <formula>"LEVE"</formula>
    </cfRule>
    <cfRule type="cellIs" dxfId="1176" priority="7479" operator="equal">
      <formula>#REF!</formula>
    </cfRule>
  </conditionalFormatting>
  <conditionalFormatting sqref="P10 Q10:Q11 S10:W11 Q11:V11 W12 AO12:AT12">
    <cfRule type="cellIs" dxfId="1175" priority="388" operator="equal">
      <formula>#REF!</formula>
    </cfRule>
  </conditionalFormatting>
  <conditionalFormatting sqref="P12:P75">
    <cfRule type="cellIs" dxfId="1174" priority="162" operator="equal">
      <formula>#REF!</formula>
    </cfRule>
    <cfRule type="cellIs" dxfId="1173" priority="163" operator="equal">
      <formula>#REF!</formula>
    </cfRule>
    <cfRule type="cellIs" dxfId="1172" priority="164" operator="equal">
      <formula>#REF!</formula>
    </cfRule>
    <cfRule type="cellIs" dxfId="1171" priority="165" operator="equal">
      <formula>#REF!</formula>
    </cfRule>
    <cfRule type="cellIs" dxfId="1170" priority="166" operator="equal">
      <formula>#REF!</formula>
    </cfRule>
    <cfRule type="cellIs" dxfId="1169" priority="143" operator="equal">
      <formula>#REF!</formula>
    </cfRule>
    <cfRule type="cellIs" dxfId="1168" priority="142" operator="equal">
      <formula>#REF!</formula>
    </cfRule>
    <cfRule type="cellIs" dxfId="1167" priority="141" operator="equal">
      <formula>#REF!</formula>
    </cfRule>
    <cfRule type="cellIs" dxfId="1166" priority="140" operator="equal">
      <formula>"BAJO"</formula>
    </cfRule>
    <cfRule type="cellIs" dxfId="1165" priority="139" operator="equal">
      <formula>"MODERADO"</formula>
    </cfRule>
    <cfRule type="cellIs" dxfId="1164" priority="138" operator="equal">
      <formula>"ALTO"</formula>
    </cfRule>
    <cfRule type="cellIs" dxfId="1163" priority="137" operator="equal">
      <formula>"EXTREMO"</formula>
    </cfRule>
    <cfRule type="cellIs" dxfId="1162" priority="136" operator="equal">
      <formula>"MODERADO (RC/F)"</formula>
    </cfRule>
    <cfRule type="cellIs" dxfId="1161" priority="135" operator="equal">
      <formula>"ALTO (RC/F)"</formula>
    </cfRule>
    <cfRule type="cellIs" dxfId="1160" priority="134" operator="equal">
      <formula>"EXTREMO (RC/F)"</formula>
    </cfRule>
    <cfRule type="cellIs" dxfId="1159" priority="145" operator="equal">
      <formula>#REF!</formula>
    </cfRule>
    <cfRule type="cellIs" dxfId="1158" priority="146" operator="equal">
      <formula>#REF!</formula>
    </cfRule>
    <cfRule type="cellIs" dxfId="1157" priority="147" operator="equal">
      <formula>#REF!</formula>
    </cfRule>
    <cfRule type="cellIs" dxfId="1156" priority="148" operator="equal">
      <formula>#REF!</formula>
    </cfRule>
    <cfRule type="cellIs" dxfId="1155" priority="144" operator="equal">
      <formula>#REF!</formula>
    </cfRule>
    <cfRule type="cellIs" dxfId="1154" priority="149" operator="equal">
      <formula>#REF!</formula>
    </cfRule>
    <cfRule type="cellIs" dxfId="1153" priority="150" operator="equal">
      <formula>#REF!</formula>
    </cfRule>
    <cfRule type="cellIs" dxfId="1152" priority="151" operator="equal">
      <formula>#REF!</formula>
    </cfRule>
    <cfRule type="cellIs" dxfId="1151" priority="152" operator="equal">
      <formula>#REF!</formula>
    </cfRule>
    <cfRule type="cellIs" dxfId="1150" priority="153" operator="equal">
      <formula>#REF!</formula>
    </cfRule>
    <cfRule type="cellIs" dxfId="1149" priority="154" operator="equal">
      <formula>#REF!</formula>
    </cfRule>
    <cfRule type="cellIs" dxfId="1148" priority="155" operator="equal">
      <formula>#REF!</formula>
    </cfRule>
    <cfRule type="cellIs" dxfId="1147" priority="156" operator="equal">
      <formula>#REF!</formula>
    </cfRule>
    <cfRule type="cellIs" dxfId="1146" priority="157" operator="equal">
      <formula>#REF!</formula>
    </cfRule>
    <cfRule type="cellIs" dxfId="1145" priority="158" operator="equal">
      <formula>#REF!</formula>
    </cfRule>
    <cfRule type="cellIs" dxfId="1144" priority="159" operator="equal">
      <formula>#REF!</formula>
    </cfRule>
    <cfRule type="cellIs" dxfId="1143" priority="160" operator="equal">
      <formula>#REF!</formula>
    </cfRule>
    <cfRule type="cellIs" dxfId="1142" priority="161" operator="equal">
      <formula>#REF!</formula>
    </cfRule>
  </conditionalFormatting>
  <conditionalFormatting sqref="P10:Q10 Y10:AN10 AQ10:AV10 S10:W11 Q11 AK11 AN11:AR11 Z11:Z75 AB11:AB75 AD11:AD75 AF11:AF75 AH11:AH75 AJ11:AJ75 AL11:AL75 AN12 AP12">
    <cfRule type="cellIs" dxfId="1141" priority="619" operator="equal">
      <formula>#REF!</formula>
    </cfRule>
    <cfRule type="cellIs" dxfId="1140" priority="618" operator="equal">
      <formula>#REF!</formula>
    </cfRule>
    <cfRule type="cellIs" dxfId="1139" priority="617" operator="equal">
      <formula>#REF!</formula>
    </cfRule>
    <cfRule type="cellIs" dxfId="1138" priority="616" operator="equal">
      <formula>#REF!</formula>
    </cfRule>
    <cfRule type="cellIs" dxfId="1137" priority="615" operator="equal">
      <formula>#REF!</formula>
    </cfRule>
    <cfRule type="cellIs" dxfId="1136" priority="614" operator="equal">
      <formula>#REF!</formula>
    </cfRule>
    <cfRule type="cellIs" dxfId="1135" priority="613" operator="equal">
      <formula>#REF!</formula>
    </cfRule>
    <cfRule type="cellIs" dxfId="1134" priority="612" operator="equal">
      <formula>#REF!</formula>
    </cfRule>
    <cfRule type="cellIs" dxfId="1133" priority="611" operator="equal">
      <formula>#REF!</formula>
    </cfRule>
    <cfRule type="cellIs" dxfId="1132" priority="609" operator="equal">
      <formula>#REF!</formula>
    </cfRule>
    <cfRule type="cellIs" dxfId="1131" priority="608" operator="equal">
      <formula>#REF!</formula>
    </cfRule>
    <cfRule type="cellIs" dxfId="1130" priority="607" operator="equal">
      <formula>#REF!</formula>
    </cfRule>
    <cfRule type="cellIs" dxfId="1129" priority="606" operator="equal">
      <formula>#REF!</formula>
    </cfRule>
    <cfRule type="cellIs" dxfId="1128" priority="610" operator="equal">
      <formula>#REF!</formula>
    </cfRule>
    <cfRule type="cellIs" dxfId="1127" priority="623" operator="equal">
      <formula>#REF!</formula>
    </cfRule>
    <cfRule type="cellIs" dxfId="1126" priority="622" operator="equal">
      <formula>#REF!</formula>
    </cfRule>
    <cfRule type="cellIs" dxfId="1125" priority="621" operator="equal">
      <formula>#REF!</formula>
    </cfRule>
    <cfRule type="cellIs" dxfId="1124" priority="620" operator="equal">
      <formula>#REF!</formula>
    </cfRule>
  </conditionalFormatting>
  <conditionalFormatting sqref="Q10:Q11 S10:W11 Q11:V11 W12 AN12:AT12 P10">
    <cfRule type="cellIs" dxfId="1123" priority="403" operator="equal">
      <formula>#REF!</formula>
    </cfRule>
    <cfRule type="cellIs" dxfId="1122" priority="394" operator="equal">
      <formula>#REF!</formula>
    </cfRule>
  </conditionalFormatting>
  <conditionalFormatting sqref="Q10:Q11 S10:W11 Q11:V11 W12 AO12:AT12 P10">
    <cfRule type="cellIs" dxfId="1121" priority="406" operator="equal">
      <formula>#REF!</formula>
    </cfRule>
  </conditionalFormatting>
  <conditionalFormatting sqref="Q11:V11 W12 AO12:AT12">
    <cfRule type="cellIs" dxfId="1120" priority="411" operator="equal">
      <formula>#REF!</formula>
    </cfRule>
    <cfRule type="cellIs" dxfId="1119" priority="410" operator="equal">
      <formula>#REF!</formula>
    </cfRule>
    <cfRule type="cellIs" dxfId="1118" priority="409" operator="equal">
      <formula>#REF!</formula>
    </cfRule>
    <cfRule type="cellIs" dxfId="1117" priority="408" operator="equal">
      <formula>#REF!</formula>
    </cfRule>
    <cfRule type="cellIs" dxfId="1116" priority="407" operator="equal">
      <formula>#REF!</formula>
    </cfRule>
    <cfRule type="cellIs" dxfId="1115" priority="389" operator="equal">
      <formula>#REF!</formula>
    </cfRule>
    <cfRule type="cellIs" dxfId="1114" priority="390" operator="equal">
      <formula>#REF!</formula>
    </cfRule>
    <cfRule type="cellIs" dxfId="1113" priority="405" operator="equal">
      <formula>#REF!</formula>
    </cfRule>
    <cfRule type="cellIs" dxfId="1112" priority="404" operator="equal">
      <formula>#REF!</formula>
    </cfRule>
    <cfRule type="cellIs" dxfId="1111" priority="393" operator="equal">
      <formula>#REF!</formula>
    </cfRule>
    <cfRule type="cellIs" dxfId="1110" priority="402" operator="equal">
      <formula>#REF!</formula>
    </cfRule>
    <cfRule type="cellIs" dxfId="1109" priority="401" operator="equal">
      <formula>#REF!</formula>
    </cfRule>
    <cfRule type="cellIs" dxfId="1108" priority="391" operator="equal">
      <formula>#REF!</formula>
    </cfRule>
    <cfRule type="cellIs" dxfId="1107" priority="400" operator="equal">
      <formula>#REF!</formula>
    </cfRule>
    <cfRule type="cellIs" dxfId="1106" priority="399" operator="equal">
      <formula>#REF!</formula>
    </cfRule>
    <cfRule type="cellIs" dxfId="1105" priority="392" operator="equal">
      <formula>#REF!</formula>
    </cfRule>
    <cfRule type="cellIs" dxfId="1104" priority="398" operator="equal">
      <formula>#REF!</formula>
    </cfRule>
    <cfRule type="cellIs" dxfId="1103" priority="397" operator="equal">
      <formula>#REF!</formula>
    </cfRule>
    <cfRule type="cellIs" dxfId="1102" priority="396" operator="equal">
      <formula>#REF!</formula>
    </cfRule>
    <cfRule type="cellIs" dxfId="1101" priority="395" operator="equal">
      <formula>#REF!</formula>
    </cfRule>
  </conditionalFormatting>
  <conditionalFormatting sqref="Q27:X30 AN29:AT30 AU30:AV30 AN31:AS32">
    <cfRule type="cellIs" dxfId="1100" priority="830" operator="equal">
      <formula>#REF!</formula>
    </cfRule>
    <cfRule type="cellIs" dxfId="1099" priority="827" operator="equal">
      <formula>#REF!</formula>
    </cfRule>
    <cfRule type="cellIs" dxfId="1098" priority="809" operator="equal">
      <formula>#REF!</formula>
    </cfRule>
    <cfRule type="cellIs" dxfId="1097" priority="811" operator="equal">
      <formula>#REF!</formula>
    </cfRule>
    <cfRule type="cellIs" dxfId="1096" priority="812" operator="equal">
      <formula>#REF!</formula>
    </cfRule>
    <cfRule type="cellIs" dxfId="1095" priority="818" operator="equal">
      <formula>#REF!</formula>
    </cfRule>
  </conditionalFormatting>
  <conditionalFormatting sqref="Q29:X30 AN29:AT30 AU30:AV30 AN31:AS32">
    <cfRule type="cellIs" dxfId="1094" priority="831" operator="equal">
      <formula>#REF!</formula>
    </cfRule>
    <cfRule type="cellIs" dxfId="1093" priority="823" operator="equal">
      <formula>#REF!</formula>
    </cfRule>
    <cfRule type="cellIs" dxfId="1092" priority="826" operator="equal">
      <formula>#REF!</formula>
    </cfRule>
    <cfRule type="cellIs" dxfId="1091" priority="824" operator="equal">
      <formula>#REF!</formula>
    </cfRule>
    <cfRule type="cellIs" dxfId="1090" priority="825" operator="equal">
      <formula>#REF!</formula>
    </cfRule>
    <cfRule type="cellIs" dxfId="1089" priority="835" operator="equal">
      <formula>#REF!</formula>
    </cfRule>
    <cfRule type="cellIs" dxfId="1088" priority="834" operator="equal">
      <formula>#REF!</formula>
    </cfRule>
    <cfRule type="cellIs" dxfId="1087" priority="833" operator="equal">
      <formula>#REF!</formula>
    </cfRule>
    <cfRule type="cellIs" dxfId="1086" priority="832" operator="equal">
      <formula>#REF!</formula>
    </cfRule>
    <cfRule type="cellIs" dxfId="1085" priority="829" operator="equal">
      <formula>#REF!</formula>
    </cfRule>
    <cfRule type="cellIs" dxfId="1084" priority="828" operator="equal">
      <formula>#REF!</formula>
    </cfRule>
    <cfRule type="cellIs" dxfId="1083" priority="813" operator="equal">
      <formula>#REF!</formula>
    </cfRule>
    <cfRule type="cellIs" dxfId="1082" priority="814" operator="equal">
      <formula>#REF!</formula>
    </cfRule>
    <cfRule type="cellIs" dxfId="1081" priority="817" operator="equal">
      <formula>#REF!</formula>
    </cfRule>
    <cfRule type="cellIs" dxfId="1080" priority="819" operator="equal">
      <formula>#REF!</formula>
    </cfRule>
    <cfRule type="cellIs" dxfId="1079" priority="820" operator="equal">
      <formula>#REF!</formula>
    </cfRule>
    <cfRule type="cellIs" dxfId="1078" priority="816" operator="equal">
      <formula>#REF!</formula>
    </cfRule>
    <cfRule type="cellIs" dxfId="1077" priority="821" operator="equal">
      <formula>#REF!</formula>
    </cfRule>
    <cfRule type="cellIs" dxfId="1076" priority="815" operator="equal">
      <formula>#REF!</formula>
    </cfRule>
    <cfRule type="cellIs" dxfId="1075" priority="822" operator="equal">
      <formula>#REF!</formula>
    </cfRule>
  </conditionalFormatting>
  <conditionalFormatting sqref="Q53:X56 AN55:AT56 AU56:AV56 AN57:AS58">
    <cfRule type="cellIs" dxfId="1074" priority="1251" operator="equal">
      <formula>#REF!</formula>
    </cfRule>
    <cfRule type="cellIs" dxfId="1073" priority="1242" operator="equal">
      <formula>#REF!</formula>
    </cfRule>
    <cfRule type="cellIs" dxfId="1072" priority="1254" operator="equal">
      <formula>#REF!</formula>
    </cfRule>
  </conditionalFormatting>
  <conditionalFormatting sqref="Q55:X56 AN55:AT56 AU56:AV56 AN57:AS58">
    <cfRule type="cellIs" dxfId="1071" priority="1255" operator="equal">
      <formula>#REF!</formula>
    </cfRule>
    <cfRule type="cellIs" dxfId="1070" priority="1253" operator="equal">
      <formula>#REF!</formula>
    </cfRule>
    <cfRule type="cellIs" dxfId="1069" priority="1259" operator="equal">
      <formula>#REF!</formula>
    </cfRule>
    <cfRule type="cellIs" dxfId="1068" priority="1256" operator="equal">
      <formula>#REF!</formula>
    </cfRule>
    <cfRule type="cellIs" dxfId="1067" priority="1252" operator="equal">
      <formula>#REF!</formula>
    </cfRule>
    <cfRule type="cellIs" dxfId="1066" priority="1257" operator="equal">
      <formula>#REF!</formula>
    </cfRule>
    <cfRule type="cellIs" dxfId="1065" priority="1238" operator="equal">
      <formula>#REF!</formula>
    </cfRule>
    <cfRule type="cellIs" dxfId="1064" priority="1239" operator="equal">
      <formula>#REF!</formula>
    </cfRule>
    <cfRule type="cellIs" dxfId="1063" priority="1240" operator="equal">
      <formula>#REF!</formula>
    </cfRule>
    <cfRule type="cellIs" dxfId="1062" priority="1246" operator="equal">
      <formula>#REF!</formula>
    </cfRule>
    <cfRule type="cellIs" dxfId="1061" priority="1241" operator="equal">
      <formula>#REF!</formula>
    </cfRule>
    <cfRule type="cellIs" dxfId="1060" priority="1250" operator="equal">
      <formula>#REF!</formula>
    </cfRule>
    <cfRule type="cellIs" dxfId="1059" priority="1249" operator="equal">
      <formula>#REF!</formula>
    </cfRule>
    <cfRule type="cellIs" dxfId="1058" priority="1248" operator="equal">
      <formula>#REF!</formula>
    </cfRule>
    <cfRule type="cellIs" dxfId="1057" priority="1247" operator="equal">
      <formula>#REF!</formula>
    </cfRule>
    <cfRule type="cellIs" dxfId="1056" priority="1258" operator="equal">
      <formula>#REF!</formula>
    </cfRule>
    <cfRule type="cellIs" dxfId="1055" priority="1245" operator="equal">
      <formula>#REF!</formula>
    </cfRule>
    <cfRule type="cellIs" dxfId="1054" priority="1244" operator="equal">
      <formula>#REF!</formula>
    </cfRule>
    <cfRule type="cellIs" dxfId="1053" priority="1243" operator="equal">
      <formula>#REF!</formula>
    </cfRule>
  </conditionalFormatting>
  <conditionalFormatting sqref="Q21:Y26 AA21:AA26 AC21:AC26 AE21:AE26 AG21:AG26 AI21:AI26 AK21:AK26 AM21:AV26 Q53:Y54 AA53:AA54 AC53:AC54 AE53:AE54 AG53:AG54 AI53:AI54 AK53:AK54 AO53:AP54 AM54 Y67:Y75 AA67:AA75 AC67:AC75 AE67:AE75 AG67:AG75 AI67:AI75 AK67:AK75 AM67:AM75 AO67:AP75 S69:S70 Q71:X75 AN71:AV75 Z11:Z75 AB11:AB75 AD11:AD75 AF11:AF75 AH11:AH75 AJ11:AJ75 AL11:AL75">
    <cfRule type="cellIs" dxfId="1052" priority="1276" operator="equal">
      <formula>#REF!</formula>
    </cfRule>
  </conditionalFormatting>
  <conditionalFormatting sqref="Q21:Y26 AA21:AA26 AC21:AC26 AE21:AE26 AG21:AG26 AI21:AI26 AK21:AK26 AM21:AV26 Y53:Y54 AA53:AA54 AC53:AC54 AE53:AE54 AG53:AG54 AI53:AI54 AK53:AK54 AO53:AP54 AM54 Y67:Y75 AA67:AA75 AC67:AC75 AE67:AE75 AG67:AG75 AI67:AI75 AK67:AK75 AM67:AM75 AO67:AP75 S69:S70 Q71:X75 AN71:AV75 Z11:Z75 AB11:AB75 AD11:AD75 AF11:AF75 AH11:AH75 AJ11:AJ75 AL11:AL75">
    <cfRule type="cellIs" dxfId="1051" priority="1285" operator="equal">
      <formula>#REF!</formula>
    </cfRule>
  </conditionalFormatting>
  <conditionalFormatting sqref="Q21:Y26 AA21:AA26 AC21:AC26 AE21:AE26 AG21:AG26 AI21:AI26 AK21:AK26 AM21:AV26 AO53:AP54 Y54 AA54 AC54 AE54 AG54 AI54 AK54 AM54 Y67:Y75 AA67:AA75 AC67:AC75 AE67:AE75 AG67:AG75 AI67:AI75 AK67:AK75 AM67:AM75 AO67:AP75 S69:S70 Q71:X75 AN71:AV75">
    <cfRule type="cellIs" dxfId="1050" priority="1293" operator="equal">
      <formula>#REF!</formula>
    </cfRule>
    <cfRule type="cellIs" dxfId="1049" priority="1292" operator="equal">
      <formula>#REF!</formula>
    </cfRule>
    <cfRule type="cellIs" dxfId="1048" priority="1291" operator="equal">
      <formula>#REF!</formula>
    </cfRule>
    <cfRule type="cellIs" dxfId="1047" priority="1290" operator="equal">
      <formula>#REF!</formula>
    </cfRule>
    <cfRule type="cellIs" dxfId="1046" priority="1289" operator="equal">
      <formula>#REF!</formula>
    </cfRule>
    <cfRule type="cellIs" dxfId="1045" priority="1288" operator="equal">
      <formula>#REF!</formula>
    </cfRule>
    <cfRule type="cellIs" dxfId="1044" priority="1286" operator="equal">
      <formula>#REF!</formula>
    </cfRule>
    <cfRule type="cellIs" dxfId="1043" priority="1284" operator="equal">
      <formula>#REF!</formula>
    </cfRule>
    <cfRule type="cellIs" dxfId="1042" priority="1282" operator="equal">
      <formula>#REF!</formula>
    </cfRule>
    <cfRule type="cellIs" dxfId="1041" priority="1281" operator="equal">
      <formula>#REF!</formula>
    </cfRule>
    <cfRule type="cellIs" dxfId="1040" priority="1280" operator="equal">
      <formula>#REF!</formula>
    </cfRule>
    <cfRule type="cellIs" dxfId="1039" priority="1279" operator="equal">
      <formula>#REF!</formula>
    </cfRule>
    <cfRule type="cellIs" dxfId="1038" priority="1278" operator="equal">
      <formula>#REF!</formula>
    </cfRule>
    <cfRule type="cellIs" dxfId="1037" priority="1277" operator="equal">
      <formula>#REF!</formula>
    </cfRule>
    <cfRule type="cellIs" dxfId="1036" priority="1287" operator="equal">
      <formula>#REF!</formula>
    </cfRule>
    <cfRule type="cellIs" dxfId="1035" priority="1275" operator="equal">
      <formula>#REF!</formula>
    </cfRule>
    <cfRule type="cellIs" dxfId="1034" priority="1283" operator="equal">
      <formula>#REF!</formula>
    </cfRule>
  </conditionalFormatting>
  <conditionalFormatting sqref="Q21:Y26 AA21:AA26 AC21:AC26 AE21:AE26 AG21:AG26 AI21:AI26 AK21:AK26 AM21:AV26 AO67:AP75 S69:S70 Q71:X75 AN71:AV75 AO53:AP54 Y54 AA54 AC54 AE54 AG54 AI54 AK54 AM54 Y67:Y75 AA67:AA75 AC67:AC75 AE67:AE75 AG67:AG75 AI67:AI75 AK67:AK75 AM67:AM75 P10:Q10 S10:W11 Q11">
    <cfRule type="cellIs" dxfId="1033" priority="1274" operator="equal">
      <formula>#REF!</formula>
    </cfRule>
  </conditionalFormatting>
  <conditionalFormatting sqref="Q21:Y26 AA21:AA26 AC21:AC26 AE21:AE26 AG21:AG26 AI21:AI26 AK21:AK26 AM21:AV26 AO67:AP75 S69:S70 Q71:X75 AN71:AV75">
    <cfRule type="cellIs" dxfId="1032" priority="1273" operator="equal">
      <formula>#REF!</formula>
    </cfRule>
    <cfRule type="cellIs" dxfId="1031" priority="1272" operator="equal">
      <formula>#REF!</formula>
    </cfRule>
  </conditionalFormatting>
  <conditionalFormatting sqref="Q21:Y26 AM21:AV26 AO67:AP75 S69:S70 Q71:X75 AN71:AV75 AA21:AA26 AC21:AC26 AE21:AE26 AG21:AG26 AI21:AI26 AK21:AK26">
    <cfRule type="cellIs" dxfId="1030" priority="1271" operator="equal">
      <formula>#REF!</formula>
    </cfRule>
  </conditionalFormatting>
  <conditionalFormatting sqref="Q21:Y26 AM21:AV26 AO67:AP75 S69:S70 Q71:X75 AN71:AV75">
    <cfRule type="cellIs" dxfId="1029" priority="1265" operator="equal">
      <formula>"MODERADO"</formula>
    </cfRule>
    <cfRule type="cellIs" dxfId="1028" priority="1264" operator="equal">
      <formula>"FUERTE"</formula>
    </cfRule>
    <cfRule type="cellIs" dxfId="1027" priority="1263" operator="equal">
      <formula>"EXTREMO"</formula>
    </cfRule>
    <cfRule type="cellIs" dxfId="1026" priority="1262" operator="equal">
      <formula>"MODERADO (RC/F)"</formula>
    </cfRule>
    <cfRule type="cellIs" dxfId="1025" priority="1261" operator="equal">
      <formula>"ALTO (RC/F)"</formula>
    </cfRule>
    <cfRule type="cellIs" dxfId="1024" priority="1260" operator="equal">
      <formula>"EXTREMO (RC/F)"</formula>
    </cfRule>
    <cfRule type="cellIs" dxfId="1023" priority="1270" operator="equal">
      <formula>#REF!</formula>
    </cfRule>
    <cfRule type="cellIs" dxfId="1022" priority="1268" operator="equal">
      <formula>#REF!</formula>
    </cfRule>
    <cfRule type="cellIs" dxfId="1021" priority="1267" operator="equal">
      <formula>#REF!</formula>
    </cfRule>
    <cfRule type="cellIs" dxfId="1020" priority="1266" operator="equal">
      <formula>"DEBIL"</formula>
    </cfRule>
  </conditionalFormatting>
  <conditionalFormatting sqref="Q27:Y28 AA27:AA28 AC27:AC28 AE27:AE28 AG27:AG28 AI27:AI28 AK27:AK28 AO27:AP28 AM28 AO41:AP44 Y41:Y52 AA41:AA52 AC41:AC52 AE41:AE52 AG41:AG52 AI41:AI52 AK41:AK52 AM41:AM52 S43:S44 Q45:X52 AN45:AV52">
    <cfRule type="cellIs" dxfId="1019" priority="851" operator="equal">
      <formula>#REF!</formula>
    </cfRule>
  </conditionalFormatting>
  <conditionalFormatting sqref="R10:R12">
    <cfRule type="cellIs" dxfId="1018" priority="175" operator="equal">
      <formula>#REF!</formula>
    </cfRule>
    <cfRule type="cellIs" dxfId="1017" priority="176" operator="equal">
      <formula>#REF!</formula>
    </cfRule>
    <cfRule type="cellIs" dxfId="1016" priority="177" operator="equal">
      <formula>#REF!</formula>
    </cfRule>
    <cfRule type="cellIs" dxfId="1015" priority="178" operator="equal">
      <formula>#REF!</formula>
    </cfRule>
    <cfRule type="cellIs" dxfId="1014" priority="130" operator="equal">
      <formula>"EXTREMO"</formula>
    </cfRule>
    <cfRule type="cellIs" dxfId="1013" priority="183" operator="equal">
      <formula>#REF!</formula>
    </cfRule>
    <cfRule type="cellIs" dxfId="1012" priority="196" operator="equal">
      <formula>#REF!</formula>
    </cfRule>
    <cfRule type="cellIs" dxfId="1011" priority="197" operator="equal">
      <formula>#REF!</formula>
    </cfRule>
    <cfRule type="cellIs" dxfId="1010" priority="127" operator="equal">
      <formula>"EXTREMO (RC/F)"</formula>
    </cfRule>
    <cfRule type="cellIs" dxfId="1009" priority="199" operator="equal">
      <formula>#REF!</formula>
    </cfRule>
    <cfRule type="cellIs" dxfId="1008" priority="179" operator="equal">
      <formula>#REF!</formula>
    </cfRule>
    <cfRule type="cellIs" dxfId="1007" priority="128" operator="equal">
      <formula>"ALTO (RC/F)"</formula>
    </cfRule>
    <cfRule type="cellIs" dxfId="1006" priority="180" operator="equal">
      <formula>#REF!</formula>
    </cfRule>
    <cfRule type="cellIs" dxfId="1005" priority="181" operator="equal">
      <formula>#REF!</formula>
    </cfRule>
    <cfRule type="cellIs" dxfId="1004" priority="182" operator="equal">
      <formula>#REF!</formula>
    </cfRule>
    <cfRule type="cellIs" dxfId="1003" priority="184" operator="equal">
      <formula>#REF!</formula>
    </cfRule>
    <cfRule type="cellIs" dxfId="1002" priority="185" operator="equal">
      <formula>#REF!</formula>
    </cfRule>
    <cfRule type="cellIs" dxfId="1001" priority="132" operator="equal">
      <formula>"MODERADO"</formula>
    </cfRule>
    <cfRule type="cellIs" dxfId="1000" priority="133" operator="equal">
      <formula>"DEBIL"</formula>
    </cfRule>
    <cfRule type="cellIs" dxfId="999" priority="198" operator="equal">
      <formula>#REF!</formula>
    </cfRule>
    <cfRule type="cellIs" dxfId="998" priority="131" operator="equal">
      <formula>"FUERTE"</formula>
    </cfRule>
    <cfRule type="cellIs" dxfId="997" priority="174" operator="equal">
      <formula>#REF!</formula>
    </cfRule>
    <cfRule type="cellIs" dxfId="996" priority="194" operator="equal">
      <formula>#REF!</formula>
    </cfRule>
    <cfRule type="cellIs" dxfId="995" priority="129" operator="equal">
      <formula>"MODERADO (RC/F)"</formula>
    </cfRule>
    <cfRule type="cellIs" dxfId="994" priority="195" operator="equal">
      <formula>#REF!</formula>
    </cfRule>
    <cfRule type="cellIs" dxfId="993" priority="193" operator="equal">
      <formula>#REF!</formula>
    </cfRule>
    <cfRule type="cellIs" dxfId="992" priority="192" operator="equal">
      <formula>#REF!</formula>
    </cfRule>
    <cfRule type="cellIs" dxfId="991" priority="191" operator="equal">
      <formula>#REF!</formula>
    </cfRule>
    <cfRule type="cellIs" dxfId="990" priority="190" operator="equal">
      <formula>#REF!</formula>
    </cfRule>
    <cfRule type="cellIs" dxfId="989" priority="189" operator="equal">
      <formula>#REF!</formula>
    </cfRule>
    <cfRule type="cellIs" dxfId="988" priority="188" operator="equal">
      <formula>#REF!</formula>
    </cfRule>
    <cfRule type="cellIs" dxfId="987" priority="187" operator="equal">
      <formula>#REF!</formula>
    </cfRule>
    <cfRule type="cellIs" dxfId="986" priority="186" operator="equal">
      <formula>#REF!</formula>
    </cfRule>
  </conditionalFormatting>
  <conditionalFormatting sqref="R12">
    <cfRule type="cellIs" dxfId="985" priority="120" operator="equal">
      <formula>#REF!</formula>
    </cfRule>
    <cfRule type="cellIs" dxfId="984" priority="122" operator="equal">
      <formula>#REF!</formula>
    </cfRule>
    <cfRule type="cellIs" dxfId="983" priority="124" operator="equal">
      <formula>#REF!</formula>
    </cfRule>
    <cfRule type="cellIs" dxfId="982" priority="125" operator="equal">
      <formula>#REF!</formula>
    </cfRule>
    <cfRule type="cellIs" dxfId="981" priority="126" operator="equal">
      <formula>#REF!</formula>
    </cfRule>
    <cfRule type="cellIs" dxfId="980" priority="121" operator="equal">
      <formula>#REF!</formula>
    </cfRule>
    <cfRule type="cellIs" dxfId="979" priority="123" operator="equal">
      <formula>#REF!</formula>
    </cfRule>
    <cfRule type="cellIs" dxfId="978" priority="111" operator="equal">
      <formula>#REF!</formula>
    </cfRule>
    <cfRule type="cellIs" dxfId="977" priority="101" operator="equal">
      <formula>#REF!</formula>
    </cfRule>
    <cfRule type="cellIs" dxfId="976" priority="109" operator="equal">
      <formula>#REF!</formula>
    </cfRule>
    <cfRule type="cellIs" dxfId="975" priority="108" operator="equal">
      <formula>#REF!</formula>
    </cfRule>
    <cfRule type="cellIs" dxfId="974" priority="107" operator="equal">
      <formula>#REF!</formula>
    </cfRule>
    <cfRule type="cellIs" dxfId="973" priority="106" operator="equal">
      <formula>#REF!</formula>
    </cfRule>
    <cfRule type="cellIs" dxfId="972" priority="105" operator="equal">
      <formula>#REF!</formula>
    </cfRule>
    <cfRule type="cellIs" dxfId="971" priority="103" operator="equal">
      <formula>#REF!</formula>
    </cfRule>
    <cfRule type="cellIs" dxfId="970" priority="102" operator="equal">
      <formula>#REF!</formula>
    </cfRule>
    <cfRule type="cellIs" dxfId="969" priority="112" operator="equal">
      <formula>#REF!</formula>
    </cfRule>
    <cfRule type="cellIs" dxfId="968" priority="110" operator="equal">
      <formula>#REF!</formula>
    </cfRule>
    <cfRule type="cellIs" dxfId="967" priority="104" operator="equal">
      <formula>#REF!</formula>
    </cfRule>
    <cfRule type="cellIs" dxfId="966" priority="113" operator="equal">
      <formula>#REF!</formula>
    </cfRule>
    <cfRule type="cellIs" dxfId="965" priority="114" operator="equal">
      <formula>#REF!</formula>
    </cfRule>
    <cfRule type="cellIs" dxfId="964" priority="115" operator="equal">
      <formula>#REF!</formula>
    </cfRule>
    <cfRule type="cellIs" dxfId="963" priority="116" operator="equal">
      <formula>#REF!</formula>
    </cfRule>
    <cfRule type="cellIs" dxfId="962" priority="117" operator="equal">
      <formula>#REF!</formula>
    </cfRule>
    <cfRule type="cellIs" dxfId="961" priority="118" operator="equal">
      <formula>#REF!</formula>
    </cfRule>
    <cfRule type="cellIs" dxfId="960" priority="119" operator="equal">
      <formula>#REF!</formula>
    </cfRule>
  </conditionalFormatting>
  <conditionalFormatting sqref="Y27 AA27 AC27 AE27 AG27 AI27 AK27 AM27:AN27 AQ27:AV27 Q27:X28 AN28:AT28 Q41:X42 AN41:AT42 AU42:AV42 AN43:AS44">
    <cfRule type="cellIs" dxfId="959" priority="1044" operator="equal">
      <formula>#REF!</formula>
    </cfRule>
    <cfRule type="cellIs" dxfId="958" priority="1042" operator="equal">
      <formula>#REF!</formula>
    </cfRule>
    <cfRule type="cellIs" dxfId="957" priority="1041" operator="equal">
      <formula>#REF!</formula>
    </cfRule>
    <cfRule type="cellIs" dxfId="956" priority="1040" operator="equal">
      <formula>#REF!</formula>
    </cfRule>
    <cfRule type="cellIs" dxfId="955" priority="1038" operator="equal">
      <formula>#REF!</formula>
    </cfRule>
    <cfRule type="cellIs" dxfId="954" priority="1046" operator="equal">
      <formula>#REF!</formula>
    </cfRule>
    <cfRule type="cellIs" dxfId="953" priority="1037" operator="equal">
      <formula>#REF!</formula>
    </cfRule>
    <cfRule type="cellIs" dxfId="952" priority="1035" operator="equal">
      <formula>#REF!</formula>
    </cfRule>
    <cfRule type="cellIs" dxfId="951" priority="1036" operator="equal">
      <formula>#REF!</formula>
    </cfRule>
    <cfRule type="cellIs" dxfId="950" priority="1033" operator="equal">
      <formula>#REF!</formula>
    </cfRule>
    <cfRule type="cellIs" dxfId="949" priority="1032" operator="equal">
      <formula>#REF!</formula>
    </cfRule>
    <cfRule type="cellIs" dxfId="948" priority="1031" operator="equal">
      <formula>#REF!</formula>
    </cfRule>
    <cfRule type="cellIs" dxfId="947" priority="1047" operator="equal">
      <formula>#REF!</formula>
    </cfRule>
    <cfRule type="cellIs" dxfId="946" priority="1045" operator="equal">
      <formula>#REF!</formula>
    </cfRule>
    <cfRule type="cellIs" dxfId="945" priority="1043" operator="equal">
      <formula>#REF!</formula>
    </cfRule>
    <cfRule type="cellIs" dxfId="944" priority="1034" operator="equal">
      <formula>#REF!</formula>
    </cfRule>
  </conditionalFormatting>
  <conditionalFormatting sqref="Y27 AA27 AC27 AE27 AG27 AI27 AK27 AM27:AN27 AQ27:AV27 AN28:AT28 Q41:X42 AN41:AT42 AU42:AV42 AN43:AS44 Q27:X28">
    <cfRule type="cellIs" dxfId="943" priority="1029" operator="equal">
      <formula>#REF!</formula>
    </cfRule>
  </conditionalFormatting>
  <conditionalFormatting sqref="Y27 AA27 AC27 AE27 AG27 AI27 AK27 AM27:AN27 AQ27:AV27 AN28:AT28 AN41:AT42 AU42:AV42 AN43:AS44 Q41:X42">
    <cfRule type="cellIs" dxfId="942" priority="1028" operator="equal">
      <formula>#REF!</formula>
    </cfRule>
  </conditionalFormatting>
  <conditionalFormatting sqref="Y27 AA27 AC27 AE27 AG27 AI27 AK27 AM27:AN27 AQ27:AV27 AN28:AT28 AN41:AT42 AU42:AV42 AN43:AS44">
    <cfRule type="cellIs" dxfId="941" priority="1027" operator="equal">
      <formula>#REF!</formula>
    </cfRule>
    <cfRule type="cellIs" dxfId="940" priority="1026" operator="equal">
      <formula>#REF!</formula>
    </cfRule>
  </conditionalFormatting>
  <conditionalFormatting sqref="Y27:Y28 AA27:AA28 AC27:AC28 AE27:AE28 AG27:AG28 AI27:AI28 AK27:AK28 AO27:AP28 AM28 AO41:AP44 Y41:Y52 AA41:AA52 AC41:AC52 AE41:AE52 AG41:AG52 AI41:AI52 AK41:AK52 AM41:AM52 S43:S44 Q45:X52 AN45:AV52">
    <cfRule type="cellIs" dxfId="939" priority="860" operator="equal">
      <formula>#REF!</formula>
    </cfRule>
  </conditionalFormatting>
  <conditionalFormatting sqref="Y53 AA53 AC53 AE53 AG53 AI53 AK53 AM53:AN53 AQ53:AV53 Q53:X54 AN54:AT54 Q67:X68 AN67:AT68 AU68:AV68 AN69:AS70">
    <cfRule type="cellIs" dxfId="938" priority="7513" operator="equal">
      <formula>#REF!</formula>
    </cfRule>
    <cfRule type="cellIs" dxfId="937" priority="7512" operator="equal">
      <formula>#REF!</formula>
    </cfRule>
    <cfRule type="cellIs" dxfId="936" priority="7511" operator="equal">
      <formula>#REF!</formula>
    </cfRule>
    <cfRule type="cellIs" dxfId="935" priority="7510" operator="equal">
      <formula>#REF!</formula>
    </cfRule>
    <cfRule type="cellIs" dxfId="934" priority="7508" operator="equal">
      <formula>#REF!</formula>
    </cfRule>
    <cfRule type="cellIs" dxfId="933" priority="7507" operator="equal">
      <formula>#REF!</formula>
    </cfRule>
    <cfRule type="cellIs" dxfId="932" priority="7505" operator="equal">
      <formula>#REF!</formula>
    </cfRule>
    <cfRule type="cellIs" dxfId="931" priority="7504" operator="equal">
      <formula>#REF!</formula>
    </cfRule>
    <cfRule type="cellIs" dxfId="930" priority="7503" operator="equal">
      <formula>#REF!</formula>
    </cfRule>
    <cfRule type="cellIs" dxfId="929" priority="7502" operator="equal">
      <formula>#REF!</formula>
    </cfRule>
    <cfRule type="cellIs" dxfId="928" priority="7498" operator="equal">
      <formula>#REF!</formula>
    </cfRule>
    <cfRule type="cellIs" dxfId="927" priority="7499" operator="equal">
      <formula>#REF!</formula>
    </cfRule>
    <cfRule type="cellIs" dxfId="926" priority="7501" operator="equal">
      <formula>#REF!</formula>
    </cfRule>
    <cfRule type="cellIs" dxfId="925" priority="7493" operator="equal">
      <formula>#REF!</formula>
    </cfRule>
    <cfRule type="cellIs" dxfId="924" priority="7506" operator="equal">
      <formula>#REF!</formula>
    </cfRule>
    <cfRule type="cellIs" dxfId="923" priority="7494" operator="equal">
      <formula>#REF!</formula>
    </cfRule>
    <cfRule type="cellIs" dxfId="922" priority="7497" operator="equal">
      <formula>#REF!</formula>
    </cfRule>
    <cfRule type="cellIs" dxfId="921" priority="7515" operator="equal">
      <formula>#REF!</formula>
    </cfRule>
  </conditionalFormatting>
  <conditionalFormatting sqref="Y53 AA53 AC53 AE53 AG53 AI53 AK53 AM53:AN53 AQ53:AV53 AN54:AT54 Q67:X68 AN67:AT68 AU68:AV68 AN69:AS70 Q53:X54">
    <cfRule type="cellIs" dxfId="920" priority="7492" operator="equal">
      <formula>#REF!</formula>
    </cfRule>
  </conditionalFormatting>
  <conditionalFormatting sqref="Y53 AA53 AC53 AE53 AG53 AI53 AK53 AM53:AN53 AQ53:AV53 AN54:AT54 AN67:AT68 AU68:AV68 AN69:AS70 Q67:X68">
    <cfRule type="cellIs" dxfId="919" priority="7489" operator="equal">
      <formula>#REF!</formula>
    </cfRule>
  </conditionalFormatting>
  <conditionalFormatting sqref="Y53 AA53 AC53 AE53 AG53 AI53 AK53 AM53:AN53 AQ53:AV53 AN54:AT54 AN67:AT68 AU68:AV68 AN69:AS70">
    <cfRule type="cellIs" dxfId="918" priority="7486" operator="equal">
      <formula>#REF!</formula>
    </cfRule>
    <cfRule type="cellIs" dxfId="917" priority="7487" operator="equal">
      <formula>#REF!</formula>
    </cfRule>
  </conditionalFormatting>
  <conditionalFormatting sqref="Y10:AN10 AK11 AN11:AR11 AP12 Q10:Q11 S10:W11 Q11:V11 W12 P10 AQ10:AV10 AL11:AL75">
    <cfRule type="cellIs" dxfId="916" priority="577" operator="equal">
      <formula>"EXTREMO (RC/F)"</formula>
    </cfRule>
    <cfRule type="cellIs" dxfId="915" priority="578" operator="equal">
      <formula>"ALTO (RC/F)"</formula>
    </cfRule>
    <cfRule type="cellIs" dxfId="914" priority="579" operator="equal">
      <formula>"MODERADO (RC/F)"</formula>
    </cfRule>
    <cfRule type="cellIs" dxfId="913" priority="580" operator="equal">
      <formula>"EXTREMO"</formula>
    </cfRule>
    <cfRule type="cellIs" dxfId="912" priority="581" operator="equal">
      <formula>"FUERTE"</formula>
    </cfRule>
    <cfRule type="cellIs" dxfId="911" priority="582" operator="equal">
      <formula>"MODERADO"</formula>
    </cfRule>
    <cfRule type="cellIs" dxfId="910" priority="583" operator="equal">
      <formula>"DEBIL"</formula>
    </cfRule>
  </conditionalFormatting>
  <conditionalFormatting sqref="Y10:AN10 AQ10:AV10 AK11 AN11:AR11 Z11:Z75 AB11:AB75 AD11:AD75 AF11:AF75 AH11:AH75 AJ11:AJ75 AL11:AL75 AN12 AP12 P10:Q10 S10:W11 Q11">
    <cfRule type="cellIs" dxfId="909" priority="605" operator="equal">
      <formula>#REF!</formula>
    </cfRule>
  </conditionalFormatting>
  <conditionalFormatting sqref="Y10:AN10 AQ10:AV10 AK11 AN11:AR11 Z11:Z75 AB11:AB75 AD11:AD75 AF11:AF75 AH11:AH75 AJ11:AJ75 AL11:AL75 AN12 AP12">
    <cfRule type="cellIs" dxfId="908" priority="603" operator="equal">
      <formula>#REF!</formula>
    </cfRule>
    <cfRule type="cellIs" dxfId="907" priority="604" operator="equal">
      <formula>#REF!</formula>
    </cfRule>
  </conditionalFormatting>
  <conditionalFormatting sqref="Y10:AN10 AQ10:AV10 AK11 AN11:AR11 AL11:AL75 AP12">
    <cfRule type="cellIs" dxfId="906" priority="597" operator="equal">
      <formula>#REF!</formula>
    </cfRule>
  </conditionalFormatting>
  <conditionalFormatting sqref="Y10:AN10 AQ10:AV10 AK11 AN11:AR11 AN12 AP12 AL11:AL75 Z11:Z75 AB11:AB75 AD11:AD75 AF11:AF75 AH11:AH75 AJ11:AJ75">
    <cfRule type="cellIs" dxfId="905" priority="602" operator="equal">
      <formula>#REF!</formula>
    </cfRule>
  </conditionalFormatting>
  <conditionalFormatting sqref="Y10:AN10 AQ10:AV10 AK11 AN11:AR11 AP12 AN12">
    <cfRule type="cellIs" dxfId="904" priority="601" operator="equal">
      <formula>#REF!</formula>
    </cfRule>
  </conditionalFormatting>
  <conditionalFormatting sqref="Y10:AN10 AQ10:AV10 AK11 AN11:AR11 AP12">
    <cfRule type="cellIs" dxfId="903" priority="599" operator="equal">
      <formula>#REF!</formula>
    </cfRule>
    <cfRule type="cellIs" dxfId="902" priority="600" operator="equal">
      <formula>#REF!</formula>
    </cfRule>
  </conditionalFormatting>
  <conditionalFormatting sqref="AA21:AA27 AC21:AC27 AE21:AE27 AG21:AG27 AI21:AI27 AK21:AK27 Y27 AM27:AN27 AQ27:AV27 Q27:X28 AN28:AT28 Q41:X42 AN41:AT42 AU42:AV42 AN43:AS44">
    <cfRule type="cellIs" dxfId="901" priority="1039" operator="equal">
      <formula>#REF!</formula>
    </cfRule>
    <cfRule type="cellIs" dxfId="900" priority="1030" operator="equal">
      <formula>#REF!</formula>
    </cfRule>
  </conditionalFormatting>
  <conditionalFormatting sqref="AK10:AK11 AO10:AP11 Y11 AA11 AC11 AE11 AG11 AI11 AM11:AM12 AP12">
    <cfRule type="cellIs" dxfId="899" priority="437" operator="equal">
      <formula>#REF!</formula>
    </cfRule>
    <cfRule type="cellIs" dxfId="898" priority="436" operator="equal">
      <formula>#REF!</formula>
    </cfRule>
    <cfRule type="cellIs" dxfId="897" priority="435" operator="equal">
      <formula>#REF!</formula>
    </cfRule>
    <cfRule type="cellIs" dxfId="896" priority="442" operator="equal">
      <formula>#REF!</formula>
    </cfRule>
    <cfRule type="cellIs" dxfId="895" priority="444" operator="equal">
      <formula>#REF!</formula>
    </cfRule>
    <cfRule type="cellIs" dxfId="894" priority="426" operator="equal">
      <formula>#REF!</formula>
    </cfRule>
    <cfRule type="cellIs" dxfId="893" priority="427" operator="equal">
      <formula>#REF!</formula>
    </cfRule>
    <cfRule type="cellIs" dxfId="892" priority="428" operator="equal">
      <formula>#REF!</formula>
    </cfRule>
    <cfRule type="cellIs" dxfId="891" priority="431" operator="equal">
      <formula>#REF!</formula>
    </cfRule>
    <cfRule type="cellIs" dxfId="890" priority="429" operator="equal">
      <formula>#REF!</formula>
    </cfRule>
    <cfRule type="cellIs" dxfId="889" priority="432" operator="equal">
      <formula>#REF!</formula>
    </cfRule>
    <cfRule type="cellIs" dxfId="888" priority="434" operator="equal">
      <formula>#REF!</formula>
    </cfRule>
    <cfRule type="cellIs" dxfId="887" priority="433" operator="equal">
      <formula>#REF!</formula>
    </cfRule>
    <cfRule type="cellIs" dxfId="886" priority="430" operator="equal">
      <formula>#REF!</formula>
    </cfRule>
    <cfRule type="cellIs" dxfId="885" priority="443" operator="equal">
      <formula>#REF!</formula>
    </cfRule>
    <cfRule type="cellIs" dxfId="884" priority="441" operator="equal">
      <formula>#REF!</formula>
    </cfRule>
    <cfRule type="cellIs" dxfId="883" priority="440" operator="equal">
      <formula>#REF!</formula>
    </cfRule>
    <cfRule type="cellIs" dxfId="882" priority="439" operator="equal">
      <formula>#REF!</formula>
    </cfRule>
    <cfRule type="cellIs" dxfId="881" priority="438" operator="equal">
      <formula>#REF!</formula>
    </cfRule>
  </conditionalFormatting>
  <conditionalFormatting sqref="AM27:AN27 AQ27:AV27 AN28:AT28 AN41:AT42 AU42:AV42 AN43:AS44 Y27 AA27 AC27 AE27 AG27 AI27 AK27">
    <cfRule type="cellIs" dxfId="880" priority="1025" operator="equal">
      <formula>#REF!</formula>
    </cfRule>
  </conditionalFormatting>
  <conditionalFormatting sqref="AM27:AN27 AQ27:AV27 AN28:AT28 AN41:AT42 AU42:AV42 AN43:AS44">
    <cfRule type="cellIs" dxfId="879" priority="1021" operator="equal">
      <formula>#REF!</formula>
    </cfRule>
    <cfRule type="cellIs" dxfId="878" priority="1024" operator="equal">
      <formula>#REF!</formula>
    </cfRule>
    <cfRule type="cellIs" dxfId="877" priority="1023" operator="equal">
      <formula>#REF!</formula>
    </cfRule>
  </conditionalFormatting>
  <conditionalFormatting sqref="AM53:AN53 AQ53:AV53 AN54:AT54 AN67:AT68 AU68:AV68 AN69:AS70 Y53 AA53 AC53 AE53 AG53 AI53 AK53">
    <cfRule type="cellIs" dxfId="876" priority="7485" operator="equal">
      <formula>#REF!</formula>
    </cfRule>
  </conditionalFormatting>
  <conditionalFormatting sqref="AM53:AN53 AQ53:AV53 AN54:AT54 AN67:AT68 AU68:AV68 AN69:AS70">
    <cfRule type="cellIs" dxfId="875" priority="7483" operator="equal">
      <formula>#REF!</formula>
    </cfRule>
    <cfRule type="cellIs" dxfId="874" priority="7480" operator="equal">
      <formula>#REF!</formula>
    </cfRule>
    <cfRule type="cellIs" dxfId="873" priority="7478" operator="equal">
      <formula>#REF!</formula>
    </cfRule>
  </conditionalFormatting>
  <conditionalFormatting sqref="AN12:AT12 Q11:V11 P10 Q10:Q11 S10:W11 W12">
    <cfRule type="cellIs" dxfId="872" priority="385" operator="equal">
      <formula>#REF!</formula>
    </cfRule>
  </conditionalFormatting>
  <conditionalFormatting sqref="AN12:AT12">
    <cfRule type="cellIs" dxfId="871" priority="365" operator="equal">
      <formula>"EXTREMO (RC/F)"</formula>
    </cfRule>
    <cfRule type="cellIs" dxfId="870" priority="366" operator="equal">
      <formula>"ALTO (RC/F)"</formula>
    </cfRule>
    <cfRule type="cellIs" dxfId="869" priority="367" operator="equal">
      <formula>"MODERADO (RC/F)"</formula>
    </cfRule>
    <cfRule type="cellIs" dxfId="868" priority="368" operator="equal">
      <formula>"EXTREMO"</formula>
    </cfRule>
    <cfRule type="cellIs" dxfId="867" priority="369" operator="equal">
      <formula>"FUERTE"</formula>
    </cfRule>
    <cfRule type="cellIs" dxfId="866" priority="371" operator="equal">
      <formula>"DEBIL"</formula>
    </cfRule>
    <cfRule type="cellIs" dxfId="865" priority="370" operator="equal">
      <formula>"MODERADO"</formula>
    </cfRule>
  </conditionalFormatting>
  <conditionalFormatting sqref="AN28:AT28 AN41:AT42 AN43:AS44 AM27:AN27 AQ27:AV27 AU42:AV42">
    <cfRule type="cellIs" dxfId="864" priority="1004" operator="equal">
      <formula>"EXTREMO"</formula>
    </cfRule>
    <cfRule type="cellIs" dxfId="863" priority="1002" operator="equal">
      <formula>"ALTO (RC/F)"</formula>
    </cfRule>
    <cfRule type="cellIs" dxfId="862" priority="1007" operator="equal">
      <formula>"DEBIL"</formula>
    </cfRule>
    <cfRule type="cellIs" dxfId="861" priority="1006" operator="equal">
      <formula>"MODERADO"</formula>
    </cfRule>
    <cfRule type="cellIs" dxfId="860" priority="1005" operator="equal">
      <formula>"FUERTE"</formula>
    </cfRule>
    <cfRule type="cellIs" dxfId="859" priority="1001" operator="equal">
      <formula>"EXTREMO (RC/F)"</formula>
    </cfRule>
    <cfRule type="cellIs" dxfId="858" priority="1003" operator="equal">
      <formula>"MODERADO (RC/F)"</formula>
    </cfRule>
  </conditionalFormatting>
  <conditionalFormatting sqref="AN29:AT30 AN31:AS32 Q27:X30 AU30:AV30">
    <cfRule type="cellIs" dxfId="857" priority="789" operator="equal">
      <formula>"EXTREMO (RC/F)"</formula>
    </cfRule>
    <cfRule type="cellIs" dxfId="856" priority="790" operator="equal">
      <formula>"ALTO (RC/F)"</formula>
    </cfRule>
    <cfRule type="cellIs" dxfId="855" priority="791" operator="equal">
      <formula>"MODERADO (RC/F)"</formula>
    </cfRule>
    <cfRule type="cellIs" dxfId="854" priority="792" operator="equal">
      <formula>"EXTREMO"</formula>
    </cfRule>
    <cfRule type="cellIs" dxfId="853" priority="793" operator="equal">
      <formula>"FUERTE"</formula>
    </cfRule>
    <cfRule type="cellIs" dxfId="852" priority="794" operator="equal">
      <formula>"MODERADO"</formula>
    </cfRule>
    <cfRule type="cellIs" dxfId="851" priority="795" operator="equal">
      <formula>"DEBIL"</formula>
    </cfRule>
  </conditionalFormatting>
  <conditionalFormatting sqref="AN54:AT54 AN67:AT68 AN69:AS70 AM53:AN53 AQ53:AV53 AU68:AV68">
    <cfRule type="cellIs" dxfId="850" priority="7464" operator="equal">
      <formula>"DEBIL"</formula>
    </cfRule>
    <cfRule type="cellIs" dxfId="849" priority="7459" operator="equal">
      <formula>"ALTO (RC/F)"</formula>
    </cfRule>
    <cfRule type="cellIs" dxfId="848" priority="7463" operator="equal">
      <formula>"MODERADO"</formula>
    </cfRule>
    <cfRule type="cellIs" dxfId="847" priority="7462" operator="equal">
      <formula>"FUERTE"</formula>
    </cfRule>
    <cfRule type="cellIs" dxfId="846" priority="7461" operator="equal">
      <formula>"EXTREMO"</formula>
    </cfRule>
    <cfRule type="cellIs" dxfId="845" priority="7460" operator="equal">
      <formula>"MODERADO (RC/F)"</formula>
    </cfRule>
    <cfRule type="cellIs" dxfId="844" priority="7458" operator="equal">
      <formula>"EXTREMO (RC/F)"</formula>
    </cfRule>
  </conditionalFormatting>
  <conditionalFormatting sqref="AN55:AT56 AN57:AS58 AU56:AV56">
    <cfRule type="cellIs" dxfId="843" priority="1219" operator="equal">
      <formula>"DEBIL"</formula>
    </cfRule>
    <cfRule type="cellIs" dxfId="842" priority="1218" operator="equal">
      <formula>"MODERADO"</formula>
    </cfRule>
    <cfRule type="cellIs" dxfId="841" priority="1217" operator="equal">
      <formula>"FUERTE"</formula>
    </cfRule>
    <cfRule type="cellIs" dxfId="840" priority="1216" operator="equal">
      <formula>"EXTREMO"</formula>
    </cfRule>
    <cfRule type="cellIs" dxfId="839" priority="1214" operator="equal">
      <formula>"ALTO (RC/F)"</formula>
    </cfRule>
    <cfRule type="cellIs" dxfId="838" priority="1213" operator="equal">
      <formula>"EXTREMO (RC/F)"</formula>
    </cfRule>
    <cfRule type="cellIs" dxfId="837" priority="1215" operator="equal">
      <formula>"MODERADO (RC/F)"</formula>
    </cfRule>
  </conditionalFormatting>
  <conditionalFormatting sqref="AN55:AT56 AU56:AV56 AN57:AS58 Q55:X56">
    <cfRule type="cellIs" dxfId="836" priority="1237" operator="equal">
      <formula>#REF!</formula>
    </cfRule>
  </conditionalFormatting>
  <conditionalFormatting sqref="AN55:AT56 AU56:AV56 AN57:AS58">
    <cfRule type="cellIs" dxfId="835" priority="1236" operator="equal">
      <formula>#REF!</formula>
    </cfRule>
    <cfRule type="cellIs" dxfId="834" priority="1233" operator="equal">
      <formula>#REF!</formula>
    </cfRule>
    <cfRule type="cellIs" dxfId="833" priority="1235" operator="equal">
      <formula>#REF!</formula>
    </cfRule>
  </conditionalFormatting>
  <conditionalFormatting sqref="AO10:AP12 AK10:AK20 Y11:Y20 AA11:AA20 AC11:AC20 AE11:AE20 AG11:AG20 AI11:AI20 AM11:AM20 Q13:X20 AN13:AV20">
    <cfRule type="cellIs" dxfId="832" priority="224" operator="equal">
      <formula>#REF!</formula>
    </cfRule>
    <cfRule type="cellIs" dxfId="831" priority="227" operator="equal">
      <formula>#REF!</formula>
    </cfRule>
    <cfRule type="cellIs" dxfId="830" priority="215" operator="equal">
      <formula>#REF!</formula>
    </cfRule>
    <cfRule type="cellIs" dxfId="829" priority="209" operator="equal">
      <formula>#REF!</formula>
    </cfRule>
    <cfRule type="cellIs" dxfId="828" priority="208" operator="equal">
      <formula>#REF!</formula>
    </cfRule>
  </conditionalFormatting>
  <conditionalFormatting sqref="AO10:AP12 AK10:AK75 Y11:Y20 AM11:AM20 Z11:AJ75 Q13:X20 AN13:AV20">
    <cfRule type="cellIs" dxfId="827" priority="207" operator="equal">
      <formula>#REF!</formula>
    </cfRule>
    <cfRule type="cellIs" dxfId="826" priority="201" operator="equal">
      <formula>"ALTO (RC/F)"</formula>
    </cfRule>
    <cfRule type="cellIs" dxfId="825" priority="206" operator="equal">
      <formula>"DEBIL"</formula>
    </cfRule>
    <cfRule type="cellIs" dxfId="824" priority="205" operator="equal">
      <formula>"MODERADO"</formula>
    </cfRule>
    <cfRule type="cellIs" dxfId="823" priority="203" operator="equal">
      <formula>"EXTREMO"</formula>
    </cfRule>
    <cfRule type="cellIs" dxfId="822" priority="202" operator="equal">
      <formula>"MODERADO (RC/F)"</formula>
    </cfRule>
    <cfRule type="cellIs" dxfId="821" priority="200" operator="equal">
      <formula>"EXTREMO (RC/F)"</formula>
    </cfRule>
    <cfRule type="cellIs" dxfId="820" priority="204" operator="equal">
      <formula>"FUERTE"</formula>
    </cfRule>
  </conditionalFormatting>
  <conditionalFormatting sqref="AO12:AP12 Y12:Y20 AA12:AA20 AC12:AC20 AE12:AE20 AG12:AG20 AI12:AI20 AK12:AK20 AM12:AM20 Q13:X20 AN13:AV20">
    <cfRule type="cellIs" dxfId="819" priority="213" operator="equal">
      <formula>#REF!</formula>
    </cfRule>
    <cfRule type="cellIs" dxfId="818" priority="226" operator="equal">
      <formula>#REF!</formula>
    </cfRule>
    <cfRule type="cellIs" dxfId="817" priority="211" operator="equal">
      <formula>#REF!</formula>
    </cfRule>
    <cfRule type="cellIs" dxfId="816" priority="210" operator="equal">
      <formula>#REF!</formula>
    </cfRule>
    <cfRule type="cellIs" dxfId="815" priority="225" operator="equal">
      <formula>#REF!</formula>
    </cfRule>
    <cfRule type="cellIs" dxfId="814" priority="231" operator="equal">
      <formula>#REF!</formula>
    </cfRule>
    <cfRule type="cellIs" dxfId="813" priority="228" operator="equal">
      <formula>#REF!</formula>
    </cfRule>
    <cfRule type="cellIs" dxfId="812" priority="214" operator="equal">
      <formula>#REF!</formula>
    </cfRule>
    <cfRule type="cellIs" dxfId="811" priority="220" operator="equal">
      <formula>#REF!</formula>
    </cfRule>
    <cfRule type="cellIs" dxfId="810" priority="229" operator="equal">
      <formula>#REF!</formula>
    </cfRule>
    <cfRule type="cellIs" dxfId="809" priority="230" operator="equal">
      <formula>#REF!</formula>
    </cfRule>
    <cfRule type="cellIs" dxfId="808" priority="232" operator="equal">
      <formula>#REF!</formula>
    </cfRule>
    <cfRule type="cellIs" dxfId="807" priority="219" operator="equal">
      <formula>#REF!</formula>
    </cfRule>
    <cfRule type="cellIs" dxfId="806" priority="218" operator="equal">
      <formula>#REF!</formula>
    </cfRule>
    <cfRule type="cellIs" dxfId="805" priority="217" operator="equal">
      <formula>#REF!</formula>
    </cfRule>
    <cfRule type="cellIs" dxfId="804" priority="216" operator="equal">
      <formula>#REF!</formula>
    </cfRule>
    <cfRule type="cellIs" dxfId="803" priority="223" operator="equal">
      <formula>#REF!</formula>
    </cfRule>
    <cfRule type="cellIs" dxfId="802" priority="222" operator="equal">
      <formula>#REF!</formula>
    </cfRule>
    <cfRule type="cellIs" dxfId="801" priority="221" operator="equal">
      <formula>#REF!</formula>
    </cfRule>
    <cfRule type="cellIs" dxfId="800" priority="212" operator="equal">
      <formula>#REF!</formula>
    </cfRule>
  </conditionalFormatting>
  <conditionalFormatting sqref="AO27:AP28 Y28 AA28 AC28 AE28 AG28 AI28 AK28 AM28 AO41:AP44 Y41:Y52 AA41:AA52 AC41:AC52 AE41:AE52 AG41:AG52 AI41:AI52 AK41:AK52 AM41:AM52 S43:S44 Q45:X52 AN45:AV52">
    <cfRule type="cellIs" dxfId="799" priority="859" operator="equal">
      <formula>#REF!</formula>
    </cfRule>
    <cfRule type="cellIs" dxfId="798" priority="861" operator="equal">
      <formula>#REF!</formula>
    </cfRule>
    <cfRule type="cellIs" dxfId="797" priority="865" operator="equal">
      <formula>#REF!</formula>
    </cfRule>
    <cfRule type="cellIs" dxfId="796" priority="866" operator="equal">
      <formula>#REF!</formula>
    </cfRule>
    <cfRule type="cellIs" dxfId="795" priority="868" operator="equal">
      <formula>#REF!</formula>
    </cfRule>
    <cfRule type="cellIs" dxfId="794" priority="867" operator="equal">
      <formula>#REF!</formula>
    </cfRule>
    <cfRule type="cellIs" dxfId="793" priority="862" operator="equal">
      <formula>#REF!</formula>
    </cfRule>
    <cfRule type="cellIs" dxfId="792" priority="863" operator="equal">
      <formula>#REF!</formula>
    </cfRule>
    <cfRule type="cellIs" dxfId="791" priority="864" operator="equal">
      <formula>#REF!</formula>
    </cfRule>
    <cfRule type="cellIs" dxfId="790" priority="850" operator="equal">
      <formula>#REF!</formula>
    </cfRule>
    <cfRule type="cellIs" dxfId="789" priority="852" operator="equal">
      <formula>#REF!</formula>
    </cfRule>
    <cfRule type="cellIs" dxfId="788" priority="853" operator="equal">
      <formula>#REF!</formula>
    </cfRule>
    <cfRule type="cellIs" dxfId="787" priority="854" operator="equal">
      <formula>#REF!</formula>
    </cfRule>
    <cfRule type="cellIs" dxfId="786" priority="855" operator="equal">
      <formula>#REF!</formula>
    </cfRule>
    <cfRule type="cellIs" dxfId="785" priority="856" operator="equal">
      <formula>#REF!</formula>
    </cfRule>
    <cfRule type="cellIs" dxfId="784" priority="857" operator="equal">
      <formula>#REF!</formula>
    </cfRule>
    <cfRule type="cellIs" dxfId="783" priority="858" operator="equal">
      <formula>#REF!</formula>
    </cfRule>
  </conditionalFormatting>
  <conditionalFormatting sqref="AO27:AP32 Y27:Y75 AM28:AM52 S31:S32 AN33:AV40 Q33:X42">
    <cfRule type="cellIs" dxfId="782" priority="629" operator="equal">
      <formula>"MODERADO"</formula>
    </cfRule>
    <cfRule type="cellIs" dxfId="781" priority="627" operator="equal">
      <formula>"EXTREMO"</formula>
    </cfRule>
    <cfRule type="cellIs" dxfId="780" priority="631" operator="equal">
      <formula>#REF!</formula>
    </cfRule>
    <cfRule type="cellIs" dxfId="779" priority="625" operator="equal">
      <formula>"ALTO (RC/F)"</formula>
    </cfRule>
    <cfRule type="cellIs" dxfId="778" priority="624" operator="equal">
      <formula>"EXTREMO (RC/F)"</formula>
    </cfRule>
    <cfRule type="cellIs" dxfId="777" priority="628" operator="equal">
      <formula>"FUERTE"</formula>
    </cfRule>
    <cfRule type="cellIs" dxfId="776" priority="630" operator="equal">
      <formula>"DEBIL"</formula>
    </cfRule>
    <cfRule type="cellIs" dxfId="775" priority="626" operator="equal">
      <formula>"MODERADO (RC/F)"</formula>
    </cfRule>
  </conditionalFormatting>
  <conditionalFormatting sqref="AO27:AP32 Y28:Y52 AA28:AA52 AC28:AC52 AE28:AE52 AG28:AG52 AI28:AI52 AK28:AK52 AM28:AM52 S31:S32 AN33:AV40 Q33:X42">
    <cfRule type="cellIs" dxfId="774" priority="633" operator="equal">
      <formula>#REF!</formula>
    </cfRule>
    <cfRule type="cellIs" dxfId="773" priority="639" operator="equal">
      <formula>#REF!</formula>
    </cfRule>
    <cfRule type="cellIs" dxfId="772" priority="651" operator="equal">
      <formula>#REF!</formula>
    </cfRule>
    <cfRule type="cellIs" dxfId="771" priority="648" operator="equal">
      <formula>#REF!</formula>
    </cfRule>
  </conditionalFormatting>
  <conditionalFormatting sqref="AO27:AP32 Y28:Y52 AM28:AM52 S31:S32 AN33:AV40 Q33:X42 AA28:AA52 AC28:AC52 AE28:AE52 AG28:AG52 AI28:AI52 AK28:AK52">
    <cfRule type="cellIs" dxfId="770" priority="632" operator="equal">
      <formula>#REF!</formula>
    </cfRule>
  </conditionalFormatting>
  <conditionalFormatting sqref="AO29:AP32 Y29:Y40 AA29:AA40 AC29:AC40 AE29:AE40 AG29:AG40 AI29:AI40 AK29:AK40 AM29:AM40 S31:S32 Q33:X40 AN33:AV40">
    <cfRule type="cellIs" dxfId="769" priority="655" operator="equal">
      <formula>#REF!</formula>
    </cfRule>
    <cfRule type="cellIs" dxfId="768" priority="654" operator="equal">
      <formula>#REF!</formula>
    </cfRule>
    <cfRule type="cellIs" dxfId="767" priority="653" operator="equal">
      <formula>#REF!</formula>
    </cfRule>
    <cfRule type="cellIs" dxfId="766" priority="652" operator="equal">
      <formula>#REF!</formula>
    </cfRule>
    <cfRule type="cellIs" dxfId="765" priority="640" operator="equal">
      <formula>#REF!</formula>
    </cfRule>
    <cfRule type="cellIs" dxfId="764" priority="638" operator="equal">
      <formula>#REF!</formula>
    </cfRule>
    <cfRule type="cellIs" dxfId="763" priority="650" operator="equal">
      <formula>#REF!</formula>
    </cfRule>
    <cfRule type="cellIs" dxfId="762" priority="649" operator="equal">
      <formula>#REF!</formula>
    </cfRule>
    <cfRule type="cellIs" dxfId="761" priority="647" operator="equal">
      <formula>#REF!</formula>
    </cfRule>
    <cfRule type="cellIs" dxfId="760" priority="646" operator="equal">
      <formula>#REF!</formula>
    </cfRule>
    <cfRule type="cellIs" dxfId="759" priority="645" operator="equal">
      <formula>#REF!</formula>
    </cfRule>
    <cfRule type="cellIs" dxfId="758" priority="644" operator="equal">
      <formula>#REF!</formula>
    </cfRule>
    <cfRule type="cellIs" dxfId="757" priority="642" operator="equal">
      <formula>#REF!</formula>
    </cfRule>
    <cfRule type="cellIs" dxfId="756" priority="635" operator="equal">
      <formula>#REF!</formula>
    </cfRule>
    <cfRule type="cellIs" dxfId="755" priority="643" operator="equal">
      <formula>#REF!</formula>
    </cfRule>
    <cfRule type="cellIs" dxfId="754" priority="641" operator="equal">
      <formula>#REF!</formula>
    </cfRule>
    <cfRule type="cellIs" dxfId="753" priority="656" operator="equal">
      <formula>#REF!</formula>
    </cfRule>
    <cfRule type="cellIs" dxfId="752" priority="637" operator="equal">
      <formula>#REF!</formula>
    </cfRule>
    <cfRule type="cellIs" dxfId="751" priority="634" operator="equal">
      <formula>#REF!</formula>
    </cfRule>
    <cfRule type="cellIs" dxfId="750" priority="636" operator="equal">
      <formula>#REF!</formula>
    </cfRule>
  </conditionalFormatting>
  <conditionalFormatting sqref="AO41:AP44 S43:S44 Q45:X52 AN45:AV52 AO27:AP28 Y28 AA28 AC28 AE28 AG28 AI28 AK28 AM28 Y41:Y52 AA41:AA52 AC41:AC52 AE41:AE52 AG41:AG52 AI41:AI52 AK41:AK52 AM41:AM52">
    <cfRule type="cellIs" dxfId="749" priority="849" operator="equal">
      <formula>#REF!</formula>
    </cfRule>
  </conditionalFormatting>
  <conditionalFormatting sqref="AO41:AP44 S43:S44 Q45:X52 AN45:AV52">
    <cfRule type="cellIs" dxfId="748" priority="847" operator="equal">
      <formula>#REF!</formula>
    </cfRule>
    <cfRule type="cellIs" dxfId="747" priority="848" operator="equal">
      <formula>#REF!</formula>
    </cfRule>
    <cfRule type="cellIs" dxfId="746" priority="846" operator="equal">
      <formula>#REF!</formula>
    </cfRule>
  </conditionalFormatting>
  <conditionalFormatting sqref="AO41:AP44 S43:S44 AN45:AV52 Q45:X56">
    <cfRule type="cellIs" dxfId="745" priority="843" operator="equal">
      <formula>#REF!</formula>
    </cfRule>
    <cfRule type="cellIs" dxfId="744" priority="844" operator="equal">
      <formula>#REF!</formula>
    </cfRule>
    <cfRule type="cellIs" dxfId="743" priority="836" operator="equal">
      <formula>"EXTREMO (RC/F)"</formula>
    </cfRule>
    <cfRule type="cellIs" dxfId="742" priority="838" operator="equal">
      <formula>"MODERADO (RC/F)"</formula>
    </cfRule>
    <cfRule type="cellIs" dxfId="741" priority="837" operator="equal">
      <formula>"ALTO (RC/F)"</formula>
    </cfRule>
    <cfRule type="cellIs" dxfId="740" priority="840" operator="equal">
      <formula>"FUERTE"</formula>
    </cfRule>
    <cfRule type="cellIs" dxfId="739" priority="845" operator="equal">
      <formula>#REF!</formula>
    </cfRule>
    <cfRule type="cellIs" dxfId="738" priority="841" operator="equal">
      <formula>"MODERADO"</formula>
    </cfRule>
    <cfRule type="cellIs" dxfId="737" priority="842" operator="equal">
      <formula>"DEBIL"</formula>
    </cfRule>
    <cfRule type="cellIs" dxfId="736" priority="839" operator="equal">
      <formula>"EXTREMO"</formula>
    </cfRule>
  </conditionalFormatting>
  <conditionalFormatting sqref="AO53:AP58 Y54:Y75 AA54:AA75 AC54:AC75 AE54:AE75 AG54:AG75 AI54:AI75 AK54:AK75 AM54:AM75 S57:S58 AN59:AV66 Q59:X68">
    <cfRule type="cellIs" dxfId="735" priority="1072" operator="equal">
      <formula>#REF!</formula>
    </cfRule>
    <cfRule type="cellIs" dxfId="734" priority="1057" operator="equal">
      <formula>#REF!</formula>
    </cfRule>
    <cfRule type="cellIs" dxfId="733" priority="1075" operator="equal">
      <formula>#REF!</formula>
    </cfRule>
    <cfRule type="cellIs" dxfId="732" priority="1063" operator="equal">
      <formula>#REF!</formula>
    </cfRule>
  </conditionalFormatting>
  <conditionalFormatting sqref="AO53:AP58 AM54:AM75 S57:S58 AN59:AV66 Q59:X68 Y54:Y75 AA54:AA75 AC54:AC75 AE54:AE75 AG54:AG75 AI54:AI75 AK54:AK75">
    <cfRule type="cellIs" dxfId="731" priority="1056" operator="equal">
      <formula>#REF!</formula>
    </cfRule>
  </conditionalFormatting>
  <conditionalFormatting sqref="AO53:AP58 AM54:AM75 S57:S58 AN59:AV66 Q59:X68">
    <cfRule type="cellIs" dxfId="730" priority="1054" operator="equal">
      <formula>"DEBIL"</formula>
    </cfRule>
    <cfRule type="cellIs" dxfId="729" priority="1055" operator="equal">
      <formula>#REF!</formula>
    </cfRule>
    <cfRule type="cellIs" dxfId="728" priority="1050" operator="equal">
      <formula>"MODERADO (RC/F)"</formula>
    </cfRule>
    <cfRule type="cellIs" dxfId="727" priority="1052" operator="equal">
      <formula>"FUERTE"</formula>
    </cfRule>
    <cfRule type="cellIs" dxfId="726" priority="1048" operator="equal">
      <formula>"EXTREMO (RC/F)"</formula>
    </cfRule>
    <cfRule type="cellIs" dxfId="725" priority="1049" operator="equal">
      <formula>"ALTO (RC/F)"</formula>
    </cfRule>
    <cfRule type="cellIs" dxfId="724" priority="1051" operator="equal">
      <formula>"EXTREMO"</formula>
    </cfRule>
    <cfRule type="cellIs" dxfId="723" priority="1053" operator="equal">
      <formula>"MODERADO"</formula>
    </cfRule>
  </conditionalFormatting>
  <conditionalFormatting sqref="AO55:AP58 Y55:Y66 AA55:AA66 AC55:AC66 AE55:AE66 AG55:AG66 AI55:AI66 AK55:AK66 AM55:AM66 S57:S58 Q59:X66 AN59:AV66">
    <cfRule type="cellIs" dxfId="722" priority="1073" operator="equal">
      <formula>#REF!</formula>
    </cfRule>
    <cfRule type="cellIs" dxfId="721" priority="1074" operator="equal">
      <formula>#REF!</formula>
    </cfRule>
    <cfRule type="cellIs" dxfId="720" priority="1076" operator="equal">
      <formula>#REF!</formula>
    </cfRule>
    <cfRule type="cellIs" dxfId="719" priority="1077" operator="equal">
      <formula>#REF!</formula>
    </cfRule>
    <cfRule type="cellIs" dxfId="718" priority="1079" operator="equal">
      <formula>#REF!</formula>
    </cfRule>
    <cfRule type="cellIs" dxfId="717" priority="1080" operator="equal">
      <formula>#REF!</formula>
    </cfRule>
    <cfRule type="cellIs" dxfId="716" priority="1068" operator="equal">
      <formula>#REF!</formula>
    </cfRule>
    <cfRule type="cellIs" dxfId="715" priority="1065" operator="equal">
      <formula>#REF!</formula>
    </cfRule>
    <cfRule type="cellIs" dxfId="714" priority="1067" operator="equal">
      <formula>#REF!</formula>
    </cfRule>
    <cfRule type="cellIs" dxfId="713" priority="1066" operator="equal">
      <formula>#REF!</formula>
    </cfRule>
    <cfRule type="cellIs" dxfId="712" priority="1064" operator="equal">
      <formula>#REF!</formula>
    </cfRule>
    <cfRule type="cellIs" dxfId="711" priority="1062" operator="equal">
      <formula>#REF!</formula>
    </cfRule>
    <cfRule type="cellIs" dxfId="710" priority="1061" operator="equal">
      <formula>#REF!</formula>
    </cfRule>
    <cfRule type="cellIs" dxfId="709" priority="1060" operator="equal">
      <formula>#REF!</formula>
    </cfRule>
    <cfRule type="cellIs" dxfId="708" priority="1059" operator="equal">
      <formula>#REF!</formula>
    </cfRule>
    <cfRule type="cellIs" dxfId="707" priority="1058" operator="equal">
      <formula>#REF!</formula>
    </cfRule>
    <cfRule type="cellIs" dxfId="706" priority="1070" operator="equal">
      <formula>#REF!</formula>
    </cfRule>
    <cfRule type="cellIs" dxfId="705" priority="1078" operator="equal">
      <formula>#REF!</formula>
    </cfRule>
    <cfRule type="cellIs" dxfId="704" priority="1069" operator="equal">
      <formula>#REF!</formula>
    </cfRule>
    <cfRule type="cellIs" dxfId="703" priority="1071" operator="equal">
      <formula>#REF!</formula>
    </cfRule>
  </conditionalFormatting>
  <conditionalFormatting sqref="AO12:AT12 Q11:V11 P10 Q10:Q11 S10:W11 W12">
    <cfRule type="cellIs" dxfId="702" priority="387" operator="equal">
      <formula>#REF!</formula>
    </cfRule>
  </conditionalFormatting>
  <conditionalFormatting sqref="AP12 AM11:AM12 AK10:AK11 AO10:AP11 Y11 AA11 AC11 AE11 AG11 AI11">
    <cfRule type="cellIs" dxfId="701" priority="425" operator="equal">
      <formula>#REF!</formula>
    </cfRule>
  </conditionalFormatting>
  <conditionalFormatting sqref="AW10 AW12:AW30">
    <cfRule type="cellIs" dxfId="700" priority="364" operator="equal">
      <formula>"MUY BAJA"</formula>
    </cfRule>
    <cfRule type="cellIs" dxfId="699" priority="361" operator="equal">
      <formula>"ALTA"</formula>
    </cfRule>
    <cfRule type="cellIs" dxfId="698" priority="363" operator="equal">
      <formula>"BAJA"</formula>
    </cfRule>
    <cfRule type="cellIs" dxfId="697" priority="360" operator="equal">
      <formula>"MUY ALTA"</formula>
    </cfRule>
    <cfRule type="cellIs" dxfId="696" priority="362" operator="equal">
      <formula>"MEDIA"</formula>
    </cfRule>
  </conditionalFormatting>
  <conditionalFormatting sqref="AW33:AW42">
    <cfRule type="cellIs" dxfId="695" priority="788" operator="equal">
      <formula>"MUY BAJA"</formula>
    </cfRule>
    <cfRule type="cellIs" dxfId="694" priority="785" operator="equal">
      <formula>"ALTA"</formula>
    </cfRule>
    <cfRule type="cellIs" dxfId="693" priority="787" operator="equal">
      <formula>"BAJA"</formula>
    </cfRule>
    <cfRule type="cellIs" dxfId="692" priority="784" operator="equal">
      <formula>"MUY ALTA"</formula>
    </cfRule>
    <cfRule type="cellIs" dxfId="691" priority="786" operator="equal">
      <formula>"MEDIA"</formula>
    </cfRule>
  </conditionalFormatting>
  <conditionalFormatting sqref="AW45:AW56">
    <cfRule type="cellIs" dxfId="690" priority="999" operator="equal">
      <formula>"BAJA"</formula>
    </cfRule>
    <cfRule type="cellIs" dxfId="689" priority="997" operator="equal">
      <formula>"ALTA"</formula>
    </cfRule>
    <cfRule type="cellIs" dxfId="688" priority="998" operator="equal">
      <formula>"MEDIA"</formula>
    </cfRule>
    <cfRule type="cellIs" dxfId="687" priority="996" operator="equal">
      <formula>"MUY ALTA"</formula>
    </cfRule>
    <cfRule type="cellIs" dxfId="686" priority="1000" operator="equal">
      <formula>"MUY BAJA"</formula>
    </cfRule>
  </conditionalFormatting>
  <conditionalFormatting sqref="AW59:AW68">
    <cfRule type="cellIs" dxfId="685" priority="1210" operator="equal">
      <formula>"MEDIA"</formula>
    </cfRule>
    <cfRule type="cellIs" dxfId="684" priority="1208" operator="equal">
      <formula>"MUY ALTA"</formula>
    </cfRule>
    <cfRule type="cellIs" dxfId="683" priority="1209" operator="equal">
      <formula>"ALTA"</formula>
    </cfRule>
    <cfRule type="cellIs" dxfId="682" priority="1211" operator="equal">
      <formula>"BAJA"</formula>
    </cfRule>
    <cfRule type="cellIs" dxfId="681" priority="1212" operator="equal">
      <formula>"MUY BAJA"</formula>
    </cfRule>
  </conditionalFormatting>
  <conditionalFormatting sqref="AW71:AW75">
    <cfRule type="cellIs" dxfId="680" priority="7457" operator="equal">
      <formula>"MUY BAJA"</formula>
    </cfRule>
    <cfRule type="cellIs" dxfId="679" priority="7456" operator="equal">
      <formula>"BAJA"</formula>
    </cfRule>
    <cfRule type="cellIs" dxfId="678" priority="7455" operator="equal">
      <formula>"MEDIA"</formula>
    </cfRule>
    <cfRule type="cellIs" dxfId="677" priority="7454" operator="equal">
      <formula>"ALTA"</formula>
    </cfRule>
    <cfRule type="cellIs" dxfId="676" priority="7453" operator="equal">
      <formula>"MUY ALTA"</formula>
    </cfRule>
  </conditionalFormatting>
  <conditionalFormatting sqref="AX10">
    <cfRule type="cellIs" dxfId="675" priority="7" operator="equal">
      <formula>"MENOR"</formula>
    </cfRule>
    <cfRule type="cellIs" dxfId="674" priority="8" operator="equal">
      <formula>"LEVE"</formula>
    </cfRule>
    <cfRule type="cellIs" dxfId="673" priority="1" operator="equal">
      <formula>"CATASTRÓFICO (RC-F)"</formula>
    </cfRule>
    <cfRule type="cellIs" dxfId="672" priority="2" operator="equal">
      <formula>"MAYOR (RC-F)"</formula>
    </cfRule>
    <cfRule type="cellIs" dxfId="671" priority="3" operator="equal">
      <formula>"MODERADO (RC-F)"</formula>
    </cfRule>
    <cfRule type="cellIs" dxfId="670" priority="9" operator="equal">
      <formula>#REF!</formula>
    </cfRule>
    <cfRule type="cellIs" dxfId="669" priority="4" operator="equal">
      <formula>"CATASTRÓFICO"</formula>
    </cfRule>
    <cfRule type="cellIs" dxfId="668" priority="5" operator="equal">
      <formula>"MAYOR"</formula>
    </cfRule>
  </conditionalFormatting>
  <conditionalFormatting sqref="AX12:AX30">
    <cfRule type="cellIs" dxfId="667" priority="356" operator="equal">
      <formula>"MAYOR"</formula>
    </cfRule>
    <cfRule type="cellIs" dxfId="666" priority="355" operator="equal">
      <formula>"CATASTROFICO"</formula>
    </cfRule>
    <cfRule type="cellIs" dxfId="665" priority="358" operator="equal">
      <formula>"MENOR"</formula>
    </cfRule>
    <cfRule type="cellIs" dxfId="664" priority="359" operator="equal">
      <formula>"LEVE"</formula>
    </cfRule>
  </conditionalFormatting>
  <conditionalFormatting sqref="AX13:AX26">
    <cfRule type="cellIs" dxfId="663" priority="357" operator="equal">
      <formula>"MODERADO"</formula>
    </cfRule>
  </conditionalFormatting>
  <conditionalFormatting sqref="AX33:AX40">
    <cfRule type="cellIs" dxfId="662" priority="781" operator="equal">
      <formula>"MODERADO"</formula>
    </cfRule>
  </conditionalFormatting>
  <conditionalFormatting sqref="AX33:AX42">
    <cfRule type="cellIs" dxfId="661" priority="780" operator="equal">
      <formula>"MAYOR"</formula>
    </cfRule>
    <cfRule type="cellIs" dxfId="660" priority="779" operator="equal">
      <formula>"CATASTROFICO"</formula>
    </cfRule>
    <cfRule type="cellIs" dxfId="659" priority="783" operator="equal">
      <formula>"LEVE"</formula>
    </cfRule>
    <cfRule type="cellIs" dxfId="658" priority="782" operator="equal">
      <formula>"MENOR"</formula>
    </cfRule>
  </conditionalFormatting>
  <conditionalFormatting sqref="AX45:AX52">
    <cfRule type="cellIs" dxfId="657" priority="993" operator="equal">
      <formula>"MODERADO"</formula>
    </cfRule>
  </conditionalFormatting>
  <conditionalFormatting sqref="AX45:AX56">
    <cfRule type="cellIs" dxfId="656" priority="992" operator="equal">
      <formula>"MAYOR"</formula>
    </cfRule>
    <cfRule type="cellIs" dxfId="655" priority="995" operator="equal">
      <formula>"LEVE"</formula>
    </cfRule>
    <cfRule type="cellIs" dxfId="654" priority="991" operator="equal">
      <formula>"CATASTROFICO"</formula>
    </cfRule>
    <cfRule type="cellIs" dxfId="653" priority="994" operator="equal">
      <formula>"MENOR"</formula>
    </cfRule>
  </conditionalFormatting>
  <conditionalFormatting sqref="AX59:AX66">
    <cfRule type="cellIs" dxfId="652" priority="1205" operator="equal">
      <formula>"MODERADO"</formula>
    </cfRule>
  </conditionalFormatting>
  <conditionalFormatting sqref="AX59:AX68">
    <cfRule type="cellIs" dxfId="651" priority="1203" operator="equal">
      <formula>"CATASTROFICO"</formula>
    </cfRule>
    <cfRule type="cellIs" dxfId="650" priority="1207" operator="equal">
      <formula>"LEVE"</formula>
    </cfRule>
    <cfRule type="cellIs" dxfId="649" priority="1204" operator="equal">
      <formula>"MAYOR"</formula>
    </cfRule>
    <cfRule type="cellIs" dxfId="648" priority="1206" operator="equal">
      <formula>"MENOR"</formula>
    </cfRule>
  </conditionalFormatting>
  <conditionalFormatting sqref="AX71:AX75">
    <cfRule type="cellIs" dxfId="647" priority="7448" operator="equal">
      <formula>"CATASTROFICO"</formula>
    </cfRule>
    <cfRule type="cellIs" dxfId="646" priority="7449" operator="equal">
      <formula>"MAYOR"</formula>
    </cfRule>
    <cfRule type="cellIs" dxfId="645" priority="7450" operator="equal">
      <formula>"MODERADO"</formula>
    </cfRule>
    <cfRule type="cellIs" dxfId="644" priority="7452" operator="equal">
      <formula>"LEVE"</formula>
    </cfRule>
    <cfRule type="cellIs" dxfId="643" priority="7451" operator="equal">
      <formula>"MENOR"</formula>
    </cfRule>
  </conditionalFormatting>
  <conditionalFormatting sqref="AX10:AY10">
    <cfRule type="cellIs" dxfId="642" priority="6" operator="equal">
      <formula>"MODERADO"</formula>
    </cfRule>
  </conditionalFormatting>
  <conditionalFormatting sqref="AX12:AY12">
    <cfRule type="cellIs" dxfId="641" priority="271" operator="equal">
      <formula>"MODERADO"</formula>
    </cfRule>
  </conditionalFormatting>
  <conditionalFormatting sqref="AX27:AY30">
    <cfRule type="cellIs" dxfId="640" priority="695" operator="equal">
      <formula>"MODERADO"</formula>
    </cfRule>
  </conditionalFormatting>
  <conditionalFormatting sqref="AX41:AY42">
    <cfRule type="cellIs" dxfId="639" priority="907" operator="equal">
      <formula>"MODERADO"</formula>
    </cfRule>
  </conditionalFormatting>
  <conditionalFormatting sqref="AX53:AY56">
    <cfRule type="cellIs" dxfId="638" priority="1119" operator="equal">
      <formula>"MODERADO"</formula>
    </cfRule>
  </conditionalFormatting>
  <conditionalFormatting sqref="AX67:AY68">
    <cfRule type="cellIs" dxfId="637" priority="7284" operator="equal">
      <formula>"MODERADO"</formula>
    </cfRule>
  </conditionalFormatting>
  <conditionalFormatting sqref="AY10 AY12">
    <cfRule type="cellIs" dxfId="636" priority="331" operator="equal">
      <formula>#REF!</formula>
    </cfRule>
    <cfRule type="cellIs" dxfId="635" priority="556" operator="equal">
      <formula>#REF!</formula>
    </cfRule>
    <cfRule type="cellIs" dxfId="634" priority="329" operator="equal">
      <formula>#REF!</formula>
    </cfRule>
    <cfRule type="cellIs" dxfId="633" priority="555" operator="equal">
      <formula>#REF!</formula>
    </cfRule>
    <cfRule type="cellIs" dxfId="632" priority="330" operator="equal">
      <formula>#REF!</formula>
    </cfRule>
    <cfRule type="cellIs" dxfId="631" priority="566" operator="equal">
      <formula>#REF!</formula>
    </cfRule>
    <cfRule type="cellIs" dxfId="630" priority="565" operator="equal">
      <formula>#REF!</formula>
    </cfRule>
    <cfRule type="cellIs" dxfId="629" priority="554" operator="equal">
      <formula>#REF!</formula>
    </cfRule>
    <cfRule type="cellIs" dxfId="628" priority="563" operator="equal">
      <formula>#REF!</formula>
    </cfRule>
    <cfRule type="cellIs" dxfId="627" priority="553" operator="equal">
      <formula>#REF!</formula>
    </cfRule>
    <cfRule type="cellIs" dxfId="626" priority="552" operator="equal">
      <formula>#REF!</formula>
    </cfRule>
    <cfRule type="cellIs" dxfId="625" priority="551" operator="equal">
      <formula>#REF!</formula>
    </cfRule>
    <cfRule type="cellIs" dxfId="624" priority="550" operator="equal">
      <formula>#REF!</formula>
    </cfRule>
    <cfRule type="cellIs" dxfId="623" priority="549" operator="equal">
      <formula>#REF!</formula>
    </cfRule>
    <cfRule type="cellIs" dxfId="622" priority="562" operator="equal">
      <formula>#REF!</formula>
    </cfRule>
    <cfRule type="cellIs" dxfId="621" priority="557" operator="equal">
      <formula>#REF!</formula>
    </cfRule>
    <cfRule type="cellIs" dxfId="620" priority="559" operator="equal">
      <formula>#REF!</formula>
    </cfRule>
    <cfRule type="cellIs" dxfId="619" priority="548" operator="equal">
      <formula>#REF!</formula>
    </cfRule>
    <cfRule type="cellIs" dxfId="618" priority="561" operator="equal">
      <formula>#REF!</formula>
    </cfRule>
    <cfRule type="cellIs" dxfId="617" priority="349" operator="equal">
      <formula>#REF!</formula>
    </cfRule>
    <cfRule type="cellIs" dxfId="616" priority="346" operator="equal">
      <formula>#REF!</formula>
    </cfRule>
    <cfRule type="cellIs" dxfId="615" priority="272" operator="equal">
      <formula>"BAJO"</formula>
    </cfRule>
    <cfRule type="cellIs" dxfId="614" priority="337" operator="equal">
      <formula>#REF!</formula>
    </cfRule>
    <cfRule type="cellIs" dxfId="613" priority="270" operator="equal">
      <formula>"ALTO"</formula>
    </cfRule>
    <cfRule type="cellIs" dxfId="612" priority="269" operator="equal">
      <formula>"EXTREMO"</formula>
    </cfRule>
    <cfRule type="cellIs" dxfId="611" priority="268" operator="equal">
      <formula>"MODERADO (RC/F)"</formula>
    </cfRule>
    <cfRule type="cellIs" dxfId="610" priority="560" operator="equal">
      <formula>#REF!</formula>
    </cfRule>
    <cfRule type="cellIs" dxfId="609" priority="267" operator="equal">
      <formula>"ALTO (RC/F)"</formula>
    </cfRule>
    <cfRule type="cellIs" dxfId="608" priority="564" operator="equal">
      <formula>#REF!</formula>
    </cfRule>
    <cfRule type="cellIs" dxfId="607" priority="547" operator="equal">
      <formula>#REF!</formula>
    </cfRule>
    <cfRule type="cellIs" dxfId="606" priority="558" operator="equal">
      <formula>#REF!</formula>
    </cfRule>
    <cfRule type="cellIs" dxfId="605" priority="266" operator="equal">
      <formula>"EXTREMO (RC/F)"</formula>
    </cfRule>
  </conditionalFormatting>
  <conditionalFormatting sqref="AY14">
    <cfRule type="cellIs" dxfId="604" priority="320" operator="equal">
      <formula>#REF!</formula>
    </cfRule>
    <cfRule type="cellIs" dxfId="603" priority="319" operator="equal">
      <formula>#REF!</formula>
    </cfRule>
    <cfRule type="cellIs" dxfId="602" priority="318" operator="equal">
      <formula>#REF!</formula>
    </cfRule>
    <cfRule type="cellIs" dxfId="601" priority="317" operator="equal">
      <formula>#REF!</formula>
    </cfRule>
    <cfRule type="cellIs" dxfId="600" priority="316" operator="equal">
      <formula>#REF!</formula>
    </cfRule>
    <cfRule type="cellIs" dxfId="599" priority="315" operator="equal">
      <formula>#REF!</formula>
    </cfRule>
    <cfRule type="cellIs" dxfId="598" priority="314" operator="equal">
      <formula>#REF!</formula>
    </cfRule>
    <cfRule type="cellIs" dxfId="597" priority="328" operator="equal">
      <formula>#REF!</formula>
    </cfRule>
    <cfRule type="cellIs" dxfId="596" priority="313" operator="equal">
      <formula>#REF!</formula>
    </cfRule>
    <cfRule type="cellIs" dxfId="595" priority="312" operator="equal">
      <formula>#REF!</formula>
    </cfRule>
    <cfRule type="cellIs" dxfId="594" priority="311" operator="equal">
      <formula>#REF!</formula>
    </cfRule>
    <cfRule type="cellIs" dxfId="593" priority="310" operator="equal">
      <formula>#REF!</formula>
    </cfRule>
    <cfRule type="cellIs" dxfId="592" priority="309" operator="equal">
      <formula>#REF!</formula>
    </cfRule>
    <cfRule type="cellIs" dxfId="591" priority="308" operator="equal">
      <formula>#REF!</formula>
    </cfRule>
    <cfRule type="cellIs" dxfId="590" priority="307" operator="equal">
      <formula>#REF!</formula>
    </cfRule>
    <cfRule type="cellIs" dxfId="589" priority="306" operator="equal">
      <formula>#REF!</formula>
    </cfRule>
    <cfRule type="cellIs" dxfId="588" priority="327" operator="equal">
      <formula>#REF!</formula>
    </cfRule>
    <cfRule type="cellIs" dxfId="587" priority="326" operator="equal">
      <formula>#REF!</formula>
    </cfRule>
    <cfRule type="cellIs" dxfId="586" priority="325" operator="equal">
      <formula>#REF!</formula>
    </cfRule>
    <cfRule type="cellIs" dxfId="585" priority="324" operator="equal">
      <formula>#REF!</formula>
    </cfRule>
    <cfRule type="cellIs" dxfId="584" priority="323" operator="equal">
      <formula>#REF!</formula>
    </cfRule>
    <cfRule type="cellIs" dxfId="583" priority="322" operator="equal">
      <formula>#REF!</formula>
    </cfRule>
    <cfRule type="cellIs" dxfId="582" priority="321" operator="equal">
      <formula>#REF!</formula>
    </cfRule>
  </conditionalFormatting>
  <conditionalFormatting sqref="AY14:AY16">
    <cfRule type="cellIs" dxfId="581" priority="277" operator="equal">
      <formula>"ALTO"</formula>
    </cfRule>
    <cfRule type="cellIs" dxfId="580" priority="279" operator="equal">
      <formula>"BAJO"</formula>
    </cfRule>
    <cfRule type="cellIs" dxfId="579" priority="297" operator="equal">
      <formula>#REF!</formula>
    </cfRule>
    <cfRule type="cellIs" dxfId="578" priority="288" operator="equal">
      <formula>#REF!</formula>
    </cfRule>
    <cfRule type="cellIs" dxfId="577" priority="278" operator="equal">
      <formula>"MODERADO"</formula>
    </cfRule>
    <cfRule type="cellIs" dxfId="576" priority="280" operator="equal">
      <formula>#REF!</formula>
    </cfRule>
    <cfRule type="cellIs" dxfId="575" priority="276" operator="equal">
      <formula>"EXTREMO"</formula>
    </cfRule>
    <cfRule type="cellIs" dxfId="574" priority="275" operator="equal">
      <formula>"MODERADO (RC/F)"</formula>
    </cfRule>
    <cfRule type="cellIs" dxfId="573" priority="274" operator="equal">
      <formula>"ALTO (RC/F)"</formula>
    </cfRule>
    <cfRule type="cellIs" dxfId="572" priority="273" operator="equal">
      <formula>"EXTREMO (RC/F)"</formula>
    </cfRule>
    <cfRule type="cellIs" dxfId="571" priority="281" operator="equal">
      <formula>#REF!</formula>
    </cfRule>
  </conditionalFormatting>
  <conditionalFormatting sqref="AY15:AY16">
    <cfRule type="cellIs" dxfId="570" priority="292" operator="equal">
      <formula>#REF!</formula>
    </cfRule>
    <cfRule type="cellIs" dxfId="569" priority="291" operator="equal">
      <formula>#REF!</formula>
    </cfRule>
    <cfRule type="cellIs" dxfId="568" priority="290" operator="equal">
      <formula>#REF!</formula>
    </cfRule>
    <cfRule type="cellIs" dxfId="567" priority="289" operator="equal">
      <formula>#REF!</formula>
    </cfRule>
    <cfRule type="cellIs" dxfId="566" priority="305" operator="equal">
      <formula>#REF!</formula>
    </cfRule>
    <cfRule type="cellIs" dxfId="565" priority="299" operator="equal">
      <formula>#REF!</formula>
    </cfRule>
    <cfRule type="cellIs" dxfId="564" priority="298" operator="equal">
      <formula>#REF!</formula>
    </cfRule>
    <cfRule type="cellIs" dxfId="563" priority="296" operator="equal">
      <formula>#REF!</formula>
    </cfRule>
    <cfRule type="cellIs" dxfId="562" priority="295" operator="equal">
      <formula>#REF!</formula>
    </cfRule>
    <cfRule type="cellIs" dxfId="561" priority="294" operator="equal">
      <formula>#REF!</formula>
    </cfRule>
    <cfRule type="cellIs" dxfId="560" priority="286" operator="equal">
      <formula>#REF!</formula>
    </cfRule>
    <cfRule type="cellIs" dxfId="559" priority="285" operator="equal">
      <formula>#REF!</formula>
    </cfRule>
    <cfRule type="cellIs" dxfId="558" priority="284" operator="equal">
      <formula>#REF!</formula>
    </cfRule>
    <cfRule type="cellIs" dxfId="557" priority="283" operator="equal">
      <formula>#REF!</formula>
    </cfRule>
    <cfRule type="cellIs" dxfId="556" priority="282" operator="equal">
      <formula>#REF!</formula>
    </cfRule>
    <cfRule type="cellIs" dxfId="555" priority="293" operator="equal">
      <formula>#REF!</formula>
    </cfRule>
    <cfRule type="cellIs" dxfId="554" priority="304" operator="equal">
      <formula>#REF!</formula>
    </cfRule>
    <cfRule type="cellIs" dxfId="553" priority="303" operator="equal">
      <formula>#REF!</formula>
    </cfRule>
    <cfRule type="cellIs" dxfId="552" priority="302" operator="equal">
      <formula>#REF!</formula>
    </cfRule>
    <cfRule type="cellIs" dxfId="551" priority="301" operator="equal">
      <formula>#REF!</formula>
    </cfRule>
    <cfRule type="cellIs" dxfId="550" priority="300" operator="equal">
      <formula>#REF!</formula>
    </cfRule>
    <cfRule type="cellIs" dxfId="549" priority="287" operator="equal">
      <formula>#REF!</formula>
    </cfRule>
  </conditionalFormatting>
  <conditionalFormatting sqref="AY18:AY19">
    <cfRule type="cellIs" dxfId="548" priority="239" operator="equal">
      <formula>#REF!</formula>
    </cfRule>
    <cfRule type="cellIs" dxfId="547" priority="240" operator="equal">
      <formula>#REF!</formula>
    </cfRule>
    <cfRule type="cellIs" dxfId="546" priority="241" operator="equal">
      <formula>#REF!</formula>
    </cfRule>
    <cfRule type="cellIs" dxfId="545" priority="242" operator="equal">
      <formula>#REF!</formula>
    </cfRule>
    <cfRule type="cellIs" dxfId="544" priority="243" operator="equal">
      <formula>#REF!</formula>
    </cfRule>
    <cfRule type="cellIs" dxfId="543" priority="244" operator="equal">
      <formula>#REF!</formula>
    </cfRule>
    <cfRule type="cellIs" dxfId="542" priority="245" operator="equal">
      <formula>#REF!</formula>
    </cfRule>
    <cfRule type="cellIs" dxfId="541" priority="246" operator="equal">
      <formula>#REF!</formula>
    </cfRule>
    <cfRule type="cellIs" dxfId="540" priority="254" operator="equal">
      <formula>#REF!</formula>
    </cfRule>
    <cfRule type="cellIs" dxfId="539" priority="233" operator="equal">
      <formula>#REF!</formula>
    </cfRule>
    <cfRule type="cellIs" dxfId="538" priority="234" operator="equal">
      <formula>#REF!</formula>
    </cfRule>
    <cfRule type="cellIs" dxfId="537" priority="235" operator="equal">
      <formula>#REF!</formula>
    </cfRule>
    <cfRule type="cellIs" dxfId="536" priority="236" operator="equal">
      <formula>#REF!</formula>
    </cfRule>
    <cfRule type="cellIs" dxfId="535" priority="237" operator="equal">
      <formula>#REF!</formula>
    </cfRule>
    <cfRule type="cellIs" dxfId="534" priority="265" operator="equal">
      <formula>"BAJO"</formula>
    </cfRule>
    <cfRule type="cellIs" dxfId="533" priority="264" operator="equal">
      <formula>"MODERADO"</formula>
    </cfRule>
    <cfRule type="cellIs" dxfId="532" priority="263" operator="equal">
      <formula>"ALTO"</formula>
    </cfRule>
    <cfRule type="cellIs" dxfId="531" priority="262" operator="equal">
      <formula>"EXTREMO"</formula>
    </cfRule>
    <cfRule type="cellIs" dxfId="530" priority="261" operator="equal">
      <formula>"MODERADO (RC/F)"</formula>
    </cfRule>
    <cfRule type="cellIs" dxfId="529" priority="260" operator="equal">
      <formula>"ALTO (RC/F)"</formula>
    </cfRule>
    <cfRule type="cellIs" dxfId="528" priority="259" operator="equal">
      <formula>"EXTREMO (RC/F)"</formula>
    </cfRule>
    <cfRule type="cellIs" dxfId="527" priority="258" operator="equal">
      <formula>#REF!</formula>
    </cfRule>
    <cfRule type="cellIs" dxfId="526" priority="257" operator="equal">
      <formula>#REF!</formula>
    </cfRule>
    <cfRule type="cellIs" dxfId="525" priority="256" operator="equal">
      <formula>#REF!</formula>
    </cfRule>
    <cfRule type="cellIs" dxfId="524" priority="255" operator="equal">
      <formula>#REF!</formula>
    </cfRule>
    <cfRule type="cellIs" dxfId="523" priority="238" operator="equal">
      <formula>#REF!</formula>
    </cfRule>
    <cfRule type="cellIs" dxfId="522" priority="253" operator="equal">
      <formula>#REF!</formula>
    </cfRule>
    <cfRule type="cellIs" dxfId="521" priority="252" operator="equal">
      <formula>#REF!</formula>
    </cfRule>
    <cfRule type="cellIs" dxfId="520" priority="251" operator="equal">
      <formula>#REF!</formula>
    </cfRule>
    <cfRule type="cellIs" dxfId="519" priority="250" operator="equal">
      <formula>#REF!</formula>
    </cfRule>
    <cfRule type="cellIs" dxfId="518" priority="249" operator="equal">
      <formula>#REF!</formula>
    </cfRule>
    <cfRule type="cellIs" dxfId="517" priority="248" operator="equal">
      <formula>#REF!</formula>
    </cfRule>
    <cfRule type="cellIs" dxfId="516" priority="247" operator="equal">
      <formula>#REF!</formula>
    </cfRule>
  </conditionalFormatting>
  <conditionalFormatting sqref="AY21:AY22 AY71">
    <cfRule type="cellIs" dxfId="515" priority="7288" operator="equal">
      <formula>"ALTO (RC/F)"</formula>
    </cfRule>
    <cfRule type="cellIs" dxfId="514" priority="7289" operator="equal">
      <formula>"MODERADO (RC/F)"</formula>
    </cfRule>
    <cfRule type="cellIs" dxfId="513" priority="7290" operator="equal">
      <formula>"EXTREMO"</formula>
    </cfRule>
    <cfRule type="cellIs" dxfId="512" priority="7291" operator="equal">
      <formula>"ALTO"</formula>
    </cfRule>
    <cfRule type="cellIs" dxfId="511" priority="7292" operator="equal">
      <formula>"MODERADO"</formula>
    </cfRule>
    <cfRule type="cellIs" dxfId="510" priority="7293" operator="equal">
      <formula>"BAJO"</formula>
    </cfRule>
    <cfRule type="cellIs" dxfId="509" priority="7294" operator="equal">
      <formula>#REF!</formula>
    </cfRule>
    <cfRule type="cellIs" dxfId="508" priority="7295" operator="equal">
      <formula>#REF!</formula>
    </cfRule>
    <cfRule type="cellIs" dxfId="507" priority="7287" operator="equal">
      <formula>"EXTREMO (RC/F)"</formula>
    </cfRule>
  </conditionalFormatting>
  <conditionalFormatting sqref="AY21:AY22">
    <cfRule type="cellIs" dxfId="506" priority="507" operator="equal">
      <formula>#REF!</formula>
    </cfRule>
    <cfRule type="cellIs" dxfId="505" priority="515" operator="equal">
      <formula>#REF!</formula>
    </cfRule>
    <cfRule type="cellIs" dxfId="504" priority="516" operator="equal">
      <formula>#REF!</formula>
    </cfRule>
    <cfRule type="cellIs" dxfId="503" priority="517" operator="equal">
      <formula>#REF!</formula>
    </cfRule>
    <cfRule type="cellIs" dxfId="502" priority="498" operator="equal">
      <formula>#REF!</formula>
    </cfRule>
    <cfRule type="cellIs" dxfId="501" priority="494" operator="equal">
      <formula>#REF!</formula>
    </cfRule>
    <cfRule type="cellIs" dxfId="500" priority="495" operator="equal">
      <formula>#REF!</formula>
    </cfRule>
    <cfRule type="cellIs" dxfId="499" priority="496" operator="equal">
      <formula>#REF!</formula>
    </cfRule>
    <cfRule type="cellIs" dxfId="498" priority="497" operator="equal">
      <formula>#REF!</formula>
    </cfRule>
    <cfRule type="cellIs" dxfId="497" priority="499" operator="equal">
      <formula>#REF!</formula>
    </cfRule>
    <cfRule type="cellIs" dxfId="496" priority="501" operator="equal">
      <formula>#REF!</formula>
    </cfRule>
    <cfRule type="cellIs" dxfId="495" priority="502" operator="equal">
      <formula>#REF!</formula>
    </cfRule>
    <cfRule type="cellIs" dxfId="494" priority="503" operator="equal">
      <formula>#REF!</formula>
    </cfRule>
    <cfRule type="cellIs" dxfId="493" priority="504" operator="equal">
      <formula>#REF!</formula>
    </cfRule>
    <cfRule type="cellIs" dxfId="492" priority="505" operator="equal">
      <formula>#REF!</formula>
    </cfRule>
    <cfRule type="cellIs" dxfId="491" priority="506" operator="equal">
      <formula>#REF!</formula>
    </cfRule>
    <cfRule type="cellIs" dxfId="490" priority="508" operator="equal">
      <formula>#REF!</formula>
    </cfRule>
    <cfRule type="cellIs" dxfId="489" priority="510" operator="equal">
      <formula>#REF!</formula>
    </cfRule>
    <cfRule type="cellIs" dxfId="488" priority="511" operator="equal">
      <formula>#REF!</formula>
    </cfRule>
    <cfRule type="cellIs" dxfId="487" priority="512" operator="equal">
      <formula>#REF!</formula>
    </cfRule>
    <cfRule type="cellIs" dxfId="486" priority="513" operator="equal">
      <formula>#REF!</formula>
    </cfRule>
    <cfRule type="cellIs" dxfId="485" priority="514" operator="equal">
      <formula>#REF!</formula>
    </cfRule>
  </conditionalFormatting>
  <conditionalFormatting sqref="AY24:AY25">
    <cfRule type="cellIs" dxfId="484" priority="465" operator="equal">
      <formula>#REF!</formula>
    </cfRule>
    <cfRule type="cellIs" dxfId="483" priority="456" operator="equal">
      <formula>#REF!</formula>
    </cfRule>
    <cfRule type="cellIs" dxfId="482" priority="458" operator="equal">
      <formula>#REF!</formula>
    </cfRule>
    <cfRule type="cellIs" dxfId="481" priority="455" operator="equal">
      <formula>#REF!</formula>
    </cfRule>
    <cfRule type="cellIs" dxfId="480" priority="454" operator="equal">
      <formula>#REF!</formula>
    </cfRule>
    <cfRule type="cellIs" dxfId="479" priority="453" operator="equal">
      <formula>#REF!</formula>
    </cfRule>
    <cfRule type="cellIs" dxfId="478" priority="452" operator="equal">
      <formula>#REF!</formula>
    </cfRule>
    <cfRule type="cellIs" dxfId="477" priority="459" operator="equal">
      <formula>#REF!</formula>
    </cfRule>
    <cfRule type="cellIs" dxfId="476" priority="460" operator="equal">
      <formula>#REF!</formula>
    </cfRule>
    <cfRule type="cellIs" dxfId="475" priority="461" operator="equal">
      <formula>#REF!</formula>
    </cfRule>
    <cfRule type="cellIs" dxfId="474" priority="462" operator="equal">
      <formula>#REF!</formula>
    </cfRule>
    <cfRule type="cellIs" dxfId="473" priority="463" operator="equal">
      <formula>#REF!</formula>
    </cfRule>
    <cfRule type="cellIs" dxfId="472" priority="464" operator="equal">
      <formula>#REF!</formula>
    </cfRule>
    <cfRule type="cellIs" dxfId="471" priority="466" operator="equal">
      <formula>#REF!</formula>
    </cfRule>
    <cfRule type="cellIs" dxfId="470" priority="467" operator="equal">
      <formula>#REF!</formula>
    </cfRule>
    <cfRule type="cellIs" dxfId="469" priority="468" operator="equal">
      <formula>#REF!</formula>
    </cfRule>
    <cfRule type="cellIs" dxfId="468" priority="469" operator="equal">
      <formula>#REF!</formula>
    </cfRule>
    <cfRule type="cellIs" dxfId="467" priority="470" operator="equal">
      <formula>#REF!</formula>
    </cfRule>
    <cfRule type="cellIs" dxfId="466" priority="471" operator="equal">
      <formula>"EXTREMO (RC/F)"</formula>
    </cfRule>
    <cfRule type="cellIs" dxfId="465" priority="472" operator="equal">
      <formula>"ALTO (RC/F)"</formula>
    </cfRule>
    <cfRule type="cellIs" dxfId="464" priority="445" operator="equal">
      <formula>#REF!</formula>
    </cfRule>
    <cfRule type="cellIs" dxfId="463" priority="477" operator="equal">
      <formula>"BAJO"</formula>
    </cfRule>
    <cfRule type="cellIs" dxfId="462" priority="476" operator="equal">
      <formula>"MODERADO"</formula>
    </cfRule>
    <cfRule type="cellIs" dxfId="461" priority="457" operator="equal">
      <formula>#REF!</formula>
    </cfRule>
    <cfRule type="cellIs" dxfId="460" priority="475" operator="equal">
      <formula>"ALTO"</formula>
    </cfRule>
    <cfRule type="cellIs" dxfId="459" priority="451" operator="equal">
      <formula>#REF!</formula>
    </cfRule>
    <cfRule type="cellIs" dxfId="458" priority="450" operator="equal">
      <formula>#REF!</formula>
    </cfRule>
    <cfRule type="cellIs" dxfId="457" priority="449" operator="equal">
      <formula>#REF!</formula>
    </cfRule>
    <cfRule type="cellIs" dxfId="456" priority="474" operator="equal">
      <formula>"EXTREMO"</formula>
    </cfRule>
    <cfRule type="cellIs" dxfId="455" priority="448" operator="equal">
      <formula>#REF!</formula>
    </cfRule>
    <cfRule type="cellIs" dxfId="454" priority="447" operator="equal">
      <formula>#REF!</formula>
    </cfRule>
    <cfRule type="cellIs" dxfId="453" priority="473" operator="equal">
      <formula>"MODERADO (RC/F)"</formula>
    </cfRule>
    <cfRule type="cellIs" dxfId="452" priority="446" operator="equal">
      <formula>#REF!</formula>
    </cfRule>
  </conditionalFormatting>
  <conditionalFormatting sqref="AY27:AY28 AY41:AY42">
    <cfRule type="cellIs" dxfId="451" priority="981" operator="equal">
      <formula>#REF!</formula>
    </cfRule>
    <cfRule type="cellIs" dxfId="450" priority="972" operator="equal">
      <formula>#REF!</formula>
    </cfRule>
    <cfRule type="cellIs" dxfId="449" priority="973" operator="equal">
      <formula>#REF!</formula>
    </cfRule>
    <cfRule type="cellIs" dxfId="448" priority="974" operator="equal">
      <formula>#REF!</formula>
    </cfRule>
    <cfRule type="cellIs" dxfId="447" priority="975" operator="equal">
      <formula>#REF!</formula>
    </cfRule>
    <cfRule type="cellIs" dxfId="446" priority="976" operator="equal">
      <formula>#REF!</formula>
    </cfRule>
    <cfRule type="cellIs" dxfId="445" priority="977" operator="equal">
      <formula>#REF!</formula>
    </cfRule>
    <cfRule type="cellIs" dxfId="444" priority="978" operator="equal">
      <formula>#REF!</formula>
    </cfRule>
    <cfRule type="cellIs" dxfId="443" priority="979" operator="equal">
      <formula>#REF!</formula>
    </cfRule>
    <cfRule type="cellIs" dxfId="442" priority="980" operator="equal">
      <formula>#REF!</formula>
    </cfRule>
    <cfRule type="cellIs" dxfId="441" priority="982" operator="equal">
      <formula>#REF!</formula>
    </cfRule>
    <cfRule type="cellIs" dxfId="440" priority="983" operator="equal">
      <formula>#REF!</formula>
    </cfRule>
    <cfRule type="cellIs" dxfId="439" priority="984" operator="equal">
      <formula>#REF!</formula>
    </cfRule>
    <cfRule type="cellIs" dxfId="438" priority="985" operator="equal">
      <formula>#REF!</formula>
    </cfRule>
    <cfRule type="cellIs" dxfId="437" priority="986" operator="equal">
      <formula>#REF!</formula>
    </cfRule>
    <cfRule type="cellIs" dxfId="436" priority="987" operator="equal">
      <formula>#REF!</formula>
    </cfRule>
    <cfRule type="cellIs" dxfId="435" priority="988" operator="equal">
      <formula>#REF!</formula>
    </cfRule>
    <cfRule type="cellIs" dxfId="434" priority="989" operator="equal">
      <formula>#REF!</formula>
    </cfRule>
    <cfRule type="cellIs" dxfId="433" priority="990" operator="equal">
      <formula>#REF!</formula>
    </cfRule>
  </conditionalFormatting>
  <conditionalFormatting sqref="AY27:AY30">
    <cfRule type="cellIs" dxfId="432" priority="693" operator="equal">
      <formula>"EXTREMO"</formula>
    </cfRule>
    <cfRule type="cellIs" dxfId="431" priority="753" operator="equal">
      <formula>#REF!</formula>
    </cfRule>
    <cfRule type="cellIs" dxfId="430" priority="773" operator="equal">
      <formula>#REF!</formula>
    </cfRule>
    <cfRule type="cellIs" dxfId="429" priority="696" operator="equal">
      <formula>"BAJO"</formula>
    </cfRule>
    <cfRule type="cellIs" dxfId="428" priority="694" operator="equal">
      <formula>"ALTO"</formula>
    </cfRule>
    <cfRule type="cellIs" dxfId="427" priority="770" operator="equal">
      <formula>#REF!</formula>
    </cfRule>
    <cfRule type="cellIs" dxfId="426" priority="692" operator="equal">
      <formula>"MODERADO (RC/F)"</formula>
    </cfRule>
    <cfRule type="cellIs" dxfId="425" priority="691" operator="equal">
      <formula>"ALTO (RC/F)"</formula>
    </cfRule>
    <cfRule type="cellIs" dxfId="424" priority="690" operator="equal">
      <formula>"EXTREMO (RC/F)"</formula>
    </cfRule>
    <cfRule type="cellIs" dxfId="423" priority="761" operator="equal">
      <formula>#REF!</formula>
    </cfRule>
    <cfRule type="cellIs" dxfId="422" priority="755" operator="equal">
      <formula>#REF!</formula>
    </cfRule>
    <cfRule type="cellIs" dxfId="421" priority="754" operator="equal">
      <formula>#REF!</formula>
    </cfRule>
  </conditionalFormatting>
  <conditionalFormatting sqref="AY29:AY30">
    <cfRule type="cellIs" dxfId="420" priority="763" operator="equal">
      <formula>#REF!</formula>
    </cfRule>
    <cfRule type="cellIs" dxfId="419" priority="764" operator="equal">
      <formula>#REF!</formula>
    </cfRule>
    <cfRule type="cellIs" dxfId="418" priority="765" operator="equal">
      <formula>#REF!</formula>
    </cfRule>
    <cfRule type="cellIs" dxfId="417" priority="766" operator="equal">
      <formula>#REF!</formula>
    </cfRule>
    <cfRule type="cellIs" dxfId="416" priority="767" operator="equal">
      <formula>#REF!</formula>
    </cfRule>
    <cfRule type="cellIs" dxfId="415" priority="768" operator="equal">
      <formula>#REF!</formula>
    </cfRule>
    <cfRule type="cellIs" dxfId="414" priority="769" operator="equal">
      <formula>#REF!</formula>
    </cfRule>
    <cfRule type="cellIs" dxfId="413" priority="760" operator="equal">
      <formula>#REF!</formula>
    </cfRule>
    <cfRule type="cellIs" dxfId="412" priority="759" operator="equal">
      <formula>#REF!</formula>
    </cfRule>
    <cfRule type="cellIs" dxfId="411" priority="772" operator="equal">
      <formula>#REF!</formula>
    </cfRule>
    <cfRule type="cellIs" dxfId="410" priority="757" operator="equal">
      <formula>#REF!</formula>
    </cfRule>
    <cfRule type="cellIs" dxfId="409" priority="756" operator="equal">
      <formula>#REF!</formula>
    </cfRule>
    <cfRule type="cellIs" dxfId="408" priority="774" operator="equal">
      <formula>#REF!</formula>
    </cfRule>
    <cfRule type="cellIs" dxfId="407" priority="758" operator="equal">
      <formula>#REF!</formula>
    </cfRule>
    <cfRule type="cellIs" dxfId="406" priority="775" operator="equal">
      <formula>#REF!</formula>
    </cfRule>
    <cfRule type="cellIs" dxfId="405" priority="776" operator="equal">
      <formula>#REF!</formula>
    </cfRule>
    <cfRule type="cellIs" dxfId="404" priority="778" operator="equal">
      <formula>#REF!</formula>
    </cfRule>
    <cfRule type="cellIs" dxfId="403" priority="777" operator="equal">
      <formula>#REF!</formula>
    </cfRule>
    <cfRule type="cellIs" dxfId="402" priority="771" operator="equal">
      <formula>#REF!</formula>
    </cfRule>
    <cfRule type="cellIs" dxfId="401" priority="762" operator="equal">
      <formula>#REF!</formula>
    </cfRule>
  </conditionalFormatting>
  <conditionalFormatting sqref="AY34">
    <cfRule type="cellIs" dxfId="400" priority="731" operator="equal">
      <formula>#REF!</formula>
    </cfRule>
    <cfRule type="cellIs" dxfId="399" priority="736" operator="equal">
      <formula>#REF!</formula>
    </cfRule>
    <cfRule type="cellIs" dxfId="398" priority="743" operator="equal">
      <formula>#REF!</formula>
    </cfRule>
    <cfRule type="cellIs" dxfId="397" priority="735" operator="equal">
      <formula>#REF!</formula>
    </cfRule>
    <cfRule type="cellIs" dxfId="396" priority="738" operator="equal">
      <formula>#REF!</formula>
    </cfRule>
    <cfRule type="cellIs" dxfId="395" priority="739" operator="equal">
      <formula>#REF!</formula>
    </cfRule>
    <cfRule type="cellIs" dxfId="394" priority="740" operator="equal">
      <formula>#REF!</formula>
    </cfRule>
    <cfRule type="cellIs" dxfId="393" priority="741" operator="equal">
      <formula>#REF!</formula>
    </cfRule>
    <cfRule type="cellIs" dxfId="392" priority="742" operator="equal">
      <formula>#REF!</formula>
    </cfRule>
    <cfRule type="cellIs" dxfId="391" priority="746" operator="equal">
      <formula>#REF!</formula>
    </cfRule>
    <cfRule type="cellIs" dxfId="390" priority="744" operator="equal">
      <formula>#REF!</formula>
    </cfRule>
    <cfRule type="cellIs" dxfId="389" priority="745" operator="equal">
      <formula>#REF!</formula>
    </cfRule>
    <cfRule type="cellIs" dxfId="388" priority="732" operator="equal">
      <formula>#REF!</formula>
    </cfRule>
    <cfRule type="cellIs" dxfId="387" priority="734" operator="equal">
      <formula>#REF!</formula>
    </cfRule>
    <cfRule type="cellIs" dxfId="386" priority="747" operator="equal">
      <formula>#REF!</formula>
    </cfRule>
    <cfRule type="cellIs" dxfId="385" priority="752" operator="equal">
      <formula>#REF!</formula>
    </cfRule>
    <cfRule type="cellIs" dxfId="384" priority="733" operator="equal">
      <formula>#REF!</formula>
    </cfRule>
    <cfRule type="cellIs" dxfId="383" priority="748" operator="equal">
      <formula>#REF!</formula>
    </cfRule>
    <cfRule type="cellIs" dxfId="382" priority="730" operator="equal">
      <formula>#REF!</formula>
    </cfRule>
    <cfRule type="cellIs" dxfId="381" priority="751" operator="equal">
      <formula>#REF!</formula>
    </cfRule>
    <cfRule type="cellIs" dxfId="380" priority="750" operator="equal">
      <formula>#REF!</formula>
    </cfRule>
    <cfRule type="cellIs" dxfId="379" priority="749" operator="equal">
      <formula>#REF!</formula>
    </cfRule>
    <cfRule type="cellIs" dxfId="378" priority="737" operator="equal">
      <formula>#REF!</formula>
    </cfRule>
  </conditionalFormatting>
  <conditionalFormatting sqref="AY34:AY36">
    <cfRule type="cellIs" dxfId="377" priority="705" operator="equal">
      <formula>#REF!</formula>
    </cfRule>
    <cfRule type="cellIs" dxfId="376" priority="704" operator="equal">
      <formula>#REF!</formula>
    </cfRule>
    <cfRule type="cellIs" dxfId="375" priority="703" operator="equal">
      <formula>"BAJO"</formula>
    </cfRule>
    <cfRule type="cellIs" dxfId="374" priority="702" operator="equal">
      <formula>"MODERADO"</formula>
    </cfRule>
    <cfRule type="cellIs" dxfId="373" priority="701" operator="equal">
      <formula>"ALTO"</formula>
    </cfRule>
    <cfRule type="cellIs" dxfId="372" priority="700" operator="equal">
      <formula>"EXTREMO"</formula>
    </cfRule>
    <cfRule type="cellIs" dxfId="371" priority="699" operator="equal">
      <formula>"MODERADO (RC/F)"</formula>
    </cfRule>
    <cfRule type="cellIs" dxfId="370" priority="698" operator="equal">
      <formula>"ALTO (RC/F)"</formula>
    </cfRule>
    <cfRule type="cellIs" dxfId="369" priority="721" operator="equal">
      <formula>#REF!</formula>
    </cfRule>
    <cfRule type="cellIs" dxfId="368" priority="712" operator="equal">
      <formula>#REF!</formula>
    </cfRule>
    <cfRule type="cellIs" dxfId="367" priority="697" operator="equal">
      <formula>"EXTREMO (RC/F)"</formula>
    </cfRule>
  </conditionalFormatting>
  <conditionalFormatting sqref="AY35:AY36">
    <cfRule type="cellIs" dxfId="366" priority="708" operator="equal">
      <formula>#REF!</formula>
    </cfRule>
    <cfRule type="cellIs" dxfId="365" priority="707" operator="equal">
      <formula>#REF!</formula>
    </cfRule>
    <cfRule type="cellIs" dxfId="364" priority="706" operator="equal">
      <formula>#REF!</formula>
    </cfRule>
    <cfRule type="cellIs" dxfId="363" priority="720" operator="equal">
      <formula>#REF!</formula>
    </cfRule>
    <cfRule type="cellIs" dxfId="362" priority="722" operator="equal">
      <formula>#REF!</formula>
    </cfRule>
    <cfRule type="cellIs" dxfId="361" priority="723" operator="equal">
      <formula>#REF!</formula>
    </cfRule>
    <cfRule type="cellIs" dxfId="360" priority="724" operator="equal">
      <formula>#REF!</formula>
    </cfRule>
    <cfRule type="cellIs" dxfId="359" priority="725" operator="equal">
      <formula>#REF!</formula>
    </cfRule>
    <cfRule type="cellIs" dxfId="358" priority="727" operator="equal">
      <formula>#REF!</formula>
    </cfRule>
    <cfRule type="cellIs" dxfId="357" priority="728" operator="equal">
      <formula>#REF!</formula>
    </cfRule>
    <cfRule type="cellIs" dxfId="356" priority="729" operator="equal">
      <formula>#REF!</formula>
    </cfRule>
    <cfRule type="cellIs" dxfId="355" priority="711" operator="equal">
      <formula>#REF!</formula>
    </cfRule>
    <cfRule type="cellIs" dxfId="354" priority="726" operator="equal">
      <formula>#REF!</formula>
    </cfRule>
    <cfRule type="cellIs" dxfId="353" priority="715" operator="equal">
      <formula>#REF!</formula>
    </cfRule>
    <cfRule type="cellIs" dxfId="352" priority="710" operator="equal">
      <formula>#REF!</formula>
    </cfRule>
    <cfRule type="cellIs" dxfId="351" priority="713" operator="equal">
      <formula>#REF!</formula>
    </cfRule>
    <cfRule type="cellIs" dxfId="350" priority="714" operator="equal">
      <formula>#REF!</formula>
    </cfRule>
    <cfRule type="cellIs" dxfId="349" priority="709" operator="equal">
      <formula>#REF!</formula>
    </cfRule>
    <cfRule type="cellIs" dxfId="348" priority="716" operator="equal">
      <formula>#REF!</formula>
    </cfRule>
    <cfRule type="cellIs" dxfId="347" priority="717" operator="equal">
      <formula>#REF!</formula>
    </cfRule>
    <cfRule type="cellIs" dxfId="346" priority="718" operator="equal">
      <formula>#REF!</formula>
    </cfRule>
    <cfRule type="cellIs" dxfId="345" priority="719" operator="equal">
      <formula>#REF!</formula>
    </cfRule>
  </conditionalFormatting>
  <conditionalFormatting sqref="AY38:AY39">
    <cfRule type="cellIs" dxfId="344" priority="689" operator="equal">
      <formula>"BAJO"</formula>
    </cfRule>
    <cfRule type="cellIs" dxfId="343" priority="688" operator="equal">
      <formula>"MODERADO"</formula>
    </cfRule>
    <cfRule type="cellIs" dxfId="342" priority="687" operator="equal">
      <formula>"ALTO"</formula>
    </cfRule>
    <cfRule type="cellIs" dxfId="341" priority="686" operator="equal">
      <formula>"EXTREMO"</formula>
    </cfRule>
    <cfRule type="cellIs" dxfId="340" priority="685" operator="equal">
      <formula>"MODERADO (RC/F)"</formula>
    </cfRule>
    <cfRule type="cellIs" dxfId="339" priority="684" operator="equal">
      <formula>"ALTO (RC/F)"</formula>
    </cfRule>
    <cfRule type="cellIs" dxfId="338" priority="683" operator="equal">
      <formula>"EXTREMO (RC/F)"</formula>
    </cfRule>
    <cfRule type="cellIs" dxfId="337" priority="682" operator="equal">
      <formula>#REF!</formula>
    </cfRule>
    <cfRule type="cellIs" dxfId="336" priority="681" operator="equal">
      <formula>#REF!</formula>
    </cfRule>
    <cfRule type="cellIs" dxfId="335" priority="658" operator="equal">
      <formula>#REF!</formula>
    </cfRule>
    <cfRule type="cellIs" dxfId="334" priority="675" operator="equal">
      <formula>#REF!</formula>
    </cfRule>
    <cfRule type="cellIs" dxfId="333" priority="659" operator="equal">
      <formula>#REF!</formula>
    </cfRule>
    <cfRule type="cellIs" dxfId="332" priority="660" operator="equal">
      <formula>#REF!</formula>
    </cfRule>
    <cfRule type="cellIs" dxfId="331" priority="676" operator="equal">
      <formula>#REF!</formula>
    </cfRule>
    <cfRule type="cellIs" dxfId="330" priority="661" operator="equal">
      <formula>#REF!</formula>
    </cfRule>
    <cfRule type="cellIs" dxfId="329" priority="663" operator="equal">
      <formula>#REF!</formula>
    </cfRule>
    <cfRule type="cellIs" dxfId="328" priority="664" operator="equal">
      <formula>#REF!</formula>
    </cfRule>
    <cfRule type="cellIs" dxfId="327" priority="665" operator="equal">
      <formula>#REF!</formula>
    </cfRule>
    <cfRule type="cellIs" dxfId="326" priority="668" operator="equal">
      <formula>#REF!</formula>
    </cfRule>
    <cfRule type="cellIs" dxfId="325" priority="677" operator="equal">
      <formula>#REF!</formula>
    </cfRule>
    <cfRule type="cellIs" dxfId="324" priority="679" operator="equal">
      <formula>#REF!</formula>
    </cfRule>
    <cfRule type="cellIs" dxfId="323" priority="666" operator="equal">
      <formula>#REF!</formula>
    </cfRule>
    <cfRule type="cellIs" dxfId="322" priority="680" operator="equal">
      <formula>#REF!</formula>
    </cfRule>
    <cfRule type="cellIs" dxfId="321" priority="678" operator="equal">
      <formula>#REF!</formula>
    </cfRule>
    <cfRule type="cellIs" dxfId="320" priority="667" operator="equal">
      <formula>#REF!</formula>
    </cfRule>
    <cfRule type="cellIs" dxfId="319" priority="671" operator="equal">
      <formula>#REF!</formula>
    </cfRule>
    <cfRule type="cellIs" dxfId="318" priority="657" operator="equal">
      <formula>#REF!</formula>
    </cfRule>
    <cfRule type="cellIs" dxfId="317" priority="669" operator="equal">
      <formula>#REF!</formula>
    </cfRule>
    <cfRule type="cellIs" dxfId="316" priority="670" operator="equal">
      <formula>#REF!</formula>
    </cfRule>
    <cfRule type="cellIs" dxfId="315" priority="662" operator="equal">
      <formula>#REF!</formula>
    </cfRule>
    <cfRule type="cellIs" dxfId="314" priority="672" operator="equal">
      <formula>#REF!</formula>
    </cfRule>
    <cfRule type="cellIs" dxfId="313" priority="673" operator="equal">
      <formula>#REF!</formula>
    </cfRule>
    <cfRule type="cellIs" dxfId="312" priority="674" operator="equal">
      <formula>#REF!</formula>
    </cfRule>
  </conditionalFormatting>
  <conditionalFormatting sqref="AY41:AY42 AY27:AY28">
    <cfRule type="cellIs" dxfId="311" priority="971" operator="equal">
      <formula>#REF!</formula>
    </cfRule>
  </conditionalFormatting>
  <conditionalFormatting sqref="AY41:AY42">
    <cfRule type="cellIs" dxfId="310" priority="970" operator="equal">
      <formula>#REF!</formula>
    </cfRule>
    <cfRule type="cellIs" dxfId="309" priority="969" operator="equal">
      <formula>#REF!</formula>
    </cfRule>
    <cfRule type="cellIs" dxfId="308" priority="968" operator="equal">
      <formula>#REF!</formula>
    </cfRule>
    <cfRule type="cellIs" dxfId="307" priority="967" operator="equal">
      <formula>#REF!</formula>
    </cfRule>
    <cfRule type="cellIs" dxfId="306" priority="965" operator="equal">
      <formula>#REF!</formula>
    </cfRule>
    <cfRule type="cellIs" dxfId="305" priority="904" operator="equal">
      <formula>"MODERADO (RC/F)"</formula>
    </cfRule>
    <cfRule type="cellIs" dxfId="304" priority="906" operator="equal">
      <formula>"ALTO"</formula>
    </cfRule>
    <cfRule type="cellIs" dxfId="303" priority="908" operator="equal">
      <formula>"BAJO"</formula>
    </cfRule>
    <cfRule type="cellIs" dxfId="302" priority="903" operator="equal">
      <formula>"ALTO (RC/F)"</formula>
    </cfRule>
    <cfRule type="cellIs" dxfId="301" priority="902" operator="equal">
      <formula>"EXTREMO (RC/F)"</formula>
    </cfRule>
    <cfRule type="cellIs" dxfId="300" priority="905" operator="equal">
      <formula>"EXTREMO"</formula>
    </cfRule>
    <cfRule type="cellIs" dxfId="299" priority="966" operator="equal">
      <formula>#REF!</formula>
    </cfRule>
  </conditionalFormatting>
  <conditionalFormatting sqref="AY46">
    <cfRule type="cellIs" dxfId="298" priority="952" operator="equal">
      <formula>#REF!</formula>
    </cfRule>
    <cfRule type="cellIs" dxfId="297" priority="953" operator="equal">
      <formula>#REF!</formula>
    </cfRule>
    <cfRule type="cellIs" dxfId="296" priority="954" operator="equal">
      <formula>#REF!</formula>
    </cfRule>
    <cfRule type="cellIs" dxfId="295" priority="955" operator="equal">
      <formula>#REF!</formula>
    </cfRule>
    <cfRule type="cellIs" dxfId="294" priority="956" operator="equal">
      <formula>#REF!</formula>
    </cfRule>
    <cfRule type="cellIs" dxfId="293" priority="957" operator="equal">
      <formula>#REF!</formula>
    </cfRule>
    <cfRule type="cellIs" dxfId="292" priority="958" operator="equal">
      <formula>#REF!</formula>
    </cfRule>
    <cfRule type="cellIs" dxfId="291" priority="959" operator="equal">
      <formula>#REF!</formula>
    </cfRule>
    <cfRule type="cellIs" dxfId="290" priority="960" operator="equal">
      <formula>#REF!</formula>
    </cfRule>
    <cfRule type="cellIs" dxfId="289" priority="961" operator="equal">
      <formula>#REF!</formula>
    </cfRule>
    <cfRule type="cellIs" dxfId="288" priority="963" operator="equal">
      <formula>#REF!</formula>
    </cfRule>
    <cfRule type="cellIs" dxfId="287" priority="964" operator="equal">
      <formula>#REF!</formula>
    </cfRule>
    <cfRule type="cellIs" dxfId="286" priority="943" operator="equal">
      <formula>#REF!</formula>
    </cfRule>
    <cfRule type="cellIs" dxfId="285" priority="962" operator="equal">
      <formula>#REF!</formula>
    </cfRule>
    <cfRule type="cellIs" dxfId="284" priority="942" operator="equal">
      <formula>#REF!</formula>
    </cfRule>
    <cfRule type="cellIs" dxfId="283" priority="944" operator="equal">
      <formula>#REF!</formula>
    </cfRule>
    <cfRule type="cellIs" dxfId="282" priority="945" operator="equal">
      <formula>#REF!</formula>
    </cfRule>
    <cfRule type="cellIs" dxfId="281" priority="946" operator="equal">
      <formula>#REF!</formula>
    </cfRule>
    <cfRule type="cellIs" dxfId="280" priority="947" operator="equal">
      <formula>#REF!</formula>
    </cfRule>
    <cfRule type="cellIs" dxfId="279" priority="948" operator="equal">
      <formula>#REF!</formula>
    </cfRule>
    <cfRule type="cellIs" dxfId="278" priority="949" operator="equal">
      <formula>#REF!</formula>
    </cfRule>
    <cfRule type="cellIs" dxfId="277" priority="950" operator="equal">
      <formula>#REF!</formula>
    </cfRule>
    <cfRule type="cellIs" dxfId="276" priority="951" operator="equal">
      <formula>#REF!</formula>
    </cfRule>
  </conditionalFormatting>
  <conditionalFormatting sqref="AY46:AY48">
    <cfRule type="cellIs" dxfId="275" priority="909" operator="equal">
      <formula>"EXTREMO (RC/F)"</formula>
    </cfRule>
    <cfRule type="cellIs" dxfId="274" priority="915" operator="equal">
      <formula>"BAJO"</formula>
    </cfRule>
    <cfRule type="cellIs" dxfId="273" priority="924" operator="equal">
      <formula>#REF!</formula>
    </cfRule>
    <cfRule type="cellIs" dxfId="272" priority="933" operator="equal">
      <formula>#REF!</formula>
    </cfRule>
    <cfRule type="cellIs" dxfId="271" priority="914" operator="equal">
      <formula>"MODERADO"</formula>
    </cfRule>
    <cfRule type="cellIs" dxfId="270" priority="916" operator="equal">
      <formula>#REF!</formula>
    </cfRule>
    <cfRule type="cellIs" dxfId="269" priority="917" operator="equal">
      <formula>#REF!</formula>
    </cfRule>
    <cfRule type="cellIs" dxfId="268" priority="913" operator="equal">
      <formula>"ALTO"</formula>
    </cfRule>
    <cfRule type="cellIs" dxfId="267" priority="912" operator="equal">
      <formula>"EXTREMO"</formula>
    </cfRule>
    <cfRule type="cellIs" dxfId="266" priority="910" operator="equal">
      <formula>"ALTO (RC/F)"</formula>
    </cfRule>
    <cfRule type="cellIs" dxfId="265" priority="911" operator="equal">
      <formula>"MODERADO (RC/F)"</formula>
    </cfRule>
  </conditionalFormatting>
  <conditionalFormatting sqref="AY47:AY48">
    <cfRule type="cellIs" dxfId="264" priority="930" operator="equal">
      <formula>#REF!</formula>
    </cfRule>
    <cfRule type="cellIs" dxfId="263" priority="929" operator="equal">
      <formula>#REF!</formula>
    </cfRule>
    <cfRule type="cellIs" dxfId="262" priority="928" operator="equal">
      <formula>#REF!</formula>
    </cfRule>
    <cfRule type="cellIs" dxfId="261" priority="923" operator="equal">
      <formula>#REF!</formula>
    </cfRule>
    <cfRule type="cellIs" dxfId="260" priority="918" operator="equal">
      <formula>#REF!</formula>
    </cfRule>
    <cfRule type="cellIs" dxfId="259" priority="919" operator="equal">
      <formula>#REF!</formula>
    </cfRule>
    <cfRule type="cellIs" dxfId="258" priority="920" operator="equal">
      <formula>#REF!</formula>
    </cfRule>
    <cfRule type="cellIs" dxfId="257" priority="921" operator="equal">
      <formula>#REF!</formula>
    </cfRule>
    <cfRule type="cellIs" dxfId="256" priority="922" operator="equal">
      <formula>#REF!</formula>
    </cfRule>
    <cfRule type="cellIs" dxfId="255" priority="927" operator="equal">
      <formula>#REF!</formula>
    </cfRule>
    <cfRule type="cellIs" dxfId="254" priority="925" operator="equal">
      <formula>#REF!</formula>
    </cfRule>
    <cfRule type="cellIs" dxfId="253" priority="931" operator="equal">
      <formula>#REF!</formula>
    </cfRule>
    <cfRule type="cellIs" dxfId="252" priority="935" operator="equal">
      <formula>#REF!</formula>
    </cfRule>
    <cfRule type="cellIs" dxfId="251" priority="932" operator="equal">
      <formula>#REF!</formula>
    </cfRule>
    <cfRule type="cellIs" dxfId="250" priority="926" operator="equal">
      <formula>#REF!</formula>
    </cfRule>
    <cfRule type="cellIs" dxfId="249" priority="934" operator="equal">
      <formula>#REF!</formula>
    </cfRule>
    <cfRule type="cellIs" dxfId="248" priority="936" operator="equal">
      <formula>#REF!</formula>
    </cfRule>
    <cfRule type="cellIs" dxfId="247" priority="937" operator="equal">
      <formula>#REF!</formula>
    </cfRule>
    <cfRule type="cellIs" dxfId="246" priority="938" operator="equal">
      <formula>#REF!</formula>
    </cfRule>
    <cfRule type="cellIs" dxfId="245" priority="939" operator="equal">
      <formula>#REF!</formula>
    </cfRule>
    <cfRule type="cellIs" dxfId="244" priority="940" operator="equal">
      <formula>#REF!</formula>
    </cfRule>
    <cfRule type="cellIs" dxfId="243" priority="941" operator="equal">
      <formula>#REF!</formula>
    </cfRule>
  </conditionalFormatting>
  <conditionalFormatting sqref="AY50:AY51">
    <cfRule type="cellIs" dxfId="242" priority="877" operator="equal">
      <formula>#REF!</formula>
    </cfRule>
    <cfRule type="cellIs" dxfId="241" priority="878" operator="equal">
      <formula>#REF!</formula>
    </cfRule>
    <cfRule type="cellIs" dxfId="240" priority="879" operator="equal">
      <formula>#REF!</formula>
    </cfRule>
    <cfRule type="cellIs" dxfId="239" priority="880" operator="equal">
      <formula>#REF!</formula>
    </cfRule>
    <cfRule type="cellIs" dxfId="238" priority="881" operator="equal">
      <formula>#REF!</formula>
    </cfRule>
    <cfRule type="cellIs" dxfId="237" priority="889" operator="equal">
      <formula>#REF!</formula>
    </cfRule>
    <cfRule type="cellIs" dxfId="236" priority="882" operator="equal">
      <formula>#REF!</formula>
    </cfRule>
    <cfRule type="cellIs" dxfId="235" priority="883" operator="equal">
      <formula>#REF!</formula>
    </cfRule>
    <cfRule type="cellIs" dxfId="234" priority="898" operator="equal">
      <formula>"EXTREMO"</formula>
    </cfRule>
    <cfRule type="cellIs" dxfId="233" priority="887" operator="equal">
      <formula>#REF!</formula>
    </cfRule>
    <cfRule type="cellIs" dxfId="232" priority="894" operator="equal">
      <formula>#REF!</formula>
    </cfRule>
    <cfRule type="cellIs" dxfId="231" priority="895" operator="equal">
      <formula>"EXTREMO (RC/F)"</formula>
    </cfRule>
    <cfRule type="cellIs" dxfId="230" priority="896" operator="equal">
      <formula>"ALTO (RC/F)"</formula>
    </cfRule>
    <cfRule type="cellIs" dxfId="229" priority="897" operator="equal">
      <formula>"MODERADO (RC/F)"</formula>
    </cfRule>
    <cfRule type="cellIs" dxfId="228" priority="884" operator="equal">
      <formula>#REF!</formula>
    </cfRule>
    <cfRule type="cellIs" dxfId="227" priority="885" operator="equal">
      <formula>#REF!</formula>
    </cfRule>
    <cfRule type="cellIs" dxfId="226" priority="886" operator="equal">
      <formula>#REF!</formula>
    </cfRule>
    <cfRule type="cellIs" dxfId="225" priority="888" operator="equal">
      <formula>#REF!</formula>
    </cfRule>
    <cfRule type="cellIs" dxfId="224" priority="901" operator="equal">
      <formula>"BAJO"</formula>
    </cfRule>
    <cfRule type="cellIs" dxfId="223" priority="900" operator="equal">
      <formula>"MODERADO"</formula>
    </cfRule>
    <cfRule type="cellIs" dxfId="222" priority="899" operator="equal">
      <formula>"ALTO"</formula>
    </cfRule>
    <cfRule type="cellIs" dxfId="221" priority="869" operator="equal">
      <formula>#REF!</formula>
    </cfRule>
    <cfRule type="cellIs" dxfId="220" priority="870" operator="equal">
      <formula>#REF!</formula>
    </cfRule>
    <cfRule type="cellIs" dxfId="219" priority="871" operator="equal">
      <formula>#REF!</formula>
    </cfRule>
    <cfRule type="cellIs" dxfId="218" priority="872" operator="equal">
      <formula>#REF!</formula>
    </cfRule>
    <cfRule type="cellIs" dxfId="217" priority="873" operator="equal">
      <formula>#REF!</formula>
    </cfRule>
    <cfRule type="cellIs" dxfId="216" priority="874" operator="equal">
      <formula>#REF!</formula>
    </cfRule>
    <cfRule type="cellIs" dxfId="215" priority="875" operator="equal">
      <formula>#REF!</formula>
    </cfRule>
    <cfRule type="cellIs" dxfId="214" priority="876" operator="equal">
      <formula>#REF!</formula>
    </cfRule>
    <cfRule type="cellIs" dxfId="213" priority="890" operator="equal">
      <formula>#REF!</formula>
    </cfRule>
    <cfRule type="cellIs" dxfId="212" priority="891" operator="equal">
      <formula>#REF!</formula>
    </cfRule>
    <cfRule type="cellIs" dxfId="211" priority="892" operator="equal">
      <formula>#REF!</formula>
    </cfRule>
    <cfRule type="cellIs" dxfId="210" priority="893" operator="equal">
      <formula>#REF!</formula>
    </cfRule>
  </conditionalFormatting>
  <conditionalFormatting sqref="AY53:AY54 AY67:AY68">
    <cfRule type="cellIs" dxfId="209" priority="7439" operator="equal">
      <formula>#REF!</formula>
    </cfRule>
    <cfRule type="cellIs" dxfId="208" priority="7433" operator="equal">
      <formula>#REF!</formula>
    </cfRule>
    <cfRule type="cellIs" dxfId="207" priority="7434" operator="equal">
      <formula>#REF!</formula>
    </cfRule>
    <cfRule type="cellIs" dxfId="206" priority="7431" operator="equal">
      <formula>#REF!</formula>
    </cfRule>
    <cfRule type="cellIs" dxfId="205" priority="7447" operator="equal">
      <formula>#REF!</formula>
    </cfRule>
    <cfRule type="cellIs" dxfId="204" priority="7426" operator="equal">
      <formula>#REF!</formula>
    </cfRule>
    <cfRule type="cellIs" dxfId="203" priority="7442" operator="equal">
      <formula>#REF!</formula>
    </cfRule>
    <cfRule type="cellIs" dxfId="202" priority="7430" operator="equal">
      <formula>#REF!</formula>
    </cfRule>
    <cfRule type="cellIs" dxfId="201" priority="7435" operator="equal">
      <formula>#REF!</formula>
    </cfRule>
    <cfRule type="cellIs" dxfId="200" priority="7429" operator="equal">
      <formula>#REF!</formula>
    </cfRule>
    <cfRule type="cellIs" dxfId="199" priority="7443" operator="equal">
      <formula>#REF!</formula>
    </cfRule>
    <cfRule type="cellIs" dxfId="198" priority="7425" operator="equal">
      <formula>#REF!</formula>
    </cfRule>
    <cfRule type="cellIs" dxfId="197" priority="7424" operator="equal">
      <formula>#REF!</formula>
    </cfRule>
    <cfRule type="cellIs" dxfId="196" priority="7440" operator="equal">
      <formula>#REF!</formula>
    </cfRule>
    <cfRule type="cellIs" dxfId="195" priority="7436" operator="equal">
      <formula>#REF!</formula>
    </cfRule>
    <cfRule type="cellIs" dxfId="194" priority="7444" operator="equal">
      <formula>#REF!</formula>
    </cfRule>
    <cfRule type="cellIs" dxfId="193" priority="7437" operator="equal">
      <formula>#REF!</formula>
    </cfRule>
    <cfRule type="cellIs" dxfId="192" priority="7445" operator="equal">
      <formula>#REF!</formula>
    </cfRule>
    <cfRule type="cellIs" dxfId="191" priority="7438" operator="equal">
      <formula>#REF!</formula>
    </cfRule>
  </conditionalFormatting>
  <conditionalFormatting sqref="AY53:AY56">
    <cfRule type="cellIs" dxfId="190" priority="1118" operator="equal">
      <formula>"ALTO"</formula>
    </cfRule>
    <cfRule type="cellIs" dxfId="189" priority="1120" operator="equal">
      <formula>"BAJO"</formula>
    </cfRule>
    <cfRule type="cellIs" dxfId="188" priority="1115" operator="equal">
      <formula>"ALTO (RC/F)"</formula>
    </cfRule>
    <cfRule type="cellIs" dxfId="187" priority="1178" operator="equal">
      <formula>#REF!</formula>
    </cfRule>
    <cfRule type="cellIs" dxfId="186" priority="1114" operator="equal">
      <formula>"EXTREMO (RC/F)"</formula>
    </cfRule>
    <cfRule type="cellIs" dxfId="185" priority="1116" operator="equal">
      <formula>"MODERADO (RC/F)"</formula>
    </cfRule>
    <cfRule type="cellIs" dxfId="184" priority="1117" operator="equal">
      <formula>"EXTREMO"</formula>
    </cfRule>
    <cfRule type="cellIs" dxfId="183" priority="1197" operator="equal">
      <formula>#REF!</formula>
    </cfRule>
    <cfRule type="cellIs" dxfId="182" priority="1194" operator="equal">
      <formula>#REF!</formula>
    </cfRule>
    <cfRule type="cellIs" dxfId="181" priority="1185" operator="equal">
      <formula>#REF!</formula>
    </cfRule>
    <cfRule type="cellIs" dxfId="180" priority="1179" operator="equal">
      <formula>#REF!</formula>
    </cfRule>
    <cfRule type="cellIs" dxfId="179" priority="1177" operator="equal">
      <formula>#REF!</formula>
    </cfRule>
  </conditionalFormatting>
  <conditionalFormatting sqref="AY55:AY56">
    <cfRule type="cellIs" dxfId="178" priority="1198" operator="equal">
      <formula>#REF!</formula>
    </cfRule>
    <cfRule type="cellIs" dxfId="177" priority="1202" operator="equal">
      <formula>#REF!</formula>
    </cfRule>
    <cfRule type="cellIs" dxfId="176" priority="1201" operator="equal">
      <formula>#REF!</formula>
    </cfRule>
    <cfRule type="cellIs" dxfId="175" priority="1200" operator="equal">
      <formula>#REF!</formula>
    </cfRule>
    <cfRule type="cellIs" dxfId="174" priority="1188" operator="equal">
      <formula>#REF!</formula>
    </cfRule>
    <cfRule type="cellIs" dxfId="173" priority="1189" operator="equal">
      <formula>#REF!</formula>
    </cfRule>
    <cfRule type="cellIs" dxfId="172" priority="1190" operator="equal">
      <formula>#REF!</formula>
    </cfRule>
    <cfRule type="cellIs" dxfId="171" priority="1199" operator="equal">
      <formula>#REF!</formula>
    </cfRule>
    <cfRule type="cellIs" dxfId="170" priority="1191" operator="equal">
      <formula>#REF!</formula>
    </cfRule>
    <cfRule type="cellIs" dxfId="169" priority="1196" operator="equal">
      <formula>#REF!</formula>
    </cfRule>
    <cfRule type="cellIs" dxfId="168" priority="1195" operator="equal">
      <formula>#REF!</formula>
    </cfRule>
    <cfRule type="cellIs" dxfId="167" priority="1192" operator="equal">
      <formula>#REF!</formula>
    </cfRule>
    <cfRule type="cellIs" dxfId="166" priority="1193" operator="equal">
      <formula>#REF!</formula>
    </cfRule>
    <cfRule type="cellIs" dxfId="165" priority="1183" operator="equal">
      <formula>#REF!</formula>
    </cfRule>
    <cfRule type="cellIs" dxfId="164" priority="1184" operator="equal">
      <formula>#REF!</formula>
    </cfRule>
    <cfRule type="cellIs" dxfId="163" priority="1186" operator="equal">
      <formula>#REF!</formula>
    </cfRule>
    <cfRule type="cellIs" dxfId="162" priority="1187" operator="equal">
      <formula>#REF!</formula>
    </cfRule>
    <cfRule type="cellIs" dxfId="161" priority="1182" operator="equal">
      <formula>#REF!</formula>
    </cfRule>
    <cfRule type="cellIs" dxfId="160" priority="1181" operator="equal">
      <formula>#REF!</formula>
    </cfRule>
    <cfRule type="cellIs" dxfId="159" priority="1180" operator="equal">
      <formula>#REF!</formula>
    </cfRule>
  </conditionalFormatting>
  <conditionalFormatting sqref="AY60">
    <cfRule type="cellIs" dxfId="158" priority="1162" operator="equal">
      <formula>#REF!</formula>
    </cfRule>
    <cfRule type="cellIs" dxfId="157" priority="1163" operator="equal">
      <formula>#REF!</formula>
    </cfRule>
    <cfRule type="cellIs" dxfId="156" priority="1157" operator="equal">
      <formula>#REF!</formula>
    </cfRule>
    <cfRule type="cellIs" dxfId="155" priority="1156" operator="equal">
      <formula>#REF!</formula>
    </cfRule>
    <cfRule type="cellIs" dxfId="154" priority="1155" operator="equal">
      <formula>#REF!</formula>
    </cfRule>
    <cfRule type="cellIs" dxfId="153" priority="1154" operator="equal">
      <formula>#REF!</formula>
    </cfRule>
    <cfRule type="cellIs" dxfId="152" priority="1158" operator="equal">
      <formula>#REF!</formula>
    </cfRule>
    <cfRule type="cellIs" dxfId="151" priority="1170" operator="equal">
      <formula>#REF!</formula>
    </cfRule>
    <cfRule type="cellIs" dxfId="150" priority="1159" operator="equal">
      <formula>#REF!</formula>
    </cfRule>
    <cfRule type="cellIs" dxfId="149" priority="1160" operator="equal">
      <formula>#REF!</formula>
    </cfRule>
    <cfRule type="cellIs" dxfId="148" priority="1161" operator="equal">
      <formula>#REF!</formula>
    </cfRule>
    <cfRule type="cellIs" dxfId="147" priority="1176" operator="equal">
      <formula>#REF!</formula>
    </cfRule>
    <cfRule type="cellIs" dxfId="146" priority="1175" operator="equal">
      <formula>#REF!</formula>
    </cfRule>
    <cfRule type="cellIs" dxfId="145" priority="1174" operator="equal">
      <formula>#REF!</formula>
    </cfRule>
    <cfRule type="cellIs" dxfId="144" priority="1173" operator="equal">
      <formula>#REF!</formula>
    </cfRule>
    <cfRule type="cellIs" dxfId="143" priority="1172" operator="equal">
      <formula>#REF!</formula>
    </cfRule>
    <cfRule type="cellIs" dxfId="142" priority="1171" operator="equal">
      <formula>#REF!</formula>
    </cfRule>
    <cfRule type="cellIs" dxfId="141" priority="1169" operator="equal">
      <formula>#REF!</formula>
    </cfRule>
    <cfRule type="cellIs" dxfId="140" priority="1168" operator="equal">
      <formula>#REF!</formula>
    </cfRule>
    <cfRule type="cellIs" dxfId="139" priority="1167" operator="equal">
      <formula>#REF!</formula>
    </cfRule>
    <cfRule type="cellIs" dxfId="138" priority="1166" operator="equal">
      <formula>#REF!</formula>
    </cfRule>
    <cfRule type="cellIs" dxfId="137" priority="1165" operator="equal">
      <formula>#REF!</formula>
    </cfRule>
    <cfRule type="cellIs" dxfId="136" priority="1164" operator="equal">
      <formula>#REF!</formula>
    </cfRule>
  </conditionalFormatting>
  <conditionalFormatting sqref="AY60:AY62">
    <cfRule type="cellIs" dxfId="135" priority="1123" operator="equal">
      <formula>"MODERADO (RC/F)"</formula>
    </cfRule>
    <cfRule type="cellIs" dxfId="134" priority="1136" operator="equal">
      <formula>#REF!</formula>
    </cfRule>
    <cfRule type="cellIs" dxfId="133" priority="1145" operator="equal">
      <formula>#REF!</formula>
    </cfRule>
    <cfRule type="cellIs" dxfId="132" priority="1125" operator="equal">
      <formula>"ALTO"</formula>
    </cfRule>
    <cfRule type="cellIs" dxfId="131" priority="1124" operator="equal">
      <formula>"EXTREMO"</formula>
    </cfRule>
    <cfRule type="cellIs" dxfId="130" priority="1126" operator="equal">
      <formula>"MODERADO"</formula>
    </cfRule>
    <cfRule type="cellIs" dxfId="129" priority="1127" operator="equal">
      <formula>"BAJO"</formula>
    </cfRule>
    <cfRule type="cellIs" dxfId="128" priority="1122" operator="equal">
      <formula>"ALTO (RC/F)"</formula>
    </cfRule>
    <cfRule type="cellIs" dxfId="127" priority="1121" operator="equal">
      <formula>"EXTREMO (RC/F)"</formula>
    </cfRule>
    <cfRule type="cellIs" dxfId="126" priority="1128" operator="equal">
      <formula>#REF!</formula>
    </cfRule>
    <cfRule type="cellIs" dxfId="125" priority="1129" operator="equal">
      <formula>#REF!</formula>
    </cfRule>
  </conditionalFormatting>
  <conditionalFormatting sqref="AY61:AY62">
    <cfRule type="cellIs" dxfId="124" priority="1144" operator="equal">
      <formula>#REF!</formula>
    </cfRule>
    <cfRule type="cellIs" dxfId="123" priority="1146" operator="equal">
      <formula>#REF!</formula>
    </cfRule>
    <cfRule type="cellIs" dxfId="122" priority="1147" operator="equal">
      <formula>#REF!</formula>
    </cfRule>
    <cfRule type="cellIs" dxfId="121" priority="1148" operator="equal">
      <formula>#REF!</formula>
    </cfRule>
    <cfRule type="cellIs" dxfId="120" priority="1149" operator="equal">
      <formula>#REF!</formula>
    </cfRule>
    <cfRule type="cellIs" dxfId="119" priority="1150" operator="equal">
      <formula>#REF!</formula>
    </cfRule>
    <cfRule type="cellIs" dxfId="118" priority="1152" operator="equal">
      <formula>#REF!</formula>
    </cfRule>
    <cfRule type="cellIs" dxfId="117" priority="1153" operator="equal">
      <formula>#REF!</formula>
    </cfRule>
    <cfRule type="cellIs" dxfId="116" priority="1138" operator="equal">
      <formula>#REF!</formula>
    </cfRule>
    <cfRule type="cellIs" dxfId="115" priority="1151" operator="equal">
      <formula>#REF!</formula>
    </cfRule>
    <cfRule type="cellIs" dxfId="114" priority="1130" operator="equal">
      <formula>#REF!</formula>
    </cfRule>
    <cfRule type="cellIs" dxfId="113" priority="1131" operator="equal">
      <formula>#REF!</formula>
    </cfRule>
    <cfRule type="cellIs" dxfId="112" priority="1132" operator="equal">
      <formula>#REF!</formula>
    </cfRule>
    <cfRule type="cellIs" dxfId="111" priority="1133" operator="equal">
      <formula>#REF!</formula>
    </cfRule>
    <cfRule type="cellIs" dxfId="110" priority="1134" operator="equal">
      <formula>#REF!</formula>
    </cfRule>
    <cfRule type="cellIs" dxfId="109" priority="1135" operator="equal">
      <formula>#REF!</formula>
    </cfRule>
    <cfRule type="cellIs" dxfId="108" priority="1137" operator="equal">
      <formula>#REF!</formula>
    </cfRule>
    <cfRule type="cellIs" dxfId="107" priority="1139" operator="equal">
      <formula>#REF!</formula>
    </cfRule>
    <cfRule type="cellIs" dxfId="106" priority="1140" operator="equal">
      <formula>#REF!</formula>
    </cfRule>
    <cfRule type="cellIs" dxfId="105" priority="1141" operator="equal">
      <formula>#REF!</formula>
    </cfRule>
    <cfRule type="cellIs" dxfId="104" priority="1142" operator="equal">
      <formula>#REF!</formula>
    </cfRule>
    <cfRule type="cellIs" dxfId="103" priority="1143" operator="equal">
      <formula>#REF!</formula>
    </cfRule>
  </conditionalFormatting>
  <conditionalFormatting sqref="AY64:AY65">
    <cfRule type="cellIs" dxfId="102" priority="1110" operator="equal">
      <formula>"EXTREMO"</formula>
    </cfRule>
    <cfRule type="cellIs" dxfId="101" priority="1081" operator="equal">
      <formula>#REF!</formula>
    </cfRule>
    <cfRule type="cellIs" dxfId="100" priority="1088" operator="equal">
      <formula>#REF!</formula>
    </cfRule>
    <cfRule type="cellIs" dxfId="99" priority="1113" operator="equal">
      <formula>"BAJO"</formula>
    </cfRule>
    <cfRule type="cellIs" dxfId="98" priority="1112" operator="equal">
      <formula>"MODERADO"</formula>
    </cfRule>
    <cfRule type="cellIs" dxfId="97" priority="1111" operator="equal">
      <formula>"ALTO"</formula>
    </cfRule>
    <cfRule type="cellIs" dxfId="96" priority="1097" operator="equal">
      <formula>#REF!</formula>
    </cfRule>
    <cfRule type="cellIs" dxfId="95" priority="1109" operator="equal">
      <formula>"MODERADO (RC/F)"</formula>
    </cfRule>
    <cfRule type="cellIs" dxfId="94" priority="1108" operator="equal">
      <formula>"ALTO (RC/F)"</formula>
    </cfRule>
    <cfRule type="cellIs" dxfId="93" priority="1107" operator="equal">
      <formula>"EXTREMO (RC/F)"</formula>
    </cfRule>
    <cfRule type="cellIs" dxfId="92" priority="1106" operator="equal">
      <formula>#REF!</formula>
    </cfRule>
    <cfRule type="cellIs" dxfId="91" priority="1087" operator="equal">
      <formula>#REF!</formula>
    </cfRule>
    <cfRule type="cellIs" dxfId="90" priority="1086" operator="equal">
      <formula>#REF!</formula>
    </cfRule>
    <cfRule type="cellIs" dxfId="89" priority="1105" operator="equal">
      <formula>#REF!</formula>
    </cfRule>
    <cfRule type="cellIs" dxfId="88" priority="1104" operator="equal">
      <formula>#REF!</formula>
    </cfRule>
    <cfRule type="cellIs" dxfId="87" priority="1103" operator="equal">
      <formula>#REF!</formula>
    </cfRule>
    <cfRule type="cellIs" dxfId="86" priority="1102" operator="equal">
      <formula>#REF!</formula>
    </cfRule>
    <cfRule type="cellIs" dxfId="85" priority="1101" operator="equal">
      <formula>#REF!</formula>
    </cfRule>
    <cfRule type="cellIs" dxfId="84" priority="1100" operator="equal">
      <formula>#REF!</formula>
    </cfRule>
    <cfRule type="cellIs" dxfId="83" priority="1099" operator="equal">
      <formula>#REF!</formula>
    </cfRule>
    <cfRule type="cellIs" dxfId="82" priority="1085" operator="equal">
      <formula>#REF!</formula>
    </cfRule>
    <cfRule type="cellIs" dxfId="81" priority="1084" operator="equal">
      <formula>#REF!</formula>
    </cfRule>
    <cfRule type="cellIs" dxfId="80" priority="1083" operator="equal">
      <formula>#REF!</formula>
    </cfRule>
    <cfRule type="cellIs" dxfId="79" priority="1082" operator="equal">
      <formula>#REF!</formula>
    </cfRule>
    <cfRule type="cellIs" dxfId="78" priority="1098" operator="equal">
      <formula>#REF!</formula>
    </cfRule>
    <cfRule type="cellIs" dxfId="77" priority="1090" operator="equal">
      <formula>#REF!</formula>
    </cfRule>
    <cfRule type="cellIs" dxfId="76" priority="1091" operator="equal">
      <formula>#REF!</formula>
    </cfRule>
    <cfRule type="cellIs" dxfId="75" priority="1092" operator="equal">
      <formula>#REF!</formula>
    </cfRule>
    <cfRule type="cellIs" dxfId="74" priority="1093" operator="equal">
      <formula>#REF!</formula>
    </cfRule>
    <cfRule type="cellIs" dxfId="73" priority="1094" operator="equal">
      <formula>#REF!</formula>
    </cfRule>
    <cfRule type="cellIs" dxfId="72" priority="1095" operator="equal">
      <formula>#REF!</formula>
    </cfRule>
    <cfRule type="cellIs" dxfId="71" priority="1096" operator="equal">
      <formula>#REF!</formula>
    </cfRule>
    <cfRule type="cellIs" dxfId="70" priority="1089" operator="equal">
      <formula>#REF!</formula>
    </cfRule>
  </conditionalFormatting>
  <conditionalFormatting sqref="AY67:AY68 AY53:AY54">
    <cfRule type="cellIs" dxfId="69" priority="7421" operator="equal">
      <formula>#REF!</formula>
    </cfRule>
  </conditionalFormatting>
  <conditionalFormatting sqref="AY67:AY68">
    <cfRule type="cellIs" dxfId="68" priority="7418" operator="equal">
      <formula>#REF!</formula>
    </cfRule>
    <cfRule type="cellIs" dxfId="67" priority="7411" operator="equal">
      <formula>#REF!</formula>
    </cfRule>
    <cfRule type="cellIs" dxfId="66" priority="7412" operator="equal">
      <formula>#REF!</formula>
    </cfRule>
    <cfRule type="cellIs" dxfId="65" priority="7415" operator="equal">
      <formula>#REF!</formula>
    </cfRule>
    <cfRule type="cellIs" dxfId="64" priority="7417" operator="equal">
      <formula>#REF!</formula>
    </cfRule>
    <cfRule type="cellIs" dxfId="63" priority="7419" operator="equal">
      <formula>#REF!</formula>
    </cfRule>
    <cfRule type="cellIs" dxfId="62" priority="7279" operator="equal">
      <formula>"EXTREMO (RC/F)"</formula>
    </cfRule>
    <cfRule type="cellIs" dxfId="61" priority="7280" operator="equal">
      <formula>"ALTO (RC/F)"</formula>
    </cfRule>
    <cfRule type="cellIs" dxfId="60" priority="7281" operator="equal">
      <formula>"MODERADO (RC/F)"</formula>
    </cfRule>
    <cfRule type="cellIs" dxfId="59" priority="7282" operator="equal">
      <formula>"EXTREMO"</formula>
    </cfRule>
    <cfRule type="cellIs" dxfId="58" priority="7283" operator="equal">
      <formula>"ALTO"</formula>
    </cfRule>
    <cfRule type="cellIs" dxfId="57" priority="7285" operator="equal">
      <formula>"BAJO"</formula>
    </cfRule>
  </conditionalFormatting>
  <conditionalFormatting sqref="AY71 AY21:AY22">
    <cfRule type="cellIs" dxfId="56" priority="7308" operator="equal">
      <formula>#REF!</formula>
    </cfRule>
    <cfRule type="cellIs" dxfId="55" priority="7320" operator="equal">
      <formula>#REF!</formula>
    </cfRule>
  </conditionalFormatting>
  <conditionalFormatting sqref="AY71">
    <cfRule type="cellIs" dxfId="54" priority="7328" operator="equal">
      <formula>#REF!</formula>
    </cfRule>
    <cfRule type="cellIs" dxfId="53" priority="7330" operator="equal">
      <formula>#REF!</formula>
    </cfRule>
    <cfRule type="cellIs" dxfId="52" priority="7321" operator="equal">
      <formula>#REF!</formula>
    </cfRule>
    <cfRule type="cellIs" dxfId="51" priority="7304" operator="equal">
      <formula>#REF!</formula>
    </cfRule>
    <cfRule type="cellIs" dxfId="50" priority="7307" operator="equal">
      <formula>#REF!</formula>
    </cfRule>
    <cfRule type="cellIs" dxfId="49" priority="7309" operator="equal">
      <formula>#REF!</formula>
    </cfRule>
    <cfRule type="cellIs" dxfId="48" priority="7312" operator="equal">
      <formula>#REF!</formula>
    </cfRule>
    <cfRule type="cellIs" dxfId="47" priority="7313" operator="equal">
      <formula>#REF!</formula>
    </cfRule>
    <cfRule type="cellIs" dxfId="46" priority="7314" operator="equal">
      <formula>#REF!</formula>
    </cfRule>
    <cfRule type="cellIs" dxfId="45" priority="7316" operator="equal">
      <formula>#REF!</formula>
    </cfRule>
    <cfRule type="cellIs" dxfId="44" priority="7317" operator="equal">
      <formula>#REF!</formula>
    </cfRule>
    <cfRule type="cellIs" dxfId="43" priority="7318" operator="equal">
      <formula>#REF!</formula>
    </cfRule>
    <cfRule type="cellIs" dxfId="42" priority="7302" operator="equal">
      <formula>#REF!</formula>
    </cfRule>
    <cfRule type="cellIs" dxfId="41" priority="7319" operator="equal">
      <formula>#REF!</formula>
    </cfRule>
    <cfRule type="cellIs" dxfId="40" priority="7322" operator="equal">
      <formula>#REF!</formula>
    </cfRule>
    <cfRule type="cellIs" dxfId="39" priority="7323" operator="equal">
      <formula>#REF!</formula>
    </cfRule>
    <cfRule type="cellIs" dxfId="38" priority="7325" operator="equal">
      <formula>#REF!</formula>
    </cfRule>
    <cfRule type="cellIs" dxfId="37" priority="7326" operator="equal">
      <formula>#REF!</formula>
    </cfRule>
    <cfRule type="cellIs" dxfId="36" priority="7327" operator="equal">
      <formula>#REF!</formula>
    </cfRule>
    <cfRule type="cellIs" dxfId="35" priority="7298" operator="equal">
      <formula>#REF!</formula>
    </cfRule>
    <cfRule type="cellIs" dxfId="34" priority="7300" operator="equal">
      <formula>#REF!</formula>
    </cfRule>
    <cfRule type="cellIs" dxfId="33" priority="7301" operator="equal">
      <formula>#REF!</formula>
    </cfRule>
  </conditionalFormatting>
  <conditionalFormatting sqref="AY73:AY74">
    <cfRule type="cellIs" dxfId="32" priority="6941" operator="equal">
      <formula>#REF!</formula>
    </cfRule>
    <cfRule type="cellIs" dxfId="31" priority="6942" operator="equal">
      <formula>#REF!</formula>
    </cfRule>
    <cfRule type="cellIs" dxfId="30" priority="6943" operator="equal">
      <formula>#REF!</formula>
    </cfRule>
    <cfRule type="cellIs" dxfId="29" priority="6944" operator="equal">
      <formula>#REF!</formula>
    </cfRule>
    <cfRule type="cellIs" dxfId="28" priority="6946" operator="equal">
      <formula>#REF!</formula>
    </cfRule>
    <cfRule type="cellIs" dxfId="27" priority="6957" operator="equal">
      <formula>"EXTREMO (RC/F)"</formula>
    </cfRule>
    <cfRule type="cellIs" dxfId="26" priority="6958" operator="equal">
      <formula>"ALTO (RC/F)"</formula>
    </cfRule>
    <cfRule type="cellIs" dxfId="25" priority="6959" operator="equal">
      <formula>"MODERADO (RC/F)"</formula>
    </cfRule>
    <cfRule type="cellIs" dxfId="24" priority="6960" operator="equal">
      <formula>"EXTREMO"</formula>
    </cfRule>
    <cfRule type="cellIs" dxfId="23" priority="6961" operator="equal">
      <formula>"ALTO"</formula>
    </cfRule>
    <cfRule type="cellIs" dxfId="22" priority="6962" operator="equal">
      <formula>"MODERADO"</formula>
    </cfRule>
    <cfRule type="cellIs" dxfId="21" priority="6963" operator="equal">
      <formula>"BAJO"</formula>
    </cfRule>
    <cfRule type="cellIs" dxfId="20" priority="6916" operator="equal">
      <formula>#REF!</formula>
    </cfRule>
    <cfRule type="cellIs" dxfId="19" priority="6917" operator="equal">
      <formula>#REF!</formula>
    </cfRule>
    <cfRule type="cellIs" dxfId="18" priority="6918" operator="equal">
      <formula>#REF!</formula>
    </cfRule>
    <cfRule type="cellIs" dxfId="17" priority="6920" operator="equal">
      <formula>#REF!</formula>
    </cfRule>
    <cfRule type="cellIs" dxfId="16" priority="6923" operator="equal">
      <formula>#REF!</formula>
    </cfRule>
    <cfRule type="cellIs" dxfId="15" priority="6936" operator="equal">
      <formula>#REF!</formula>
    </cfRule>
    <cfRule type="cellIs" dxfId="14" priority="6911" operator="equal">
      <formula>#REF!</formula>
    </cfRule>
    <cfRule type="cellIs" dxfId="13" priority="6935" operator="equal">
      <formula>#REF!</formula>
    </cfRule>
    <cfRule type="cellIs" dxfId="12" priority="6934" operator="equal">
      <formula>#REF!</formula>
    </cfRule>
    <cfRule type="cellIs" dxfId="11" priority="6933" operator="equal">
      <formula>#REF!</formula>
    </cfRule>
    <cfRule type="cellIs" dxfId="10" priority="6932" operator="equal">
      <formula>#REF!</formula>
    </cfRule>
    <cfRule type="cellIs" dxfId="9" priority="6930" operator="equal">
      <formula>#REF!</formula>
    </cfRule>
    <cfRule type="cellIs" dxfId="8" priority="6929" operator="equal">
      <formula>#REF!</formula>
    </cfRule>
    <cfRule type="cellIs" dxfId="7" priority="6928" operator="equal">
      <formula>#REF!</formula>
    </cfRule>
    <cfRule type="cellIs" dxfId="6" priority="6925" operator="equal">
      <formula>#REF!</formula>
    </cfRule>
    <cfRule type="cellIs" dxfId="5" priority="6924" operator="equal">
      <formula>#REF!</formula>
    </cfRule>
    <cfRule type="cellIs" dxfId="4" priority="6938" operator="equal">
      <formula>#REF!</formula>
    </cfRule>
    <cfRule type="cellIs" dxfId="3" priority="6914" operator="equal">
      <formula>#REF!</formula>
    </cfRule>
    <cfRule type="cellIs" dxfId="2" priority="6939" operator="equal">
      <formula>#REF!</formula>
    </cfRule>
    <cfRule type="cellIs" dxfId="1" priority="6937" operator="equal">
      <formula>#REF!</formula>
    </cfRule>
    <cfRule type="cellIs" dxfId="0" priority="6910" operator="equal">
      <formula>#REF!</formula>
    </cfRule>
  </conditionalFormatting>
  <hyperlinks>
    <hyperlink ref="X12" r:id="rId1" xr:uid="{55758534-7511-484C-B2BF-CEECD05F03A3}"/>
    <hyperlink ref="X11" r:id="rId2" xr:uid="{C5C2812D-714E-4F00-954E-EE65B96C837D}"/>
    <hyperlink ref="X10" r:id="rId3" xr:uid="{A850A8BF-8859-4946-80B8-C9A045D844C7}"/>
  </hyperlinks>
  <printOptions horizontalCentered="1" verticalCentered="1"/>
  <pageMargins left="0.70866141732283472" right="0.70866141732283472" top="0.74803149606299213" bottom="0.74803149606299213" header="0.31496062992125984" footer="0.31496062992125984"/>
  <pageSetup scale="12" orientation="landscape" r:id="rId4"/>
  <headerFooter>
    <oddFooter xml:space="preserve">&amp;LProceso: DE Direccionamiento Estratégico.&amp;RPág.1 de 1 </oddFooter>
  </headerFooter>
  <drawing r:id="rId5"/>
  <legacyDrawing r:id="rId6"/>
  <legacyDrawingHF r:id="rId7"/>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G10 G12:G75</xm:sqref>
        </x14:dataValidation>
        <x14:dataValidation type="list" allowBlank="1" showInputMessage="1" showErrorMessage="1" xr:uid="{00000000-0002-0000-0000-000009000000}">
          <x14:formula1>
            <xm:f>'Datos Validacion'!$A$6:$A$7</xm:f>
          </x14:formula1>
          <xm:sqref>J10 J12:J75</xm:sqref>
        </x14:dataValidation>
        <x14:dataValidation type="list" allowBlank="1" showInputMessage="1" showErrorMessage="1" xr:uid="{00000000-0002-0000-0000-00000A000000}">
          <x14:formula1>
            <xm:f>'Datos Validacion'!$B$16:$B$18</xm:f>
          </x14:formula1>
          <xm:sqref>B10 B12:B75</xm:sqref>
        </x14:dataValidation>
        <x14:dataValidation type="list" allowBlank="1" showInputMessage="1" showErrorMessage="1" xr:uid="{00000000-0002-0000-0000-00000B000000}">
          <x14:formula1>
            <xm:f>'Datos Validacion'!$R$7:$R$9</xm:f>
          </x14:formula1>
          <xm:sqref>AZ10 AZ12:AZ75</xm:sqref>
        </x14:dataValidation>
        <x14:dataValidation type="list" allowBlank="1" showInputMessage="1" showErrorMessage="1" xr:uid="{00000000-0002-0000-0000-000000000000}">
          <x14:formula1>
            <xm:f>'Eval Controles'!$C$24:$C$26</xm:f>
          </x14:formula1>
          <xm:sqref>AO10:AO75</xm:sqref>
        </x14:dataValidation>
        <x14:dataValidation type="list" allowBlank="1" showInputMessage="1" showErrorMessage="1" xr:uid="{00000000-0002-0000-0000-000001000000}">
          <x14:formula1>
            <xm:f>'Eval Controles'!$C$30:$C$31</xm:f>
          </x14:formula1>
          <xm:sqref>Y10:Y75</xm:sqref>
        </x14:dataValidation>
        <x14:dataValidation type="list" allowBlank="1" showInputMessage="1" showErrorMessage="1" xr:uid="{00000000-0002-0000-0000-000002000000}">
          <x14:formula1>
            <xm:f>'Eval Controles'!$C$32:$C$33</xm:f>
          </x14:formula1>
          <xm:sqref>AA10:AA75</xm:sqref>
        </x14:dataValidation>
        <x14:dataValidation type="list" allowBlank="1" showInputMessage="1" showErrorMessage="1" xr:uid="{00000000-0002-0000-0000-000003000000}">
          <x14:formula1>
            <xm:f>'Eval Controles'!$C$34:$C$35</xm:f>
          </x14:formula1>
          <xm:sqref>AC10:AC75</xm:sqref>
        </x14:dataValidation>
        <x14:dataValidation type="list" allowBlank="1" showInputMessage="1" showErrorMessage="1" xr:uid="{00000000-0002-0000-0000-000004000000}">
          <x14:formula1>
            <xm:f>'Eval Controles'!$C$36:$C$38</xm:f>
          </x14:formula1>
          <xm:sqref>AE10:AE75</xm:sqref>
        </x14:dataValidation>
        <x14:dataValidation type="list" allowBlank="1" showInputMessage="1" showErrorMessage="1" xr:uid="{00000000-0002-0000-0000-000005000000}">
          <x14:formula1>
            <xm:f>'Eval Controles'!$C$39:$C$40</xm:f>
          </x14:formula1>
          <xm:sqref>AG10:AG75</xm:sqref>
        </x14:dataValidation>
        <x14:dataValidation type="list" allowBlank="1" showInputMessage="1" showErrorMessage="1" xr:uid="{00000000-0002-0000-0000-000006000000}">
          <x14:formula1>
            <xm:f>'Eval Controles'!$C$41:$C$42</xm:f>
          </x14:formula1>
          <xm:sqref>AI10:AI75</xm:sqref>
        </x14:dataValidation>
        <x14:dataValidation type="list" allowBlank="1" showInputMessage="1" showErrorMessage="1" xr:uid="{00000000-0002-0000-0000-000007000000}">
          <x14:formula1>
            <xm:f>'Eval Controles'!$C$43:$C$45</xm:f>
          </x14:formula1>
          <xm:sqref>AK10:AK75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2578125" defaultRowHeight="12.75" x14ac:dyDescent="0.25"/>
  <cols>
    <col min="1" max="1" width="15.5703125" style="27" customWidth="1"/>
    <col min="2" max="2" width="25" style="3" customWidth="1"/>
    <col min="3" max="3" width="22.140625" style="3" bestFit="1" customWidth="1"/>
    <col min="4" max="4" width="6.42578125" style="3" bestFit="1" customWidth="1"/>
    <col min="5" max="5" width="21.42578125" style="3" bestFit="1" customWidth="1"/>
    <col min="6" max="6" width="6.42578125" style="3" bestFit="1" customWidth="1"/>
    <col min="7" max="7" width="25.5703125" style="3" bestFit="1" customWidth="1"/>
    <col min="8" max="8" width="15.140625" style="27" customWidth="1"/>
    <col min="9" max="9" width="22.5703125" style="27" customWidth="1"/>
    <col min="10" max="10" width="13.85546875" style="3" customWidth="1"/>
    <col min="11" max="11" width="21.140625" style="27" customWidth="1"/>
    <col min="12" max="12" width="8.85546875" style="27" customWidth="1"/>
    <col min="13" max="13" width="20.42578125" style="27" customWidth="1"/>
    <col min="14" max="14" width="7.42578125" style="27" customWidth="1"/>
    <col min="15" max="16" width="20.42578125" style="27" customWidth="1"/>
    <col min="17" max="17" width="25.5703125" style="3" bestFit="1" customWidth="1"/>
    <col min="18" max="18" width="23.42578125" style="27" customWidth="1"/>
    <col min="19" max="16384" width="11.42578125" style="27"/>
  </cols>
  <sheetData>
    <row r="3" spans="1:18" x14ac:dyDescent="0.25">
      <c r="H3" s="479" t="s">
        <v>603</v>
      </c>
      <c r="I3" s="479"/>
      <c r="J3" s="479"/>
      <c r="K3" s="479"/>
      <c r="L3" s="479"/>
      <c r="M3" s="479"/>
      <c r="N3" s="479"/>
      <c r="O3" s="479"/>
      <c r="P3" s="50"/>
    </row>
    <row r="4" spans="1:18" ht="102" x14ac:dyDescent="0.25">
      <c r="A4" s="7" t="s">
        <v>604</v>
      </c>
      <c r="B4" s="32" t="s">
        <v>605</v>
      </c>
      <c r="C4" s="480" t="s">
        <v>24</v>
      </c>
      <c r="D4" s="481"/>
      <c r="E4" s="480" t="s">
        <v>26</v>
      </c>
      <c r="F4" s="481"/>
      <c r="G4" s="21" t="s">
        <v>606</v>
      </c>
      <c r="H4" s="51" t="s">
        <v>535</v>
      </c>
      <c r="I4" s="51" t="s">
        <v>43</v>
      </c>
      <c r="J4" s="52" t="s">
        <v>607</v>
      </c>
      <c r="K4" s="482" t="s">
        <v>45</v>
      </c>
      <c r="L4" s="483"/>
      <c r="M4" s="482" t="s">
        <v>46</v>
      </c>
      <c r="N4" s="483"/>
      <c r="O4" s="52" t="s">
        <v>47</v>
      </c>
      <c r="P4" s="52" t="s">
        <v>34</v>
      </c>
      <c r="Q4" s="21" t="s">
        <v>608</v>
      </c>
      <c r="R4" s="21" t="s">
        <v>609</v>
      </c>
    </row>
    <row r="5" spans="1:18" s="3" customFormat="1" ht="25.5" x14ac:dyDescent="0.25">
      <c r="A5" s="44" t="s">
        <v>610</v>
      </c>
      <c r="B5" s="53" t="s">
        <v>611</v>
      </c>
      <c r="C5" s="23" t="s">
        <v>612</v>
      </c>
      <c r="D5" s="23"/>
      <c r="E5" s="3" t="s">
        <v>613</v>
      </c>
      <c r="G5" s="23" t="s">
        <v>614</v>
      </c>
      <c r="H5" s="55" t="s">
        <v>615</v>
      </c>
      <c r="I5" s="56" t="s">
        <v>615</v>
      </c>
      <c r="J5" s="23" t="s">
        <v>615</v>
      </c>
      <c r="K5" s="23" t="s">
        <v>615</v>
      </c>
      <c r="L5" s="23"/>
      <c r="M5" s="56" t="s">
        <v>615</v>
      </c>
      <c r="N5" s="56"/>
      <c r="O5" s="56" t="s">
        <v>615</v>
      </c>
      <c r="P5" s="56" t="s">
        <v>615</v>
      </c>
      <c r="Q5" s="23" t="s">
        <v>614</v>
      </c>
      <c r="R5" s="54" t="s">
        <v>616</v>
      </c>
    </row>
    <row r="6" spans="1:18" ht="25.5" x14ac:dyDescent="0.25">
      <c r="A6" s="44" t="s">
        <v>58</v>
      </c>
      <c r="B6" s="53" t="s">
        <v>617</v>
      </c>
      <c r="C6" s="23" t="s">
        <v>186</v>
      </c>
      <c r="D6" s="31">
        <v>0.2</v>
      </c>
      <c r="E6" s="55" t="s">
        <v>618</v>
      </c>
      <c r="F6" s="31">
        <v>0.2</v>
      </c>
      <c r="G6" s="55" t="s">
        <v>619</v>
      </c>
      <c r="H6" s="57" t="s">
        <v>567</v>
      </c>
      <c r="I6" s="58" t="s">
        <v>69</v>
      </c>
      <c r="J6" s="54" t="s">
        <v>70</v>
      </c>
      <c r="K6" s="59" t="s">
        <v>71</v>
      </c>
      <c r="L6" s="60">
        <v>0.25</v>
      </c>
      <c r="M6" s="58" t="s">
        <v>323</v>
      </c>
      <c r="N6" s="61">
        <v>0.25</v>
      </c>
      <c r="O6" s="58" t="s">
        <v>73</v>
      </c>
      <c r="P6" s="58" t="s">
        <v>75</v>
      </c>
      <c r="Q6" s="23" t="s">
        <v>619</v>
      </c>
      <c r="R6" s="54" t="s">
        <v>620</v>
      </c>
    </row>
    <row r="7" spans="1:18" ht="25.5" x14ac:dyDescent="0.25">
      <c r="A7" s="44" t="s">
        <v>148</v>
      </c>
      <c r="B7" s="53" t="s">
        <v>621</v>
      </c>
      <c r="C7" s="23" t="s">
        <v>64</v>
      </c>
      <c r="D7" s="31">
        <v>0.4</v>
      </c>
      <c r="E7" s="55" t="s">
        <v>622</v>
      </c>
      <c r="F7" s="31">
        <v>0.4</v>
      </c>
      <c r="G7" s="55" t="s">
        <v>452</v>
      </c>
      <c r="H7" s="57" t="s">
        <v>623</v>
      </c>
      <c r="I7" s="58" t="s">
        <v>624</v>
      </c>
      <c r="J7" s="54" t="s">
        <v>625</v>
      </c>
      <c r="K7" s="59" t="s">
        <v>146</v>
      </c>
      <c r="L7" s="60">
        <v>0.15</v>
      </c>
      <c r="M7" s="58" t="s">
        <v>72</v>
      </c>
      <c r="N7" s="61">
        <v>0.15</v>
      </c>
      <c r="O7" s="58" t="s">
        <v>626</v>
      </c>
      <c r="P7" s="58" t="s">
        <v>627</v>
      </c>
      <c r="Q7" s="23" t="s">
        <v>452</v>
      </c>
      <c r="R7" s="54" t="s">
        <v>78</v>
      </c>
    </row>
    <row r="8" spans="1:18" ht="25.5" x14ac:dyDescent="0.25">
      <c r="A8" s="44" t="s">
        <v>86</v>
      </c>
      <c r="B8" s="53" t="s">
        <v>628</v>
      </c>
      <c r="C8" s="23" t="s">
        <v>99</v>
      </c>
      <c r="D8" s="31">
        <v>0.6</v>
      </c>
      <c r="E8" s="55" t="s">
        <v>452</v>
      </c>
      <c r="F8" s="31">
        <v>0.6</v>
      </c>
      <c r="G8" s="55" t="s">
        <v>67</v>
      </c>
      <c r="H8" s="45"/>
      <c r="I8" s="45"/>
      <c r="J8" s="47"/>
      <c r="K8" s="59" t="s">
        <v>629</v>
      </c>
      <c r="L8" s="60">
        <v>0.1</v>
      </c>
      <c r="M8" s="45"/>
      <c r="N8" s="45"/>
      <c r="O8" s="45"/>
      <c r="P8" s="45"/>
      <c r="Q8" s="23" t="s">
        <v>67</v>
      </c>
      <c r="R8" s="53" t="s">
        <v>630</v>
      </c>
    </row>
    <row r="9" spans="1:18" ht="25.5" x14ac:dyDescent="0.25">
      <c r="A9" s="46"/>
      <c r="B9" s="53" t="s">
        <v>631</v>
      </c>
      <c r="C9" s="23" t="s">
        <v>128</v>
      </c>
      <c r="D9" s="31">
        <v>0.8</v>
      </c>
      <c r="E9" s="55" t="s">
        <v>592</v>
      </c>
      <c r="F9" s="31">
        <v>0.8</v>
      </c>
      <c r="G9" s="55" t="s">
        <v>559</v>
      </c>
      <c r="H9" s="45"/>
      <c r="I9" s="45"/>
      <c r="J9" s="47"/>
      <c r="K9" s="45"/>
      <c r="L9" s="45"/>
      <c r="M9" s="45"/>
      <c r="N9" s="45"/>
      <c r="O9" s="45"/>
      <c r="P9" s="45"/>
      <c r="Q9" s="23" t="s">
        <v>559</v>
      </c>
      <c r="R9" s="54" t="s">
        <v>632</v>
      </c>
    </row>
    <row r="10" spans="1:18" x14ac:dyDescent="0.25">
      <c r="A10" s="6"/>
      <c r="B10" s="53" t="s">
        <v>633</v>
      </c>
      <c r="C10" s="23" t="s">
        <v>269</v>
      </c>
      <c r="D10" s="31">
        <v>1</v>
      </c>
      <c r="E10" s="55" t="s">
        <v>558</v>
      </c>
      <c r="F10" s="31">
        <v>1</v>
      </c>
      <c r="G10" s="55" t="s">
        <v>136</v>
      </c>
      <c r="H10" s="45"/>
      <c r="I10" s="45"/>
      <c r="J10" s="47"/>
      <c r="K10" s="45"/>
      <c r="L10" s="45"/>
      <c r="M10" s="45"/>
      <c r="N10" s="45"/>
      <c r="O10" s="45"/>
      <c r="P10" s="45"/>
      <c r="Q10" s="23" t="s">
        <v>136</v>
      </c>
      <c r="R10" s="45"/>
    </row>
    <row r="11" spans="1:18" ht="25.5" x14ac:dyDescent="0.25">
      <c r="A11" s="6"/>
      <c r="B11" s="53" t="s">
        <v>634</v>
      </c>
      <c r="E11" s="23" t="s">
        <v>129</v>
      </c>
      <c r="F11" s="31">
        <v>0.6</v>
      </c>
      <c r="G11" s="55" t="s">
        <v>77</v>
      </c>
      <c r="H11" s="45"/>
      <c r="I11" s="45"/>
      <c r="J11" s="47"/>
      <c r="K11" s="45"/>
      <c r="L11" s="45"/>
      <c r="M11" s="45"/>
      <c r="N11" s="45"/>
      <c r="O11" s="45"/>
      <c r="P11" s="45"/>
      <c r="Q11" s="23" t="s">
        <v>77</v>
      </c>
      <c r="R11" s="45"/>
    </row>
    <row r="12" spans="1:18" x14ac:dyDescent="0.25">
      <c r="A12" s="6"/>
      <c r="B12" s="53" t="s">
        <v>62</v>
      </c>
      <c r="E12" s="23" t="s">
        <v>65</v>
      </c>
      <c r="F12" s="31">
        <v>0.8</v>
      </c>
      <c r="G12" s="55" t="s">
        <v>378</v>
      </c>
      <c r="H12" s="45"/>
      <c r="I12" s="45"/>
      <c r="J12" s="47"/>
      <c r="K12" s="45"/>
      <c r="L12" s="45"/>
      <c r="M12" s="45"/>
      <c r="N12" s="45"/>
      <c r="O12" s="45"/>
      <c r="P12" s="45"/>
      <c r="Q12" s="23" t="s">
        <v>378</v>
      </c>
      <c r="R12" s="45"/>
    </row>
    <row r="13" spans="1:18" x14ac:dyDescent="0.25">
      <c r="A13" s="6"/>
      <c r="B13" s="53" t="s">
        <v>635</v>
      </c>
      <c r="E13" s="23" t="s">
        <v>376</v>
      </c>
      <c r="F13" s="31">
        <v>1</v>
      </c>
      <c r="H13" s="45"/>
      <c r="I13" s="45"/>
      <c r="J13" s="47"/>
      <c r="K13" s="45"/>
      <c r="L13" s="45"/>
      <c r="M13" s="45"/>
      <c r="N13" s="45"/>
      <c r="O13" s="45"/>
      <c r="P13" s="45"/>
      <c r="R13" s="45"/>
    </row>
    <row r="14" spans="1:18" x14ac:dyDescent="0.25">
      <c r="A14" s="6"/>
      <c r="B14" s="54" t="s">
        <v>636</v>
      </c>
      <c r="H14" s="45"/>
      <c r="I14" s="45"/>
      <c r="J14" s="47"/>
      <c r="K14" s="45"/>
      <c r="L14" s="45"/>
      <c r="M14" s="45"/>
      <c r="N14" s="45"/>
      <c r="O14" s="45"/>
      <c r="P14" s="45"/>
      <c r="R14" s="45"/>
    </row>
    <row r="15" spans="1:18" x14ac:dyDescent="0.25">
      <c r="A15" s="6"/>
      <c r="B15" s="47"/>
      <c r="H15" s="45"/>
      <c r="I15" s="45"/>
      <c r="J15" s="47"/>
      <c r="K15" s="45"/>
      <c r="L15" s="45"/>
      <c r="M15" s="45"/>
      <c r="N15" s="45"/>
      <c r="O15" s="45"/>
      <c r="P15" s="45"/>
      <c r="R15" s="45"/>
    </row>
    <row r="16" spans="1:18" x14ac:dyDescent="0.25">
      <c r="A16" s="478" t="s">
        <v>509</v>
      </c>
      <c r="B16" s="130" t="s">
        <v>550</v>
      </c>
      <c r="H16" s="45"/>
      <c r="I16" s="45"/>
      <c r="J16" s="47"/>
      <c r="K16" s="45"/>
      <c r="L16" s="45"/>
      <c r="M16" s="45"/>
      <c r="N16" s="45"/>
      <c r="O16" s="45"/>
      <c r="P16" s="45"/>
      <c r="R16" s="45"/>
    </row>
    <row r="17" spans="1:18" x14ac:dyDescent="0.25">
      <c r="A17" s="478"/>
      <c r="B17" s="130" t="s">
        <v>637</v>
      </c>
      <c r="C17" s="47"/>
      <c r="D17" s="47"/>
      <c r="E17" s="47"/>
      <c r="F17" s="47"/>
      <c r="H17" s="45"/>
      <c r="I17" s="45"/>
      <c r="J17" s="47"/>
      <c r="K17" s="45"/>
      <c r="L17" s="45"/>
      <c r="M17" s="45"/>
      <c r="N17" s="45"/>
      <c r="O17" s="45"/>
      <c r="P17" s="45"/>
      <c r="R17" s="45"/>
    </row>
    <row r="18" spans="1:18" x14ac:dyDescent="0.25">
      <c r="A18" s="478"/>
      <c r="B18" s="130" t="s">
        <v>638</v>
      </c>
      <c r="C18" s="47"/>
      <c r="D18" s="47"/>
      <c r="E18" s="47"/>
      <c r="F18" s="47"/>
      <c r="H18" s="45"/>
      <c r="I18" s="45"/>
      <c r="J18" s="47"/>
      <c r="K18" s="45"/>
      <c r="L18" s="45"/>
      <c r="M18" s="45"/>
      <c r="N18" s="45"/>
      <c r="O18" s="45"/>
      <c r="P18" s="45"/>
      <c r="R18" s="45"/>
    </row>
    <row r="19" spans="1:18" x14ac:dyDescent="0.25">
      <c r="B19" s="47"/>
      <c r="C19" s="47"/>
      <c r="D19" s="47"/>
      <c r="E19" s="47"/>
      <c r="F19" s="47"/>
      <c r="H19" s="45"/>
      <c r="I19" s="45"/>
      <c r="J19" s="47"/>
      <c r="K19" s="45"/>
      <c r="L19" s="45"/>
      <c r="M19" s="45"/>
      <c r="N19" s="45"/>
      <c r="O19" s="45"/>
      <c r="P19" s="45"/>
      <c r="R19" s="45"/>
    </row>
    <row r="20" spans="1:18" x14ac:dyDescent="0.25">
      <c r="B20" s="47"/>
      <c r="C20" s="47"/>
      <c r="D20" s="47"/>
      <c r="E20" s="47"/>
      <c r="F20" s="47"/>
      <c r="H20" s="45"/>
      <c r="I20" s="45"/>
      <c r="J20" s="47"/>
      <c r="K20" s="45"/>
      <c r="L20" s="45"/>
      <c r="M20" s="45"/>
      <c r="N20" s="45"/>
      <c r="O20" s="45"/>
      <c r="P20" s="45"/>
      <c r="R20" s="45"/>
    </row>
    <row r="21" spans="1:18" x14ac:dyDescent="0.25">
      <c r="B21" s="47"/>
      <c r="C21" s="47"/>
      <c r="D21" s="47"/>
      <c r="E21" s="47"/>
      <c r="F21" s="47"/>
      <c r="H21" s="45"/>
      <c r="I21" s="45"/>
      <c r="J21" s="47"/>
      <c r="K21" s="45"/>
      <c r="L21" s="45"/>
      <c r="M21" s="45"/>
      <c r="N21" s="45"/>
      <c r="O21" s="45"/>
      <c r="P21" s="45"/>
      <c r="R21" s="45"/>
    </row>
    <row r="22" spans="1:18" x14ac:dyDescent="0.25">
      <c r="B22" s="47"/>
      <c r="C22" s="47"/>
      <c r="D22" s="47"/>
      <c r="E22" s="47"/>
      <c r="F22" s="47"/>
      <c r="H22" s="45"/>
      <c r="I22" s="45"/>
      <c r="J22" s="47"/>
      <c r="K22" s="45"/>
      <c r="L22" s="45"/>
      <c r="M22" s="45"/>
      <c r="N22" s="45"/>
      <c r="O22" s="45"/>
      <c r="P22" s="45"/>
      <c r="R22" s="45"/>
    </row>
    <row r="23" spans="1:18" x14ac:dyDescent="0.25">
      <c r="C23" s="47"/>
      <c r="D23" s="47"/>
      <c r="E23" s="47"/>
      <c r="F23" s="47"/>
      <c r="H23" s="45"/>
      <c r="I23" s="45"/>
      <c r="J23" s="47"/>
      <c r="K23" s="45"/>
      <c r="L23" s="45"/>
      <c r="M23" s="45"/>
      <c r="N23" s="45"/>
      <c r="O23" s="45"/>
      <c r="P23" s="45"/>
      <c r="R23" s="45"/>
    </row>
    <row r="24" spans="1:18" x14ac:dyDescent="0.25">
      <c r="C24" s="47"/>
      <c r="D24" s="47"/>
      <c r="E24" s="47"/>
      <c r="F24" s="47"/>
      <c r="H24" s="45"/>
      <c r="I24" s="45"/>
      <c r="J24" s="47"/>
      <c r="K24" s="45"/>
      <c r="L24" s="45"/>
      <c r="M24" s="45"/>
      <c r="N24" s="45"/>
      <c r="O24" s="45"/>
      <c r="P24" s="45"/>
      <c r="R24" s="45"/>
    </row>
    <row r="25" spans="1:18" x14ac:dyDescent="0.25">
      <c r="C25" s="47"/>
      <c r="D25" s="47"/>
      <c r="E25" s="47"/>
      <c r="F25" s="47"/>
      <c r="H25" s="45"/>
      <c r="I25" s="45"/>
      <c r="J25" s="47"/>
      <c r="K25" s="45"/>
      <c r="L25" s="45"/>
      <c r="M25" s="45"/>
      <c r="N25" s="45"/>
      <c r="O25" s="45"/>
      <c r="P25" s="45"/>
      <c r="R25" s="45"/>
    </row>
    <row r="26" spans="1:18" x14ac:dyDescent="0.25">
      <c r="C26" s="47"/>
      <c r="D26" s="47"/>
      <c r="E26" s="47"/>
      <c r="F26" s="47"/>
      <c r="H26" s="45"/>
      <c r="I26" s="45"/>
      <c r="J26" s="47"/>
      <c r="K26" s="45"/>
      <c r="L26" s="45"/>
      <c r="M26" s="45"/>
      <c r="N26" s="45"/>
      <c r="O26" s="45"/>
      <c r="P26" s="45"/>
      <c r="R26" s="45"/>
    </row>
    <row r="27" spans="1:18" x14ac:dyDescent="0.25">
      <c r="H27" s="45"/>
      <c r="I27" s="45"/>
      <c r="J27" s="47"/>
      <c r="K27" s="45"/>
      <c r="L27" s="45"/>
      <c r="M27" s="45"/>
      <c r="N27" s="45"/>
      <c r="O27" s="45"/>
      <c r="P27" s="45"/>
      <c r="R27" s="45"/>
    </row>
    <row r="28" spans="1:18" x14ac:dyDescent="0.25">
      <c r="H28" s="45"/>
      <c r="I28" s="45"/>
      <c r="J28" s="47"/>
      <c r="K28" s="45"/>
      <c r="L28" s="45"/>
      <c r="M28" s="45"/>
      <c r="N28" s="45"/>
      <c r="O28" s="45"/>
      <c r="P28" s="45"/>
      <c r="R28" s="45"/>
    </row>
    <row r="29" spans="1:18" x14ac:dyDescent="0.25">
      <c r="H29" s="45"/>
      <c r="I29" s="45"/>
      <c r="J29" s="47"/>
      <c r="K29" s="45"/>
      <c r="L29" s="45"/>
      <c r="M29" s="45"/>
      <c r="N29" s="45"/>
      <c r="O29" s="45"/>
      <c r="P29" s="45"/>
      <c r="R29" s="45"/>
    </row>
    <row r="30" spans="1:18" x14ac:dyDescent="0.25">
      <c r="H30" s="45"/>
      <c r="I30" s="45"/>
      <c r="J30" s="47"/>
      <c r="K30" s="45"/>
      <c r="L30" s="45"/>
      <c r="M30" s="45"/>
      <c r="N30" s="45"/>
      <c r="O30" s="45"/>
      <c r="P30" s="45"/>
      <c r="R30" s="45"/>
    </row>
    <row r="31" spans="1:18" x14ac:dyDescent="0.25">
      <c r="H31" s="45"/>
      <c r="I31" s="45"/>
      <c r="J31" s="47"/>
      <c r="K31" s="45"/>
      <c r="L31" s="45"/>
      <c r="M31" s="45"/>
      <c r="N31" s="45"/>
      <c r="O31" s="45"/>
      <c r="P31" s="45"/>
      <c r="R31" s="45"/>
    </row>
    <row r="32" spans="1:18" x14ac:dyDescent="0.25">
      <c r="H32" s="45"/>
      <c r="I32" s="45"/>
      <c r="J32" s="47"/>
      <c r="K32" s="45"/>
      <c r="L32" s="45"/>
      <c r="M32" s="45"/>
      <c r="N32" s="45"/>
      <c r="O32" s="45"/>
      <c r="P32" s="45"/>
      <c r="R32" s="45"/>
    </row>
    <row r="33" spans="8:18" x14ac:dyDescent="0.25">
      <c r="H33" s="45"/>
      <c r="I33" s="45"/>
      <c r="J33" s="47"/>
      <c r="K33" s="45"/>
      <c r="L33" s="45"/>
      <c r="M33" s="45"/>
      <c r="N33" s="45"/>
      <c r="O33" s="45"/>
      <c r="P33" s="45"/>
      <c r="R33" s="45"/>
    </row>
    <row r="34" spans="8:18" x14ac:dyDescent="0.25">
      <c r="H34" s="45"/>
      <c r="I34" s="45"/>
      <c r="J34" s="47"/>
      <c r="K34" s="45"/>
      <c r="L34" s="45"/>
      <c r="M34" s="45"/>
      <c r="N34" s="45"/>
      <c r="O34" s="45"/>
      <c r="P34" s="45"/>
      <c r="R34" s="45"/>
    </row>
    <row r="35" spans="8:18" x14ac:dyDescent="0.25">
      <c r="H35" s="45"/>
      <c r="I35" s="45"/>
      <c r="J35" s="47"/>
      <c r="K35" s="45"/>
      <c r="L35" s="45"/>
      <c r="M35" s="45"/>
      <c r="N35" s="45"/>
      <c r="O35" s="45"/>
      <c r="P35" s="45"/>
      <c r="R35" s="45"/>
    </row>
    <row r="36" spans="8:18" x14ac:dyDescent="0.25">
      <c r="H36" s="45"/>
      <c r="I36" s="45"/>
      <c r="J36" s="47"/>
      <c r="K36" s="45"/>
      <c r="L36" s="45"/>
      <c r="M36" s="45"/>
      <c r="N36" s="45"/>
      <c r="O36" s="45"/>
      <c r="P36" s="45"/>
      <c r="R36" s="45"/>
    </row>
    <row r="37" spans="8:18" x14ac:dyDescent="0.25">
      <c r="H37" s="45"/>
      <c r="I37" s="45"/>
      <c r="J37" s="47"/>
      <c r="K37" s="45"/>
      <c r="L37" s="45"/>
      <c r="M37" s="45"/>
      <c r="N37" s="45"/>
      <c r="O37" s="45"/>
      <c r="P37" s="45"/>
      <c r="R37" s="45"/>
    </row>
    <row r="38" spans="8:18" x14ac:dyDescent="0.25">
      <c r="H38" s="45"/>
      <c r="I38" s="45"/>
      <c r="J38" s="47"/>
      <c r="K38" s="45"/>
      <c r="L38" s="45"/>
      <c r="M38" s="45"/>
      <c r="N38" s="45"/>
      <c r="O38" s="45"/>
      <c r="P38" s="45"/>
      <c r="R38" s="45"/>
    </row>
    <row r="39" spans="8:18" x14ac:dyDescent="0.25">
      <c r="H39" s="45"/>
      <c r="I39" s="45"/>
      <c r="J39" s="47"/>
      <c r="K39" s="45"/>
      <c r="L39" s="45"/>
      <c r="M39" s="45"/>
      <c r="N39" s="45"/>
      <c r="O39" s="45"/>
      <c r="P39" s="45"/>
      <c r="R39" s="45"/>
    </row>
    <row r="40" spans="8:18" x14ac:dyDescent="0.25">
      <c r="H40" s="45"/>
      <c r="I40" s="45"/>
      <c r="J40" s="47"/>
      <c r="K40" s="45"/>
      <c r="L40" s="45"/>
      <c r="M40" s="45"/>
      <c r="N40" s="45"/>
      <c r="R40" s="45"/>
    </row>
    <row r="41" spans="8:18" x14ac:dyDescent="0.25">
      <c r="H41" s="45"/>
      <c r="I41" s="45"/>
      <c r="J41" s="47"/>
      <c r="K41" s="45"/>
      <c r="L41" s="45"/>
      <c r="M41" s="45"/>
      <c r="N41" s="45"/>
      <c r="R41" s="45"/>
    </row>
    <row r="42" spans="8:18" x14ac:dyDescent="0.25">
      <c r="H42" s="45"/>
      <c r="I42" s="45"/>
      <c r="J42" s="47"/>
      <c r="K42" s="45"/>
      <c r="L42" s="45"/>
      <c r="M42" s="45"/>
      <c r="N42" s="45"/>
      <c r="R42" s="45"/>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2578125" defaultRowHeight="15" x14ac:dyDescent="0.25"/>
  <cols>
    <col min="1" max="1" width="16.85546875" customWidth="1"/>
    <col min="2" max="2" width="21.85546875" customWidth="1"/>
    <col min="3" max="3" width="36.5703125" bestFit="1" customWidth="1"/>
    <col min="4" max="4" width="36.5703125" customWidth="1"/>
    <col min="5" max="5" width="4.140625" customWidth="1"/>
    <col min="6" max="6" width="14.42578125" customWidth="1"/>
  </cols>
  <sheetData>
    <row r="1" spans="1:6" x14ac:dyDescent="0.25">
      <c r="A1" s="475" t="s">
        <v>639</v>
      </c>
      <c r="B1" s="475"/>
      <c r="C1" s="475"/>
      <c r="D1" s="475"/>
    </row>
    <row r="2" spans="1:6" x14ac:dyDescent="0.25">
      <c r="A2" s="5"/>
    </row>
    <row r="3" spans="1:6" x14ac:dyDescent="0.25">
      <c r="A3" t="s">
        <v>640</v>
      </c>
    </row>
    <row r="4" spans="1:6" ht="15.75" thickBot="1" x14ac:dyDescent="0.3">
      <c r="A4" s="5"/>
    </row>
    <row r="5" spans="1:6" ht="15.75" thickBot="1" x14ac:dyDescent="0.3">
      <c r="A5" s="62" t="s">
        <v>641</v>
      </c>
      <c r="B5" s="63" t="s">
        <v>642</v>
      </c>
      <c r="C5" s="502" t="s">
        <v>643</v>
      </c>
      <c r="D5" s="503"/>
    </row>
    <row r="6" spans="1:6" ht="39" thickBot="1" x14ac:dyDescent="0.3">
      <c r="A6" s="500" t="s">
        <v>644</v>
      </c>
      <c r="B6" s="64" t="s">
        <v>645</v>
      </c>
      <c r="C6" s="489" t="s">
        <v>646</v>
      </c>
      <c r="D6" s="490"/>
    </row>
    <row r="7" spans="1:6" ht="26.25" thickBot="1" x14ac:dyDescent="0.3">
      <c r="A7" s="504"/>
      <c r="B7" s="64" t="s">
        <v>647</v>
      </c>
      <c r="C7" s="489" t="s">
        <v>648</v>
      </c>
      <c r="D7" s="490"/>
    </row>
    <row r="8" spans="1:6" ht="26.25" thickBot="1" x14ac:dyDescent="0.3">
      <c r="A8" s="504"/>
      <c r="B8" s="64" t="s">
        <v>649</v>
      </c>
      <c r="C8" s="489" t="s">
        <v>650</v>
      </c>
      <c r="D8" s="490"/>
    </row>
    <row r="9" spans="1:6" ht="39" thickBot="1" x14ac:dyDescent="0.3">
      <c r="A9" s="504"/>
      <c r="B9" s="64" t="s">
        <v>651</v>
      </c>
      <c r="C9" s="489" t="s">
        <v>652</v>
      </c>
      <c r="D9" s="490"/>
    </row>
    <row r="10" spans="1:6" ht="39" thickBot="1" x14ac:dyDescent="0.3">
      <c r="A10" s="501"/>
      <c r="B10" s="64" t="s">
        <v>653</v>
      </c>
      <c r="C10" s="489" t="s">
        <v>654</v>
      </c>
      <c r="D10" s="490"/>
    </row>
    <row r="11" spans="1:6" ht="39.75" customHeight="1" thickBot="1" x14ac:dyDescent="0.3">
      <c r="A11" s="491" t="s">
        <v>655</v>
      </c>
      <c r="B11" s="492"/>
      <c r="C11" s="65" t="s">
        <v>656</v>
      </c>
      <c r="D11" s="497" t="s">
        <v>657</v>
      </c>
    </row>
    <row r="12" spans="1:6" ht="39.75" customHeight="1" thickBot="1" x14ac:dyDescent="0.3">
      <c r="A12" s="493"/>
      <c r="B12" s="494"/>
      <c r="C12" s="65" t="s">
        <v>658</v>
      </c>
      <c r="D12" s="498"/>
    </row>
    <row r="13" spans="1:6" ht="39.75" customHeight="1" thickBot="1" x14ac:dyDescent="0.3">
      <c r="A13" s="495"/>
      <c r="B13" s="496"/>
      <c r="C13" s="65" t="s">
        <v>659</v>
      </c>
      <c r="D13" s="499"/>
    </row>
    <row r="14" spans="1:6" ht="27" customHeight="1" thickBot="1" x14ac:dyDescent="0.3">
      <c r="A14" s="500" t="s">
        <v>660</v>
      </c>
      <c r="B14" s="64" t="s">
        <v>661</v>
      </c>
      <c r="C14" s="489" t="s">
        <v>662</v>
      </c>
      <c r="D14" s="490"/>
      <c r="F14" s="99" t="s">
        <v>663</v>
      </c>
    </row>
    <row r="15" spans="1:6" ht="37.5" customHeight="1" thickBot="1" x14ac:dyDescent="0.3">
      <c r="A15" s="501"/>
      <c r="B15" s="64" t="s">
        <v>664</v>
      </c>
      <c r="C15" s="489" t="s">
        <v>665</v>
      </c>
      <c r="D15" s="490"/>
      <c r="F15" s="99" t="s">
        <v>666</v>
      </c>
    </row>
    <row r="16" spans="1:6" ht="37.5" customHeight="1" thickBot="1" x14ac:dyDescent="0.3">
      <c r="A16" s="487" t="s">
        <v>667</v>
      </c>
      <c r="B16" s="488"/>
      <c r="C16" s="489" t="s">
        <v>668</v>
      </c>
      <c r="D16" s="490"/>
      <c r="F16" s="99" t="s">
        <v>669</v>
      </c>
    </row>
    <row r="17" spans="1:2" ht="42.75" customHeight="1" x14ac:dyDescent="0.25"/>
    <row r="18" spans="1:2" ht="13.7" customHeight="1" x14ac:dyDescent="0.25"/>
    <row r="19" spans="1:2" ht="13.7" customHeight="1" x14ac:dyDescent="0.25">
      <c r="A19" s="484" t="s">
        <v>509</v>
      </c>
      <c r="B19" s="1" t="s">
        <v>550</v>
      </c>
    </row>
    <row r="20" spans="1:2" x14ac:dyDescent="0.25">
      <c r="A20" s="485"/>
      <c r="B20" s="1" t="s">
        <v>637</v>
      </c>
    </row>
    <row r="21" spans="1:2" x14ac:dyDescent="0.25">
      <c r="A21" s="486"/>
      <c r="B21" s="1" t="s">
        <v>638</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2578125" defaultRowHeight="15" x14ac:dyDescent="0.25"/>
  <cols>
    <col min="1" max="1" width="17.42578125" style="80" customWidth="1"/>
    <col min="2" max="5" width="25.5703125" customWidth="1"/>
    <col min="6" max="6" width="15.5703125" bestFit="1" customWidth="1"/>
    <col min="7" max="7" width="23.42578125" style="80" customWidth="1"/>
    <col min="8" max="8" width="28.85546875" customWidth="1"/>
    <col min="9" max="11" width="25.5703125" customWidth="1"/>
  </cols>
  <sheetData>
    <row r="1" spans="1:11" ht="15.75" x14ac:dyDescent="0.25">
      <c r="A1" s="515" t="s">
        <v>670</v>
      </c>
      <c r="B1" s="515"/>
      <c r="C1" s="515"/>
      <c r="D1" s="515"/>
      <c r="F1" s="515" t="s">
        <v>671</v>
      </c>
      <c r="G1" s="515"/>
      <c r="H1" s="515"/>
    </row>
    <row r="2" spans="1:11" ht="15.75" thickBot="1" x14ac:dyDescent="0.3"/>
    <row r="3" spans="1:11" ht="21.75" customHeight="1" thickBot="1" x14ac:dyDescent="0.3">
      <c r="A3" s="518" t="s">
        <v>672</v>
      </c>
      <c r="B3" s="518"/>
      <c r="C3" s="518"/>
      <c r="D3" s="519"/>
      <c r="F3" s="516" t="s">
        <v>673</v>
      </c>
      <c r="G3" s="516" t="s">
        <v>674</v>
      </c>
      <c r="H3" s="516"/>
    </row>
    <row r="4" spans="1:11" ht="28.5" customHeight="1" thickBot="1" x14ac:dyDescent="0.3">
      <c r="A4" s="81"/>
      <c r="B4" s="66" t="s">
        <v>675</v>
      </c>
      <c r="C4" s="67" t="s">
        <v>643</v>
      </c>
      <c r="D4" s="66" t="s">
        <v>24</v>
      </c>
      <c r="F4" s="516"/>
      <c r="G4" s="75" t="s">
        <v>676</v>
      </c>
      <c r="H4" s="75" t="s">
        <v>677</v>
      </c>
    </row>
    <row r="5" spans="1:11" ht="51.75" thickBot="1" x14ac:dyDescent="0.3">
      <c r="A5" s="68" t="s">
        <v>186</v>
      </c>
      <c r="B5" s="8" t="s">
        <v>678</v>
      </c>
      <c r="C5" s="69" t="s">
        <v>679</v>
      </c>
      <c r="D5" s="70">
        <v>0.2</v>
      </c>
      <c r="F5" s="76" t="s">
        <v>618</v>
      </c>
      <c r="G5" s="77">
        <v>0.2</v>
      </c>
      <c r="H5" s="517" t="s">
        <v>680</v>
      </c>
    </row>
    <row r="6" spans="1:11" ht="39" thickBot="1" x14ac:dyDescent="0.3">
      <c r="A6" s="71" t="s">
        <v>64</v>
      </c>
      <c r="B6" s="8" t="s">
        <v>681</v>
      </c>
      <c r="C6" s="69" t="s">
        <v>682</v>
      </c>
      <c r="D6" s="70">
        <v>0.4</v>
      </c>
      <c r="F6" s="76" t="s">
        <v>622</v>
      </c>
      <c r="G6" s="77">
        <v>0.4</v>
      </c>
      <c r="H6" s="517"/>
    </row>
    <row r="7" spans="1:11" ht="39" thickBot="1" x14ac:dyDescent="0.3">
      <c r="A7" s="72" t="s">
        <v>99</v>
      </c>
      <c r="B7" s="8" t="s">
        <v>683</v>
      </c>
      <c r="C7" s="69" t="s">
        <v>684</v>
      </c>
      <c r="D7" s="70">
        <v>0.6</v>
      </c>
      <c r="F7" s="78" t="s">
        <v>452</v>
      </c>
      <c r="G7" s="79">
        <v>0.6</v>
      </c>
      <c r="H7" s="79">
        <v>0.6</v>
      </c>
    </row>
    <row r="8" spans="1:11" ht="51.75" thickBot="1" x14ac:dyDescent="0.3">
      <c r="A8" s="73" t="s">
        <v>128</v>
      </c>
      <c r="B8" s="8" t="s">
        <v>685</v>
      </c>
      <c r="C8" s="69" t="s">
        <v>686</v>
      </c>
      <c r="D8" s="70">
        <v>0.8</v>
      </c>
      <c r="F8" s="78" t="s">
        <v>592</v>
      </c>
      <c r="G8" s="79">
        <v>0.8</v>
      </c>
      <c r="H8" s="79">
        <v>0.8</v>
      </c>
    </row>
    <row r="9" spans="1:11" ht="39" thickBot="1" x14ac:dyDescent="0.3">
      <c r="A9" s="74" t="s">
        <v>269</v>
      </c>
      <c r="B9" s="8" t="s">
        <v>687</v>
      </c>
      <c r="C9" s="69" t="s">
        <v>688</v>
      </c>
      <c r="D9" s="70">
        <v>1</v>
      </c>
      <c r="F9" s="78" t="s">
        <v>558</v>
      </c>
      <c r="G9" s="79">
        <v>1</v>
      </c>
      <c r="H9" s="79">
        <v>1</v>
      </c>
    </row>
    <row r="11" spans="1:11" ht="15.75" thickBot="1" x14ac:dyDescent="0.3"/>
    <row r="12" spans="1:11" ht="23.25" customHeight="1" thickBot="1" x14ac:dyDescent="0.3">
      <c r="A12" s="520" t="s">
        <v>689</v>
      </c>
      <c r="B12" s="520"/>
      <c r="C12" s="520"/>
      <c r="D12" s="520"/>
      <c r="E12" s="520"/>
      <c r="G12" s="520" t="s">
        <v>690</v>
      </c>
      <c r="H12" s="520"/>
      <c r="I12" s="520"/>
      <c r="J12" s="520"/>
      <c r="K12" s="520"/>
    </row>
    <row r="13" spans="1:11" ht="39" customHeight="1" thickBot="1" x14ac:dyDescent="0.3">
      <c r="A13" s="10" t="s">
        <v>691</v>
      </c>
      <c r="B13" s="505" t="s">
        <v>692</v>
      </c>
      <c r="C13" s="505"/>
      <c r="D13" s="505" t="s">
        <v>693</v>
      </c>
      <c r="E13" s="505"/>
      <c r="G13" s="10" t="s">
        <v>691</v>
      </c>
      <c r="H13" s="505" t="s">
        <v>692</v>
      </c>
      <c r="I13" s="505"/>
      <c r="J13" s="505" t="s">
        <v>693</v>
      </c>
      <c r="K13" s="505"/>
    </row>
    <row r="14" spans="1:11" ht="24.95" customHeight="1" x14ac:dyDescent="0.25">
      <c r="A14" s="508" t="s">
        <v>694</v>
      </c>
      <c r="B14" s="506" t="s">
        <v>695</v>
      </c>
      <c r="C14" s="507"/>
      <c r="D14" s="506" t="s">
        <v>696</v>
      </c>
      <c r="E14" s="507"/>
      <c r="G14" s="508" t="s">
        <v>694</v>
      </c>
      <c r="H14" s="506" t="s">
        <v>697</v>
      </c>
      <c r="I14" s="507"/>
      <c r="J14" s="506" t="s">
        <v>698</v>
      </c>
      <c r="K14" s="507"/>
    </row>
    <row r="15" spans="1:11" ht="24.95" customHeight="1" x14ac:dyDescent="0.25">
      <c r="A15" s="509"/>
      <c r="B15" s="511" t="s">
        <v>699</v>
      </c>
      <c r="C15" s="512"/>
      <c r="D15" s="511" t="s">
        <v>700</v>
      </c>
      <c r="E15" s="512"/>
      <c r="G15" s="509"/>
      <c r="H15" s="511" t="s">
        <v>701</v>
      </c>
      <c r="I15" s="512"/>
      <c r="J15" s="511" t="s">
        <v>702</v>
      </c>
      <c r="K15" s="512"/>
    </row>
    <row r="16" spans="1:11" ht="39.950000000000003" customHeight="1" thickBot="1" x14ac:dyDescent="0.3">
      <c r="A16" s="509"/>
      <c r="B16" s="511" t="s">
        <v>703</v>
      </c>
      <c r="C16" s="512"/>
      <c r="D16" s="511" t="s">
        <v>704</v>
      </c>
      <c r="E16" s="512"/>
      <c r="G16" s="510"/>
      <c r="H16" s="521" t="s">
        <v>705</v>
      </c>
      <c r="I16" s="522"/>
      <c r="J16" s="521" t="s">
        <v>706</v>
      </c>
      <c r="K16" s="522"/>
    </row>
    <row r="17" spans="1:11" ht="51.95" customHeight="1" x14ac:dyDescent="0.25">
      <c r="A17" s="509"/>
      <c r="B17" s="511" t="s">
        <v>707</v>
      </c>
      <c r="C17" s="512"/>
      <c r="D17" s="511" t="s">
        <v>708</v>
      </c>
      <c r="E17" s="512"/>
      <c r="G17" s="508" t="s">
        <v>709</v>
      </c>
      <c r="H17" s="506" t="s">
        <v>710</v>
      </c>
      <c r="I17" s="507"/>
      <c r="J17" s="506" t="s">
        <v>711</v>
      </c>
      <c r="K17" s="507"/>
    </row>
    <row r="18" spans="1:11" ht="24.95" customHeight="1" thickBot="1" x14ac:dyDescent="0.3">
      <c r="A18" s="510"/>
      <c r="B18" s="513"/>
      <c r="C18" s="514"/>
      <c r="D18" s="521" t="s">
        <v>712</v>
      </c>
      <c r="E18" s="522"/>
      <c r="G18" s="509"/>
      <c r="H18" s="511" t="s">
        <v>713</v>
      </c>
      <c r="I18" s="512"/>
      <c r="J18" s="511" t="s">
        <v>714</v>
      </c>
      <c r="K18" s="512"/>
    </row>
    <row r="19" spans="1:11" ht="24.95" customHeight="1" thickBot="1" x14ac:dyDescent="0.3">
      <c r="A19" s="508" t="s">
        <v>709</v>
      </c>
      <c r="B19" s="506" t="s">
        <v>715</v>
      </c>
      <c r="C19" s="507"/>
      <c r="D19" s="506" t="s">
        <v>716</v>
      </c>
      <c r="E19" s="507"/>
      <c r="G19" s="510"/>
      <c r="H19" s="521" t="s">
        <v>717</v>
      </c>
      <c r="I19" s="522"/>
      <c r="J19" s="521" t="s">
        <v>718</v>
      </c>
      <c r="K19" s="522"/>
    </row>
    <row r="20" spans="1:11" ht="24.95" customHeight="1" x14ac:dyDescent="0.25">
      <c r="A20" s="509"/>
      <c r="B20" s="511" t="s">
        <v>719</v>
      </c>
      <c r="C20" s="512"/>
      <c r="D20" s="511" t="s">
        <v>720</v>
      </c>
      <c r="E20" s="512"/>
      <c r="G20" s="508" t="s">
        <v>721</v>
      </c>
      <c r="H20" s="506" t="s">
        <v>722</v>
      </c>
      <c r="I20" s="507"/>
      <c r="J20" s="506" t="s">
        <v>723</v>
      </c>
      <c r="K20" s="507"/>
    </row>
    <row r="21" spans="1:11" ht="39.950000000000003" customHeight="1" x14ac:dyDescent="0.25">
      <c r="A21" s="509"/>
      <c r="B21" s="511" t="s">
        <v>724</v>
      </c>
      <c r="C21" s="512"/>
      <c r="D21" s="511" t="s">
        <v>725</v>
      </c>
      <c r="E21" s="512"/>
      <c r="G21" s="509"/>
      <c r="H21" s="511" t="s">
        <v>726</v>
      </c>
      <c r="I21" s="512"/>
      <c r="J21" s="511" t="s">
        <v>727</v>
      </c>
      <c r="K21" s="512"/>
    </row>
    <row r="22" spans="1:11" ht="51.95" customHeight="1" thickBot="1" x14ac:dyDescent="0.3">
      <c r="A22" s="509"/>
      <c r="B22" s="511" t="s">
        <v>728</v>
      </c>
      <c r="C22" s="512"/>
      <c r="D22" s="511" t="s">
        <v>729</v>
      </c>
      <c r="E22" s="512"/>
      <c r="G22" s="510"/>
      <c r="H22" s="521" t="s">
        <v>730</v>
      </c>
      <c r="I22" s="522"/>
      <c r="J22" s="521" t="s">
        <v>731</v>
      </c>
      <c r="K22" s="522"/>
    </row>
    <row r="23" spans="1:11" ht="39.950000000000003" customHeight="1" thickBot="1" x14ac:dyDescent="0.3">
      <c r="A23" s="510"/>
      <c r="B23" s="513"/>
      <c r="C23" s="514"/>
      <c r="D23" s="521" t="s">
        <v>732</v>
      </c>
      <c r="E23" s="522"/>
      <c r="G23" s="508" t="s">
        <v>733</v>
      </c>
      <c r="H23" s="506" t="s">
        <v>734</v>
      </c>
      <c r="I23" s="507"/>
      <c r="J23" s="506" t="s">
        <v>735</v>
      </c>
      <c r="K23" s="507"/>
    </row>
    <row r="24" spans="1:11" ht="24.95" customHeight="1" x14ac:dyDescent="0.25">
      <c r="A24" s="508" t="s">
        <v>721</v>
      </c>
      <c r="B24" s="506" t="s">
        <v>736</v>
      </c>
      <c r="C24" s="507"/>
      <c r="D24" s="506" t="s">
        <v>737</v>
      </c>
      <c r="E24" s="507"/>
      <c r="G24" s="509"/>
      <c r="H24" s="511" t="s">
        <v>738</v>
      </c>
      <c r="I24" s="512"/>
      <c r="J24" s="511" t="s">
        <v>739</v>
      </c>
      <c r="K24" s="512"/>
    </row>
    <row r="25" spans="1:11" ht="39.950000000000003" customHeight="1" thickBot="1" x14ac:dyDescent="0.3">
      <c r="A25" s="509"/>
      <c r="B25" s="511" t="s">
        <v>740</v>
      </c>
      <c r="C25" s="512"/>
      <c r="D25" s="511" t="s">
        <v>741</v>
      </c>
      <c r="E25" s="512"/>
      <c r="G25" s="510"/>
      <c r="H25" s="521" t="s">
        <v>742</v>
      </c>
      <c r="I25" s="522"/>
      <c r="J25" s="521" t="s">
        <v>743</v>
      </c>
      <c r="K25" s="522"/>
    </row>
    <row r="26" spans="1:11" ht="39.950000000000003" customHeight="1" x14ac:dyDescent="0.25">
      <c r="A26" s="509"/>
      <c r="B26" s="511" t="s">
        <v>744</v>
      </c>
      <c r="C26" s="512"/>
      <c r="D26" s="511" t="s">
        <v>745</v>
      </c>
      <c r="E26" s="512"/>
      <c r="G26" s="508" t="s">
        <v>746</v>
      </c>
      <c r="H26" s="506" t="s">
        <v>747</v>
      </c>
      <c r="I26" s="507"/>
      <c r="J26" s="506" t="s">
        <v>748</v>
      </c>
      <c r="K26" s="507"/>
    </row>
    <row r="27" spans="1:11" ht="51.95" customHeight="1" x14ac:dyDescent="0.25">
      <c r="A27" s="509"/>
      <c r="B27" s="511" t="s">
        <v>749</v>
      </c>
      <c r="C27" s="512"/>
      <c r="D27" s="511" t="s">
        <v>750</v>
      </c>
      <c r="E27" s="512"/>
      <c r="G27" s="509"/>
      <c r="H27" s="511" t="s">
        <v>751</v>
      </c>
      <c r="I27" s="512"/>
      <c r="J27" s="511" t="s">
        <v>752</v>
      </c>
      <c r="K27" s="512"/>
    </row>
    <row r="28" spans="1:11" ht="39.950000000000003" customHeight="1" thickBot="1" x14ac:dyDescent="0.3">
      <c r="A28" s="509"/>
      <c r="B28" s="511"/>
      <c r="C28" s="512"/>
      <c r="D28" s="511" t="s">
        <v>753</v>
      </c>
      <c r="E28" s="512"/>
      <c r="G28" s="510"/>
      <c r="H28" s="521" t="s">
        <v>754</v>
      </c>
      <c r="I28" s="522"/>
      <c r="J28" s="521" t="s">
        <v>755</v>
      </c>
      <c r="K28" s="522"/>
    </row>
    <row r="29" spans="1:11" ht="24.95" customHeight="1" thickBot="1" x14ac:dyDescent="0.3">
      <c r="A29" s="510"/>
      <c r="B29" s="521"/>
      <c r="C29" s="522"/>
      <c r="D29" s="521" t="s">
        <v>756</v>
      </c>
      <c r="E29" s="522"/>
    </row>
    <row r="30" spans="1:11" ht="24.95" customHeight="1" x14ac:dyDescent="0.25">
      <c r="A30" s="508" t="s">
        <v>733</v>
      </c>
      <c r="B30" s="506" t="s">
        <v>757</v>
      </c>
      <c r="C30" s="507"/>
      <c r="D30" s="506" t="s">
        <v>758</v>
      </c>
      <c r="E30" s="507"/>
    </row>
    <row r="31" spans="1:11" ht="39.950000000000003" customHeight="1" x14ac:dyDescent="0.25">
      <c r="A31" s="509"/>
      <c r="B31" s="511" t="s">
        <v>759</v>
      </c>
      <c r="C31" s="512"/>
      <c r="D31" s="511" t="s">
        <v>760</v>
      </c>
      <c r="E31" s="512"/>
    </row>
    <row r="32" spans="1:11" ht="39.950000000000003" customHeight="1" x14ac:dyDescent="0.25">
      <c r="A32" s="509"/>
      <c r="B32" s="511" t="s">
        <v>761</v>
      </c>
      <c r="C32" s="512"/>
      <c r="D32" s="511" t="s">
        <v>762</v>
      </c>
      <c r="E32" s="512"/>
    </row>
    <row r="33" spans="1:11" ht="51.95" customHeight="1" thickBot="1" x14ac:dyDescent="0.3">
      <c r="A33" s="510"/>
      <c r="B33" s="521" t="s">
        <v>763</v>
      </c>
      <c r="C33" s="522"/>
      <c r="D33" s="513"/>
      <c r="E33" s="514"/>
    </row>
    <row r="34" spans="1:11" ht="24.95" customHeight="1" x14ac:dyDescent="0.25">
      <c r="A34" s="508" t="s">
        <v>746</v>
      </c>
      <c r="B34" s="506" t="s">
        <v>764</v>
      </c>
      <c r="C34" s="507"/>
      <c r="D34" s="506" t="s">
        <v>765</v>
      </c>
      <c r="E34" s="507"/>
    </row>
    <row r="35" spans="1:11" ht="24.95" customHeight="1" x14ac:dyDescent="0.25">
      <c r="A35" s="509"/>
      <c r="B35" s="511" t="s">
        <v>766</v>
      </c>
      <c r="C35" s="512"/>
      <c r="D35" s="511" t="s">
        <v>767</v>
      </c>
      <c r="E35" s="512"/>
    </row>
    <row r="36" spans="1:11" ht="39.950000000000003" customHeight="1" x14ac:dyDescent="0.25">
      <c r="A36" s="509"/>
      <c r="B36" s="511" t="s">
        <v>768</v>
      </c>
      <c r="C36" s="512"/>
      <c r="D36" s="511" t="s">
        <v>769</v>
      </c>
      <c r="E36" s="512"/>
    </row>
    <row r="37" spans="1:11" ht="51.95" customHeight="1" thickBot="1" x14ac:dyDescent="0.3">
      <c r="A37" s="510"/>
      <c r="B37" s="521" t="s">
        <v>770</v>
      </c>
      <c r="C37" s="522"/>
      <c r="D37" s="513"/>
      <c r="E37" s="514"/>
    </row>
    <row r="40" spans="1:11" ht="35.25" customHeight="1" x14ac:dyDescent="0.25">
      <c r="A40" s="526" t="s">
        <v>771</v>
      </c>
      <c r="B40" s="526"/>
      <c r="C40" s="526"/>
      <c r="D40" s="526"/>
      <c r="E40" s="526"/>
      <c r="G40" s="526" t="s">
        <v>772</v>
      </c>
      <c r="H40" s="526"/>
      <c r="I40" s="526"/>
      <c r="J40" s="526"/>
      <c r="K40" s="526"/>
    </row>
    <row r="41" spans="1:11" ht="15.75" customHeight="1" thickBot="1" x14ac:dyDescent="0.3">
      <c r="A41" s="9"/>
      <c r="B41" s="82"/>
      <c r="C41" s="9"/>
      <c r="D41" s="9"/>
      <c r="G41"/>
      <c r="H41" s="80"/>
    </row>
    <row r="42" spans="1:11" ht="45.75" thickBot="1" x14ac:dyDescent="0.3">
      <c r="A42" s="536" t="s">
        <v>773</v>
      </c>
      <c r="B42" s="525" t="s">
        <v>774</v>
      </c>
      <c r="C42" s="525"/>
      <c r="D42" s="525" t="s">
        <v>775</v>
      </c>
      <c r="E42" s="525"/>
      <c r="G42"/>
      <c r="H42" s="83" t="s">
        <v>691</v>
      </c>
      <c r="I42" s="84" t="s">
        <v>776</v>
      </c>
      <c r="J42" s="529" t="s">
        <v>777</v>
      </c>
      <c r="K42" s="530"/>
    </row>
    <row r="43" spans="1:11" ht="29.25" customHeight="1" thickBot="1" x14ac:dyDescent="0.3">
      <c r="A43" s="537"/>
      <c r="B43" s="525"/>
      <c r="C43" s="525"/>
      <c r="D43" s="12" t="s">
        <v>52</v>
      </c>
      <c r="E43" s="12" t="s">
        <v>53</v>
      </c>
      <c r="G43"/>
      <c r="H43" s="85" t="s">
        <v>694</v>
      </c>
      <c r="I43" s="59" t="s">
        <v>778</v>
      </c>
      <c r="J43" s="523" t="s">
        <v>779</v>
      </c>
      <c r="K43" s="524"/>
    </row>
    <row r="44" spans="1:11" ht="26.25" customHeight="1" x14ac:dyDescent="0.25">
      <c r="A44" s="88">
        <v>1</v>
      </c>
      <c r="B44" s="535" t="s">
        <v>780</v>
      </c>
      <c r="C44" s="535"/>
      <c r="D44" s="89"/>
      <c r="E44" s="90"/>
      <c r="G44"/>
      <c r="H44" s="85" t="s">
        <v>709</v>
      </c>
      <c r="I44" s="59" t="s">
        <v>781</v>
      </c>
      <c r="J44" s="523" t="s">
        <v>66</v>
      </c>
      <c r="K44" s="524"/>
    </row>
    <row r="45" spans="1:11" ht="24" customHeight="1" thickBot="1" x14ac:dyDescent="0.3">
      <c r="A45" s="91">
        <v>2</v>
      </c>
      <c r="B45" s="531" t="s">
        <v>782</v>
      </c>
      <c r="C45" s="531"/>
      <c r="D45" s="92"/>
      <c r="E45" s="93"/>
      <c r="G45"/>
      <c r="H45" s="86" t="s">
        <v>721</v>
      </c>
      <c r="I45" s="87" t="s">
        <v>783</v>
      </c>
      <c r="J45" s="527" t="s">
        <v>130</v>
      </c>
      <c r="K45" s="528"/>
    </row>
    <row r="46" spans="1:11" ht="15.75" customHeight="1" x14ac:dyDescent="0.25">
      <c r="A46" s="91">
        <v>3</v>
      </c>
      <c r="B46" s="531" t="s">
        <v>784</v>
      </c>
      <c r="C46" s="531"/>
      <c r="D46" s="92"/>
      <c r="E46" s="93"/>
      <c r="G46"/>
      <c r="H46" s="80"/>
    </row>
    <row r="47" spans="1:11" ht="25.5" customHeight="1" x14ac:dyDescent="0.25">
      <c r="A47" s="91">
        <v>4</v>
      </c>
      <c r="B47" s="531" t="s">
        <v>785</v>
      </c>
      <c r="C47" s="531"/>
      <c r="D47" s="92"/>
      <c r="E47" s="93"/>
      <c r="G47"/>
      <c r="H47" s="80"/>
    </row>
    <row r="48" spans="1:11" ht="27" customHeight="1" x14ac:dyDescent="0.25">
      <c r="A48" s="91">
        <v>5</v>
      </c>
      <c r="B48" s="531" t="s">
        <v>786</v>
      </c>
      <c r="C48" s="531"/>
      <c r="D48" s="92"/>
      <c r="E48" s="93"/>
      <c r="G48"/>
      <c r="H48" s="80"/>
    </row>
    <row r="49" spans="1:9" x14ac:dyDescent="0.25">
      <c r="A49" s="91">
        <v>6</v>
      </c>
      <c r="B49" s="531" t="s">
        <v>787</v>
      </c>
      <c r="C49" s="531"/>
      <c r="D49" s="92"/>
      <c r="E49" s="93"/>
      <c r="G49"/>
      <c r="H49" s="80"/>
    </row>
    <row r="50" spans="1:9" ht="25.5" customHeight="1" x14ac:dyDescent="0.25">
      <c r="A50" s="91">
        <v>7</v>
      </c>
      <c r="B50" s="531" t="s">
        <v>788</v>
      </c>
      <c r="C50" s="531"/>
      <c r="D50" s="92"/>
      <c r="E50" s="93"/>
    </row>
    <row r="51" spans="1:9" ht="26.25" customHeight="1" x14ac:dyDescent="0.25">
      <c r="A51" s="91">
        <v>8</v>
      </c>
      <c r="B51" s="531" t="s">
        <v>789</v>
      </c>
      <c r="C51" s="531"/>
      <c r="D51" s="92"/>
      <c r="E51" s="93"/>
    </row>
    <row r="52" spans="1:9" x14ac:dyDescent="0.25">
      <c r="A52" s="91">
        <v>9</v>
      </c>
      <c r="B52" s="531" t="s">
        <v>790</v>
      </c>
      <c r="C52" s="531"/>
      <c r="D52" s="92"/>
      <c r="E52" s="93"/>
    </row>
    <row r="53" spans="1:9" ht="30" customHeight="1" x14ac:dyDescent="0.25">
      <c r="A53" s="91">
        <v>10</v>
      </c>
      <c r="B53" s="531" t="s">
        <v>791</v>
      </c>
      <c r="C53" s="531"/>
      <c r="D53" s="92"/>
      <c r="E53" s="93"/>
    </row>
    <row r="54" spans="1:9" x14ac:dyDescent="0.25">
      <c r="A54" s="91">
        <v>11</v>
      </c>
      <c r="B54" s="531" t="s">
        <v>792</v>
      </c>
      <c r="C54" s="531"/>
      <c r="D54" s="92"/>
      <c r="E54" s="93"/>
    </row>
    <row r="55" spans="1:9" x14ac:dyDescent="0.25">
      <c r="A55" s="91">
        <v>12</v>
      </c>
      <c r="B55" s="531" t="s">
        <v>793</v>
      </c>
      <c r="C55" s="531"/>
      <c r="D55" s="92"/>
      <c r="E55" s="93"/>
    </row>
    <row r="56" spans="1:9" x14ac:dyDescent="0.25">
      <c r="A56" s="91">
        <v>13</v>
      </c>
      <c r="B56" s="531" t="s">
        <v>794</v>
      </c>
      <c r="C56" s="531"/>
      <c r="D56" s="92"/>
      <c r="E56" s="93"/>
    </row>
    <row r="57" spans="1:9" x14ac:dyDescent="0.25">
      <c r="A57" s="91">
        <v>14</v>
      </c>
      <c r="B57" s="531" t="s">
        <v>795</v>
      </c>
      <c r="C57" s="531"/>
      <c r="D57" s="92"/>
      <c r="E57" s="93"/>
      <c r="F57" s="9"/>
      <c r="G57" s="82"/>
      <c r="H57" s="9"/>
      <c r="I57" s="9"/>
    </row>
    <row r="58" spans="1:9" x14ac:dyDescent="0.25">
      <c r="A58" s="91">
        <v>15</v>
      </c>
      <c r="B58" s="531" t="s">
        <v>796</v>
      </c>
      <c r="C58" s="531"/>
      <c r="D58" s="92"/>
      <c r="E58" s="93"/>
    </row>
    <row r="59" spans="1:9" x14ac:dyDescent="0.25">
      <c r="A59" s="91">
        <v>16</v>
      </c>
      <c r="B59" s="531" t="s">
        <v>797</v>
      </c>
      <c r="C59" s="531"/>
      <c r="D59" s="92"/>
      <c r="E59" s="93"/>
    </row>
    <row r="60" spans="1:9" x14ac:dyDescent="0.25">
      <c r="A60" s="91">
        <v>17</v>
      </c>
      <c r="B60" s="531" t="s">
        <v>798</v>
      </c>
      <c r="C60" s="531"/>
      <c r="D60" s="92"/>
      <c r="E60" s="93"/>
    </row>
    <row r="61" spans="1:9" ht="19.5" customHeight="1" x14ac:dyDescent="0.25">
      <c r="A61" s="91">
        <v>18</v>
      </c>
      <c r="B61" s="531" t="s">
        <v>799</v>
      </c>
      <c r="C61" s="531"/>
      <c r="D61" s="92"/>
      <c r="E61" s="93"/>
    </row>
    <row r="62" spans="1:9" ht="15.75" thickBot="1" x14ac:dyDescent="0.3">
      <c r="A62" s="94">
        <v>19</v>
      </c>
      <c r="B62" s="532" t="s">
        <v>800</v>
      </c>
      <c r="C62" s="532"/>
      <c r="D62" s="95"/>
      <c r="E62" s="96"/>
    </row>
    <row r="63" spans="1:9" ht="15.75" thickBot="1" x14ac:dyDescent="0.3">
      <c r="A63"/>
      <c r="B63" s="533" t="s">
        <v>801</v>
      </c>
      <c r="C63" s="534"/>
      <c r="D63" s="11"/>
    </row>
    <row r="64" spans="1:9" ht="27" customHeight="1" x14ac:dyDescent="0.25"/>
    <row r="66" ht="30" customHeight="1" x14ac:dyDescent="0.25"/>
    <row r="67" ht="27" customHeight="1" x14ac:dyDescent="0.25"/>
    <row r="69" ht="30.75" customHeight="1" x14ac:dyDescent="0.25"/>
    <row r="70" ht="41.25" customHeight="1" x14ac:dyDescent="0.25"/>
    <row r="72" ht="27" customHeight="1" x14ac:dyDescent="0.25"/>
    <row r="78" ht="30" customHeight="1" x14ac:dyDescent="0.25"/>
    <row r="82" spans="1:1" ht="24" customHeight="1" x14ac:dyDescent="0.25"/>
    <row r="84" spans="1:1" customFormat="1" ht="32.25" customHeight="1" x14ac:dyDescent="0.25">
      <c r="A84" s="80"/>
    </row>
    <row r="86" spans="1:1" ht="55.5" customHeight="1" x14ac:dyDescent="0.25"/>
    <row r="87" spans="1:1" ht="34.5" customHeight="1" x14ac:dyDescent="0.25"/>
    <row r="88" spans="1:1" ht="36" customHeight="1" x14ac:dyDescent="0.25"/>
    <row r="89" spans="1:1" ht="43.5" customHeight="1" x14ac:dyDescent="0.2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5546875" defaultRowHeight="12" x14ac:dyDescent="0.2"/>
  <cols>
    <col min="1" max="1" width="9.140625" style="100" customWidth="1"/>
    <col min="2" max="2" width="30.140625" style="100" customWidth="1"/>
    <col min="3" max="3" width="18.42578125" style="100" customWidth="1"/>
    <col min="4" max="4" width="31.85546875" style="100" customWidth="1"/>
    <col min="5" max="5" width="19.42578125" style="100" customWidth="1"/>
    <col min="6" max="6" width="19.85546875" style="100" customWidth="1"/>
    <col min="7" max="7" width="23.140625" style="100" customWidth="1"/>
    <col min="8" max="16384" width="10.85546875" style="100"/>
  </cols>
  <sheetData>
    <row r="1" spans="2:5" x14ac:dyDescent="0.2">
      <c r="B1" s="541" t="s">
        <v>802</v>
      </c>
      <c r="C1" s="541"/>
      <c r="D1" s="541"/>
      <c r="E1" s="541"/>
    </row>
    <row r="2" spans="2:5" ht="12.75" thickBot="1" x14ac:dyDescent="0.25"/>
    <row r="3" spans="2:5" ht="24.75" thickBot="1" x14ac:dyDescent="0.25">
      <c r="B3" s="101" t="s">
        <v>803</v>
      </c>
      <c r="C3" s="102" t="s">
        <v>804</v>
      </c>
      <c r="D3" s="103" t="s">
        <v>805</v>
      </c>
      <c r="E3" s="102" t="s">
        <v>806</v>
      </c>
    </row>
    <row r="4" spans="2:5" ht="18" customHeight="1" thickBot="1" x14ac:dyDescent="0.25">
      <c r="B4" s="552" t="s">
        <v>807</v>
      </c>
      <c r="C4" s="104" t="s">
        <v>69</v>
      </c>
      <c r="D4" s="554" t="s">
        <v>808</v>
      </c>
      <c r="E4" s="105" t="s">
        <v>809</v>
      </c>
    </row>
    <row r="5" spans="2:5" ht="18" customHeight="1" thickBot="1" x14ac:dyDescent="0.25">
      <c r="B5" s="553"/>
      <c r="C5" s="104" t="s">
        <v>624</v>
      </c>
      <c r="D5" s="555"/>
      <c r="E5" s="105" t="s">
        <v>809</v>
      </c>
    </row>
    <row r="6" spans="2:5" ht="36.75" thickBot="1" x14ac:dyDescent="0.25">
      <c r="B6" s="552" t="s">
        <v>810</v>
      </c>
      <c r="C6" s="106" t="s">
        <v>70</v>
      </c>
      <c r="D6" s="107" t="s">
        <v>811</v>
      </c>
      <c r="E6" s="104" t="s">
        <v>809</v>
      </c>
    </row>
    <row r="7" spans="2:5" ht="24.75" thickBot="1" x14ac:dyDescent="0.25">
      <c r="B7" s="553"/>
      <c r="C7" s="106" t="s">
        <v>625</v>
      </c>
      <c r="D7" s="107" t="s">
        <v>812</v>
      </c>
      <c r="E7" s="106" t="s">
        <v>809</v>
      </c>
    </row>
    <row r="8" spans="2:5" ht="24.75" thickBot="1" x14ac:dyDescent="0.25">
      <c r="B8" s="552" t="s">
        <v>813</v>
      </c>
      <c r="C8" s="105" t="s">
        <v>71</v>
      </c>
      <c r="D8" s="107" t="s">
        <v>814</v>
      </c>
      <c r="E8" s="108">
        <v>0.25</v>
      </c>
    </row>
    <row r="9" spans="2:5" ht="36.75" thickBot="1" x14ac:dyDescent="0.25">
      <c r="B9" s="556"/>
      <c r="C9" s="105" t="s">
        <v>146</v>
      </c>
      <c r="D9" s="107" t="s">
        <v>815</v>
      </c>
      <c r="E9" s="108">
        <v>0.15</v>
      </c>
    </row>
    <row r="10" spans="2:5" ht="36.75" thickBot="1" x14ac:dyDescent="0.25">
      <c r="B10" s="553"/>
      <c r="C10" s="105" t="s">
        <v>629</v>
      </c>
      <c r="D10" s="107" t="s">
        <v>816</v>
      </c>
      <c r="E10" s="108">
        <v>0.1</v>
      </c>
    </row>
    <row r="11" spans="2:5" ht="72.75" thickBot="1" x14ac:dyDescent="0.25">
      <c r="B11" s="542" t="s">
        <v>817</v>
      </c>
      <c r="C11" s="105" t="s">
        <v>323</v>
      </c>
      <c r="D11" s="107" t="s">
        <v>818</v>
      </c>
      <c r="E11" s="109">
        <v>0.25</v>
      </c>
    </row>
    <row r="12" spans="2:5" ht="36.75" thickBot="1" x14ac:dyDescent="0.25">
      <c r="B12" s="543"/>
      <c r="C12" s="105" t="s">
        <v>72</v>
      </c>
      <c r="D12" s="107" t="s">
        <v>819</v>
      </c>
      <c r="E12" s="109">
        <v>0.15</v>
      </c>
    </row>
    <row r="13" spans="2:5" ht="60.75" thickBot="1" x14ac:dyDescent="0.25">
      <c r="B13" s="542" t="s">
        <v>820</v>
      </c>
      <c r="C13" s="105" t="s">
        <v>73</v>
      </c>
      <c r="D13" s="107" t="s">
        <v>821</v>
      </c>
      <c r="E13" s="105" t="s">
        <v>809</v>
      </c>
    </row>
    <row r="14" spans="2:5" ht="48.75" thickBot="1" x14ac:dyDescent="0.25">
      <c r="B14" s="543"/>
      <c r="C14" s="105" t="s">
        <v>626</v>
      </c>
      <c r="D14" s="107" t="s">
        <v>822</v>
      </c>
      <c r="E14" s="105" t="s">
        <v>809</v>
      </c>
    </row>
    <row r="15" spans="2:5" ht="24.75" thickBot="1" x14ac:dyDescent="0.25">
      <c r="B15" s="544" t="s">
        <v>823</v>
      </c>
      <c r="C15" s="105" t="s">
        <v>824</v>
      </c>
      <c r="D15" s="107" t="s">
        <v>825</v>
      </c>
      <c r="E15" s="105" t="s">
        <v>809</v>
      </c>
    </row>
    <row r="16" spans="2:5" ht="24.75" thickBot="1" x14ac:dyDescent="0.25">
      <c r="B16" s="545"/>
      <c r="C16" s="105" t="s">
        <v>826</v>
      </c>
      <c r="D16" s="107" t="s">
        <v>827</v>
      </c>
      <c r="E16" s="105" t="s">
        <v>809</v>
      </c>
    </row>
    <row r="17" spans="2:5" x14ac:dyDescent="0.2">
      <c r="B17" s="546"/>
      <c r="C17" s="547"/>
      <c r="D17" s="547"/>
      <c r="E17" s="548"/>
    </row>
    <row r="18" spans="2:5" x14ac:dyDescent="0.2">
      <c r="B18" s="549" t="s">
        <v>828</v>
      </c>
      <c r="C18" s="550"/>
      <c r="D18" s="550"/>
      <c r="E18" s="551"/>
    </row>
    <row r="19" spans="2:5" x14ac:dyDescent="0.2">
      <c r="B19" s="549"/>
      <c r="C19" s="550"/>
      <c r="D19" s="550"/>
      <c r="E19" s="551"/>
    </row>
    <row r="20" spans="2:5" ht="12.75" thickBot="1" x14ac:dyDescent="0.25">
      <c r="B20" s="538" t="s">
        <v>829</v>
      </c>
      <c r="C20" s="539"/>
      <c r="D20" s="539"/>
      <c r="E20" s="540"/>
    </row>
    <row r="23" spans="2:5" x14ac:dyDescent="0.2">
      <c r="B23" s="558" t="s">
        <v>830</v>
      </c>
      <c r="C23" s="558"/>
    </row>
    <row r="24" spans="2:5" x14ac:dyDescent="0.2">
      <c r="B24" s="110" t="s">
        <v>831</v>
      </c>
      <c r="C24" s="100" t="s">
        <v>572</v>
      </c>
    </row>
    <row r="25" spans="2:5" x14ac:dyDescent="0.2">
      <c r="B25" s="110" t="s">
        <v>832</v>
      </c>
      <c r="C25" s="100" t="s">
        <v>833</v>
      </c>
    </row>
    <row r="26" spans="2:5" x14ac:dyDescent="0.2">
      <c r="B26" s="110" t="s">
        <v>834</v>
      </c>
      <c r="C26" s="100" t="s">
        <v>835</v>
      </c>
    </row>
    <row r="29" spans="2:5" s="137" customFormat="1" ht="15" customHeight="1" x14ac:dyDescent="0.25">
      <c r="B29" s="136" t="s">
        <v>836</v>
      </c>
      <c r="C29" s="136" t="s">
        <v>837</v>
      </c>
      <c r="D29" s="136" t="s">
        <v>838</v>
      </c>
    </row>
    <row r="30" spans="2:5" ht="24" customHeight="1" x14ac:dyDescent="0.2">
      <c r="B30" s="557" t="s">
        <v>535</v>
      </c>
      <c r="C30" s="111" t="s">
        <v>567</v>
      </c>
      <c r="D30" s="111">
        <v>15</v>
      </c>
    </row>
    <row r="31" spans="2:5" ht="24" customHeight="1" x14ac:dyDescent="0.2">
      <c r="B31" s="557"/>
      <c r="C31" s="111" t="s">
        <v>839</v>
      </c>
      <c r="D31" s="111">
        <v>0</v>
      </c>
    </row>
    <row r="32" spans="2:5" ht="24" customHeight="1" x14ac:dyDescent="0.2">
      <c r="B32" s="557" t="s">
        <v>536</v>
      </c>
      <c r="C32" s="111" t="s">
        <v>69</v>
      </c>
      <c r="D32" s="111">
        <v>15</v>
      </c>
    </row>
    <row r="33" spans="2:4" ht="24" customHeight="1" x14ac:dyDescent="0.2">
      <c r="B33" s="557"/>
      <c r="C33" s="111" t="s">
        <v>624</v>
      </c>
      <c r="D33" s="111">
        <v>0</v>
      </c>
    </row>
    <row r="34" spans="2:4" ht="29.1" customHeight="1" x14ac:dyDescent="0.2">
      <c r="B34" s="557" t="s">
        <v>537</v>
      </c>
      <c r="C34" s="111" t="s">
        <v>568</v>
      </c>
      <c r="D34" s="111">
        <v>15</v>
      </c>
    </row>
    <row r="35" spans="2:4" ht="29.1" customHeight="1" x14ac:dyDescent="0.2">
      <c r="B35" s="557"/>
      <c r="C35" s="111" t="s">
        <v>840</v>
      </c>
      <c r="D35" s="111">
        <v>0</v>
      </c>
    </row>
    <row r="36" spans="2:4" ht="19.5" customHeight="1" x14ac:dyDescent="0.2">
      <c r="B36" s="557" t="s">
        <v>538</v>
      </c>
      <c r="C36" s="111" t="s">
        <v>71</v>
      </c>
      <c r="D36" s="111">
        <v>15</v>
      </c>
    </row>
    <row r="37" spans="2:4" ht="19.5" customHeight="1" x14ac:dyDescent="0.2">
      <c r="B37" s="557"/>
      <c r="C37" s="111" t="s">
        <v>146</v>
      </c>
      <c r="D37" s="111">
        <v>10</v>
      </c>
    </row>
    <row r="38" spans="2:4" ht="19.5" customHeight="1" x14ac:dyDescent="0.2">
      <c r="B38" s="557"/>
      <c r="C38" s="111" t="s">
        <v>841</v>
      </c>
      <c r="D38" s="111">
        <v>0</v>
      </c>
    </row>
    <row r="39" spans="2:4" ht="27.95" customHeight="1" x14ac:dyDescent="0.2">
      <c r="B39" s="557" t="s">
        <v>539</v>
      </c>
      <c r="C39" s="111" t="s">
        <v>569</v>
      </c>
      <c r="D39" s="111">
        <v>15</v>
      </c>
    </row>
    <row r="40" spans="2:4" ht="27.95" customHeight="1" x14ac:dyDescent="0.2">
      <c r="B40" s="557"/>
      <c r="C40" s="111" t="s">
        <v>842</v>
      </c>
      <c r="D40" s="111">
        <v>0</v>
      </c>
    </row>
    <row r="41" spans="2:4" ht="32.65" customHeight="1" x14ac:dyDescent="0.2">
      <c r="B41" s="557" t="s">
        <v>540</v>
      </c>
      <c r="C41" s="112" t="s">
        <v>570</v>
      </c>
      <c r="D41" s="111">
        <v>15</v>
      </c>
    </row>
    <row r="42" spans="2:4" ht="32.65" customHeight="1" x14ac:dyDescent="0.2">
      <c r="B42" s="557"/>
      <c r="C42" s="112" t="s">
        <v>843</v>
      </c>
      <c r="D42" s="111">
        <v>0</v>
      </c>
    </row>
    <row r="43" spans="2:4" ht="19.5" customHeight="1" x14ac:dyDescent="0.2">
      <c r="B43" s="557" t="s">
        <v>541</v>
      </c>
      <c r="C43" s="111" t="s">
        <v>571</v>
      </c>
      <c r="D43" s="111">
        <v>10</v>
      </c>
    </row>
    <row r="44" spans="2:4" ht="19.5" customHeight="1" x14ac:dyDescent="0.2">
      <c r="B44" s="557"/>
      <c r="C44" s="111" t="s">
        <v>844</v>
      </c>
      <c r="D44" s="111">
        <v>5</v>
      </c>
    </row>
    <row r="45" spans="2:4" ht="19.5" customHeight="1" x14ac:dyDescent="0.2">
      <c r="B45" s="557"/>
      <c r="C45" s="111" t="s">
        <v>845</v>
      </c>
      <c r="D45" s="111">
        <v>0</v>
      </c>
    </row>
    <row r="48" spans="2:4" ht="19.5" customHeight="1" thickBot="1" x14ac:dyDescent="0.25">
      <c r="B48" s="113" t="s">
        <v>846</v>
      </c>
    </row>
    <row r="49" spans="2:7" ht="12.75" thickBot="1" x14ac:dyDescent="0.25">
      <c r="B49" s="114" t="s">
        <v>847</v>
      </c>
      <c r="C49" s="115" t="s">
        <v>848</v>
      </c>
      <c r="D49" s="115" t="s">
        <v>849</v>
      </c>
      <c r="E49" s="116" t="s">
        <v>850</v>
      </c>
      <c r="G49" s="100">
        <v>50</v>
      </c>
    </row>
    <row r="50" spans="2:7" x14ac:dyDescent="0.2">
      <c r="B50" s="117" t="s">
        <v>831</v>
      </c>
      <c r="C50" s="118" t="s">
        <v>831</v>
      </c>
      <c r="D50" s="118" t="s">
        <v>831</v>
      </c>
      <c r="E50" s="119">
        <v>100</v>
      </c>
      <c r="G50" s="100">
        <v>100</v>
      </c>
    </row>
    <row r="51" spans="2:7" x14ac:dyDescent="0.2">
      <c r="B51" s="120" t="s">
        <v>831</v>
      </c>
      <c r="C51" s="121" t="s">
        <v>832</v>
      </c>
      <c r="D51" s="121" t="s">
        <v>832</v>
      </c>
      <c r="E51" s="122">
        <v>50</v>
      </c>
      <c r="G51" s="100">
        <v>0</v>
      </c>
    </row>
    <row r="52" spans="2:7" ht="12.75" thickBot="1" x14ac:dyDescent="0.25">
      <c r="B52" s="123" t="s">
        <v>831</v>
      </c>
      <c r="C52" s="124" t="s">
        <v>851</v>
      </c>
      <c r="D52" s="124" t="s">
        <v>851</v>
      </c>
      <c r="E52" s="125">
        <v>0</v>
      </c>
    </row>
    <row r="53" spans="2:7" x14ac:dyDescent="0.2">
      <c r="B53" s="117" t="s">
        <v>832</v>
      </c>
      <c r="C53" s="118" t="s">
        <v>831</v>
      </c>
      <c r="D53" s="118" t="s">
        <v>832</v>
      </c>
      <c r="E53" s="119">
        <v>50</v>
      </c>
    </row>
    <row r="54" spans="2:7" x14ac:dyDescent="0.2">
      <c r="B54" s="126" t="s">
        <v>832</v>
      </c>
      <c r="C54" s="121" t="s">
        <v>832</v>
      </c>
      <c r="D54" s="121" t="s">
        <v>832</v>
      </c>
      <c r="E54" s="122">
        <v>50</v>
      </c>
    </row>
    <row r="55" spans="2:7" ht="12.75" thickBot="1" x14ac:dyDescent="0.25">
      <c r="B55" s="127" t="s">
        <v>832</v>
      </c>
      <c r="C55" s="124" t="s">
        <v>851</v>
      </c>
      <c r="D55" s="124" t="s">
        <v>851</v>
      </c>
      <c r="E55" s="125">
        <v>0</v>
      </c>
    </row>
    <row r="56" spans="2:7" x14ac:dyDescent="0.2">
      <c r="B56" s="117" t="s">
        <v>851</v>
      </c>
      <c r="C56" s="118" t="s">
        <v>831</v>
      </c>
      <c r="D56" s="118" t="s">
        <v>851</v>
      </c>
      <c r="E56" s="119">
        <v>0</v>
      </c>
    </row>
    <row r="57" spans="2:7" x14ac:dyDescent="0.2">
      <c r="B57" s="120" t="s">
        <v>851</v>
      </c>
      <c r="C57" s="121" t="s">
        <v>832</v>
      </c>
      <c r="D57" s="121" t="s">
        <v>851</v>
      </c>
      <c r="E57" s="122">
        <v>0</v>
      </c>
    </row>
    <row r="58" spans="2:7" ht="12.75" thickBot="1" x14ac:dyDescent="0.25">
      <c r="B58" s="123" t="s">
        <v>851</v>
      </c>
      <c r="C58" s="124" t="s">
        <v>851</v>
      </c>
      <c r="D58" s="124" t="s">
        <v>851</v>
      </c>
      <c r="E58" s="125">
        <v>0</v>
      </c>
    </row>
  </sheetData>
  <mergeCells count="20">
    <mergeCell ref="B39:B40"/>
    <mergeCell ref="B41:B42"/>
    <mergeCell ref="B43:B45"/>
    <mergeCell ref="B23:C23"/>
    <mergeCell ref="B30:B31"/>
    <mergeCell ref="B32:B33"/>
    <mergeCell ref="B34:B35"/>
    <mergeCell ref="B36:B38"/>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2578125" defaultRowHeight="15" x14ac:dyDescent="0.25"/>
  <cols>
    <col min="1" max="1" width="13.140625" customWidth="1"/>
    <col min="2" max="2" width="15.42578125" customWidth="1"/>
    <col min="3" max="3" width="17.5703125" customWidth="1"/>
    <col min="4" max="4" width="13.5703125" customWidth="1"/>
    <col min="5" max="5" width="14" customWidth="1"/>
    <col min="6" max="6" width="13.42578125" customWidth="1"/>
    <col min="7" max="7" width="13.5703125" customWidth="1"/>
    <col min="9" max="9" width="13.140625" customWidth="1"/>
    <col min="10" max="10" width="12.85546875" customWidth="1"/>
    <col min="11" max="13" width="14" customWidth="1"/>
  </cols>
  <sheetData>
    <row r="2" spans="1:7" x14ac:dyDescent="0.25">
      <c r="B2" s="569" t="s">
        <v>852</v>
      </c>
      <c r="C2" s="569"/>
    </row>
    <row r="3" spans="1:7" x14ac:dyDescent="0.25">
      <c r="B3" s="13" t="s">
        <v>853</v>
      </c>
      <c r="C3" s="14"/>
    </row>
    <row r="4" spans="1:7" x14ac:dyDescent="0.25">
      <c r="B4" s="13" t="s">
        <v>854</v>
      </c>
      <c r="C4" s="15"/>
    </row>
    <row r="5" spans="1:7" x14ac:dyDescent="0.25">
      <c r="B5" s="13" t="s">
        <v>832</v>
      </c>
      <c r="C5" s="16"/>
    </row>
    <row r="6" spans="1:7" x14ac:dyDescent="0.25">
      <c r="B6" s="13" t="s">
        <v>855</v>
      </c>
      <c r="C6" s="17"/>
    </row>
    <row r="8" spans="1:7" ht="15.75" x14ac:dyDescent="0.25">
      <c r="A8" s="515" t="s">
        <v>856</v>
      </c>
      <c r="B8" s="515"/>
      <c r="C8" s="515"/>
      <c r="D8" s="515"/>
      <c r="E8" s="515"/>
      <c r="F8" s="515"/>
    </row>
    <row r="10" spans="1:7" ht="15.75" thickBot="1" x14ac:dyDescent="0.3">
      <c r="A10" s="133"/>
      <c r="B10" s="133"/>
      <c r="C10" s="133"/>
      <c r="D10" s="133"/>
      <c r="E10" s="133"/>
      <c r="F10" s="133"/>
      <c r="G10" s="133"/>
    </row>
    <row r="11" spans="1:7" ht="16.5" thickTop="1" thickBot="1" x14ac:dyDescent="0.3">
      <c r="A11" s="98"/>
      <c r="B11" s="571" t="s">
        <v>24</v>
      </c>
      <c r="C11" s="572"/>
      <c r="D11" s="559" t="s">
        <v>857</v>
      </c>
      <c r="E11" s="560"/>
      <c r="F11" s="561"/>
      <c r="G11" s="133"/>
    </row>
    <row r="12" spans="1:7" ht="21" customHeight="1" thickTop="1" thickBot="1" x14ac:dyDescent="0.3">
      <c r="A12" s="98"/>
      <c r="B12" s="19" t="s">
        <v>858</v>
      </c>
      <c r="C12" s="20" t="s">
        <v>859</v>
      </c>
      <c r="D12" s="562"/>
      <c r="E12" s="563"/>
      <c r="F12" s="564"/>
      <c r="G12" s="131"/>
    </row>
    <row r="13" spans="1:7" ht="39.950000000000003" customHeight="1" thickTop="1" thickBot="1" x14ac:dyDescent="0.3">
      <c r="A13" s="98"/>
      <c r="B13" s="30" t="s">
        <v>860</v>
      </c>
      <c r="C13" s="29">
        <v>1</v>
      </c>
      <c r="D13" s="33"/>
      <c r="E13" s="34"/>
      <c r="F13" s="35"/>
      <c r="G13" s="131"/>
    </row>
    <row r="14" spans="1:7" ht="39.950000000000003" customHeight="1" thickBot="1" x14ac:dyDescent="0.3">
      <c r="A14" s="98"/>
      <c r="B14" s="30" t="s">
        <v>861</v>
      </c>
      <c r="C14" s="29">
        <v>0.8</v>
      </c>
      <c r="D14" s="41"/>
      <c r="E14" s="37"/>
      <c r="F14" s="38"/>
      <c r="G14" s="131"/>
    </row>
    <row r="15" spans="1:7" ht="39.950000000000003" customHeight="1" thickBot="1" x14ac:dyDescent="0.3">
      <c r="A15" s="98"/>
      <c r="B15" s="30" t="s">
        <v>862</v>
      </c>
      <c r="C15" s="29">
        <v>0.6</v>
      </c>
      <c r="D15" s="36"/>
      <c r="E15" s="37"/>
      <c r="F15" s="38"/>
      <c r="G15" s="131"/>
    </row>
    <row r="16" spans="1:7" ht="39.950000000000003" customHeight="1" thickBot="1" x14ac:dyDescent="0.3">
      <c r="A16" s="98"/>
      <c r="B16" s="30" t="s">
        <v>863</v>
      </c>
      <c r="C16" s="29">
        <v>0.4</v>
      </c>
      <c r="D16" s="36"/>
      <c r="E16" s="37"/>
      <c r="F16" s="38"/>
      <c r="G16" s="131"/>
    </row>
    <row r="17" spans="1:7" ht="19.5" customHeight="1" thickBot="1" x14ac:dyDescent="0.3">
      <c r="A17" s="570"/>
      <c r="B17" s="30" t="s">
        <v>864</v>
      </c>
      <c r="C17" s="29">
        <v>0.2</v>
      </c>
      <c r="D17" s="42"/>
      <c r="E17" s="39"/>
      <c r="F17" s="40"/>
      <c r="G17" s="98"/>
    </row>
    <row r="18" spans="1:7" ht="18.95" customHeight="1" thickTop="1" thickBot="1" x14ac:dyDescent="0.3">
      <c r="A18" s="570"/>
      <c r="B18" s="567" t="s">
        <v>26</v>
      </c>
      <c r="C18" s="20" t="s">
        <v>858</v>
      </c>
      <c r="D18" s="18" t="s">
        <v>832</v>
      </c>
      <c r="E18" s="18" t="s">
        <v>865</v>
      </c>
      <c r="F18" s="18" t="s">
        <v>866</v>
      </c>
      <c r="G18" s="132"/>
    </row>
    <row r="19" spans="1:7" ht="20.45" customHeight="1" thickTop="1" thickBot="1" x14ac:dyDescent="0.3">
      <c r="B19" s="568"/>
      <c r="C19" s="20" t="s">
        <v>867</v>
      </c>
      <c r="D19" s="28">
        <v>0.6</v>
      </c>
      <c r="E19" s="28">
        <v>0.8</v>
      </c>
      <c r="F19" s="28">
        <v>1</v>
      </c>
    </row>
    <row r="20" spans="1:7" ht="16.5" thickTop="1" thickBot="1" x14ac:dyDescent="0.3"/>
    <row r="21" spans="1:7" ht="25.5" customHeight="1" thickBot="1" x14ac:dyDescent="0.3">
      <c r="B21" s="573" t="s">
        <v>868</v>
      </c>
      <c r="C21" s="574" t="s">
        <v>869</v>
      </c>
      <c r="D21" s="574"/>
      <c r="E21" s="574"/>
      <c r="F21" s="574"/>
    </row>
    <row r="22" spans="1:7" ht="39" customHeight="1" thickBot="1" x14ac:dyDescent="0.3">
      <c r="B22" s="573"/>
      <c r="C22" s="574" t="s">
        <v>870</v>
      </c>
      <c r="D22" s="574"/>
      <c r="E22" s="574" t="s">
        <v>871</v>
      </c>
      <c r="F22" s="574"/>
    </row>
    <row r="23" spans="1:7" ht="43.5" customHeight="1" thickBot="1" x14ac:dyDescent="0.3">
      <c r="B23" s="97" t="s">
        <v>855</v>
      </c>
      <c r="C23" s="575" t="s">
        <v>872</v>
      </c>
      <c r="D23" s="575"/>
      <c r="E23" s="575" t="s">
        <v>873</v>
      </c>
      <c r="F23" s="575"/>
    </row>
    <row r="24" spans="1:7" ht="43.5" customHeight="1" thickBot="1" x14ac:dyDescent="0.3">
      <c r="B24" s="97" t="s">
        <v>832</v>
      </c>
      <c r="C24" s="565" t="s">
        <v>874</v>
      </c>
      <c r="D24" s="565"/>
      <c r="E24" s="575" t="s">
        <v>875</v>
      </c>
      <c r="F24" s="575"/>
    </row>
    <row r="25" spans="1:7" ht="43.5" customHeight="1" thickBot="1" x14ac:dyDescent="0.3">
      <c r="B25" s="574" t="s">
        <v>876</v>
      </c>
      <c r="C25" s="565" t="s">
        <v>877</v>
      </c>
      <c r="D25" s="565"/>
      <c r="E25" s="565" t="s">
        <v>877</v>
      </c>
      <c r="F25" s="565"/>
    </row>
    <row r="26" spans="1:7" ht="43.5" customHeight="1" thickBot="1" x14ac:dyDescent="0.3">
      <c r="B26" s="574"/>
      <c r="C26" s="566" t="s">
        <v>878</v>
      </c>
      <c r="D26" s="566"/>
      <c r="E26" s="566" t="s">
        <v>878</v>
      </c>
      <c r="F26" s="566"/>
    </row>
    <row r="27" spans="1:7" ht="43.5" customHeight="1" thickBot="1" x14ac:dyDescent="0.3">
      <c r="B27" s="574" t="s">
        <v>853</v>
      </c>
      <c r="C27" s="565" t="s">
        <v>877</v>
      </c>
      <c r="D27" s="565"/>
      <c r="E27" s="565" t="s">
        <v>877</v>
      </c>
      <c r="F27" s="565"/>
    </row>
    <row r="28" spans="1:7" ht="43.5" customHeight="1" thickBot="1" x14ac:dyDescent="0.3">
      <c r="B28" s="574"/>
      <c r="C28" s="566" t="s">
        <v>878</v>
      </c>
      <c r="D28" s="566"/>
      <c r="E28" s="566" t="s">
        <v>878</v>
      </c>
      <c r="F28" s="566"/>
    </row>
  </sheetData>
  <mergeCells count="24">
    <mergeCell ref="C27:D27"/>
    <mergeCell ref="E24:F24"/>
    <mergeCell ref="E25:F25"/>
    <mergeCell ref="E26:F26"/>
    <mergeCell ref="C23:D23"/>
    <mergeCell ref="C24:D24"/>
    <mergeCell ref="C25:D25"/>
    <mergeCell ref="C26:D26"/>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2578125" defaultRowHeight="15" x14ac:dyDescent="0.25"/>
  <cols>
    <col min="1" max="1" width="4.140625" customWidth="1"/>
    <col min="2" max="2" width="30.42578125" style="25" customWidth="1"/>
    <col min="3" max="3" width="45.5703125" customWidth="1"/>
  </cols>
  <sheetData>
    <row r="1" spans="2:3" x14ac:dyDescent="0.25">
      <c r="B1" s="475" t="s">
        <v>879</v>
      </c>
      <c r="C1" s="475"/>
    </row>
    <row r="3" spans="2:3" x14ac:dyDescent="0.25">
      <c r="B3" s="26" t="s">
        <v>880</v>
      </c>
      <c r="C3" s="1"/>
    </row>
    <row r="4" spans="2:3" x14ac:dyDescent="0.25">
      <c r="B4" s="26" t="s">
        <v>881</v>
      </c>
      <c r="C4" s="1"/>
    </row>
    <row r="5" spans="2:3" ht="45" x14ac:dyDescent="0.25">
      <c r="B5" s="26" t="s">
        <v>882</v>
      </c>
      <c r="C5" s="1"/>
    </row>
    <row r="6" spans="2:3" x14ac:dyDescent="0.25">
      <c r="B6" s="26" t="s">
        <v>883</v>
      </c>
      <c r="C6" s="2" t="s">
        <v>884</v>
      </c>
    </row>
    <row r="7" spans="2:3" x14ac:dyDescent="0.25">
      <c r="B7" s="26" t="s">
        <v>885</v>
      </c>
      <c r="C7" s="1"/>
    </row>
    <row r="8" spans="2:3" ht="30" x14ac:dyDescent="0.25">
      <c r="B8" s="26" t="s">
        <v>886</v>
      </c>
      <c r="C8" s="1"/>
    </row>
    <row r="9" spans="2:3" ht="45" x14ac:dyDescent="0.25">
      <c r="B9" s="26" t="s">
        <v>887</v>
      </c>
      <c r="C9" s="1"/>
    </row>
    <row r="10" spans="2:3" x14ac:dyDescent="0.25">
      <c r="B10" s="576" t="s">
        <v>888</v>
      </c>
      <c r="C10" s="1" t="s">
        <v>889</v>
      </c>
    </row>
    <row r="11" spans="2:3" x14ac:dyDescent="0.25">
      <c r="B11" s="577"/>
      <c r="C11" s="1" t="s">
        <v>890</v>
      </c>
    </row>
    <row r="12" spans="2:3" ht="30" x14ac:dyDescent="0.25">
      <c r="B12" s="26" t="s">
        <v>891</v>
      </c>
      <c r="C12" s="1"/>
    </row>
    <row r="13" spans="2:3" ht="30" x14ac:dyDescent="0.25">
      <c r="B13" s="26" t="s">
        <v>892</v>
      </c>
      <c r="C13" s="1"/>
    </row>
    <row r="14" spans="2:3" x14ac:dyDescent="0.25">
      <c r="B14" s="26" t="s">
        <v>893</v>
      </c>
      <c r="C14" s="1"/>
    </row>
    <row r="15" spans="2:3" x14ac:dyDescent="0.25">
      <c r="B15" s="26" t="s">
        <v>894</v>
      </c>
      <c r="C15" s="1"/>
    </row>
    <row r="16" spans="2:3" x14ac:dyDescent="0.25">
      <c r="B16" s="26" t="s">
        <v>895</v>
      </c>
      <c r="C16" s="1"/>
    </row>
    <row r="17" spans="2:3" x14ac:dyDescent="0.25">
      <c r="B17" s="26" t="s">
        <v>896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82d0fe9e-8728-4812-b9b4-6538b25015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Rodrigo Antonio Jimenez Reyes</cp:lastModifiedBy>
  <cp:revision/>
  <dcterms:created xsi:type="dcterms:W3CDTF">2018-06-15T19:57:48Z</dcterms:created>
  <dcterms:modified xsi:type="dcterms:W3CDTF">2025-01-30T21:25:59Z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