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4\"/>
    </mc:Choice>
  </mc:AlternateContent>
  <xr:revisionPtr revIDLastSave="0" documentId="13_ncr:1_{5E8FB0F1-ADF3-443C-8371-1E062343C76F}"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Residual" sheetId="2" state="hidden" r:id="rId2"/>
  </sheets>
  <definedNames>
    <definedName name="_xlnm._FilterDatabase" localSheetId="0" hidden="1">'Matriz Riesgos '!$A$13:$BH$77</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4" i="1" l="1"/>
  <c r="AG74" i="1" s="1"/>
  <c r="AD77" i="1" l="1"/>
  <c r="AD76" i="1"/>
  <c r="AD74" i="1"/>
  <c r="AF74" i="1" s="1"/>
  <c r="AE74" i="1" s="1"/>
  <c r="AD75" i="1"/>
  <c r="AF75" i="1" l="1"/>
  <c r="AE75" i="1" s="1"/>
  <c r="AF76" i="1" l="1"/>
  <c r="AF77" i="1" s="1"/>
  <c r="AE77" i="1" s="1"/>
  <c r="AE76" i="1" l="1"/>
  <c r="AD51" i="1"/>
  <c r="AH73" i="1" l="1"/>
  <c r="AG73" i="1" s="1"/>
  <c r="AH71" i="1"/>
  <c r="AG71" i="1" s="1"/>
  <c r="AH68" i="1"/>
  <c r="AG68" i="1" s="1"/>
  <c r="AH67" i="1"/>
  <c r="AG67" i="1" s="1"/>
  <c r="AH65" i="1"/>
  <c r="AG65" i="1" s="1"/>
  <c r="AH62" i="1"/>
  <c r="AG62" i="1" s="1"/>
  <c r="AH60" i="1"/>
  <c r="AG60" i="1" s="1"/>
  <c r="AH58" i="1"/>
  <c r="AG58" i="1" s="1"/>
  <c r="AH56" i="1"/>
  <c r="AG56" i="1" s="1"/>
  <c r="AH50" i="1"/>
  <c r="AG50" i="1" s="1"/>
  <c r="AH48" i="1"/>
  <c r="AG48" i="1" s="1"/>
  <c r="AH46" i="1"/>
  <c r="AG46" i="1" s="1"/>
  <c r="AH42" i="1"/>
  <c r="AG42" i="1" s="1"/>
  <c r="AH39" i="1"/>
  <c r="AG39" i="1" s="1"/>
  <c r="AH34" i="1"/>
  <c r="AG34" i="1" s="1"/>
  <c r="AE33" i="1"/>
  <c r="AD33" i="1"/>
  <c r="AH31" i="1"/>
  <c r="AG31" i="1" s="1"/>
  <c r="AH25" i="1"/>
  <c r="AG25" i="1" s="1"/>
  <c r="AH22" i="1"/>
  <c r="AG22" i="1" s="1"/>
  <c r="AH19" i="1"/>
  <c r="AG19" i="1" s="1"/>
  <c r="AH16" i="1"/>
  <c r="AG16" i="1" s="1"/>
  <c r="AD16" i="1" l="1"/>
  <c r="AF16" i="1" s="1"/>
  <c r="AD17" i="1"/>
  <c r="AD22" i="1"/>
  <c r="AF22" i="1" s="1"/>
  <c r="AE22" i="1" s="1"/>
  <c r="AD21" i="1"/>
  <c r="AD47" i="1"/>
  <c r="AD73" i="1"/>
  <c r="AF73" i="1" s="1"/>
  <c r="AE73" i="1" s="1"/>
  <c r="AD72" i="1"/>
  <c r="AD31" i="1"/>
  <c r="AF31" i="1" s="1"/>
  <c r="AE31" i="1" s="1"/>
  <c r="AD34" i="1"/>
  <c r="AF34" i="1" s="1"/>
  <c r="AD45" i="1"/>
  <c r="AD35" i="1"/>
  <c r="AD42" i="1"/>
  <c r="AF42" i="1" s="1"/>
  <c r="AE42" i="1" s="1"/>
  <c r="AD52" i="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26" i="1"/>
  <c r="AD48" i="1"/>
  <c r="AF48" i="1" s="1"/>
  <c r="AD63" i="1"/>
  <c r="AD70" i="1"/>
  <c r="AD71" i="1"/>
  <c r="AF71" i="1" s="1"/>
  <c r="AE71" i="1" s="1"/>
  <c r="AD30" i="1"/>
  <c r="AD37" i="1"/>
  <c r="AD56" i="1"/>
  <c r="AF56" i="1" s="1"/>
  <c r="AE56" i="1" s="1"/>
  <c r="AD62" i="1"/>
  <c r="AF62" i="1" s="1"/>
  <c r="AD64" i="1"/>
  <c r="AF17" i="1" l="1"/>
  <c r="AE17" i="1" s="1"/>
  <c r="AE16" i="1"/>
  <c r="AF47" i="1"/>
  <c r="AE47" i="1" s="1"/>
  <c r="AF49" i="1"/>
  <c r="AE49" i="1" s="1"/>
  <c r="AE50" i="1"/>
  <c r="AF51" i="1"/>
  <c r="AF63" i="1"/>
  <c r="AF64" i="1" s="1"/>
  <c r="AE64" i="1" s="1"/>
  <c r="AF41" i="1"/>
  <c r="AE41" i="1" s="1"/>
  <c r="AF26" i="1"/>
  <c r="AE26" i="1" s="1"/>
  <c r="AF23" i="1"/>
  <c r="AE23"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Usuario invitado</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I67" authorId="4" shapeId="0" xr:uid="{0B50779D-88D1-4F04-AE6F-80BA10313523}">
      <text>
        <r>
          <rPr>
            <sz val="11"/>
            <color theme="1"/>
            <rFont val="Calibri"/>
            <family val="2"/>
            <scheme val="minor"/>
          </rPr>
          <t>Isabel Victoria Tobon Romero - cont:
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t>
        </r>
      </text>
    </comment>
    <comment ref="AA67" authorId="4" shapeId="0" xr:uid="{47088B8B-C28C-4827-8FCB-50862F537CF8}">
      <text>
        <r>
          <rPr>
            <sz val="11"/>
            <color theme="1"/>
            <rFont val="Calibri"/>
            <family val="2"/>
            <scheme val="minor"/>
          </rPr>
          <t>Isabel Victoria Tobón Romero - cont:
DM-PR-001 CONCEPTOS DE PROYECTOS DE INVERSIÓN DEL SECTOR A FINANCIAR CON RECURSOS DEL SISTEMA GENERAL DE REGALÍAS</t>
        </r>
      </text>
    </comment>
    <comment ref="AC67" authorId="4" shapeId="0" xr:uid="{31125C3B-97A3-4B69-B6FD-DC6B88A75BB7}">
      <text>
        <r>
          <rPr>
            <sz val="11"/>
            <color theme="1"/>
            <rFont val="Calibri"/>
            <family val="2"/>
            <scheme val="minor"/>
          </rPr>
          <t>Isabel Victoria Tobón Romero - cont:
Memorando, oficio y/o correo electrónico</t>
        </r>
      </text>
    </comment>
    <comment ref="AK67" authorId="4" shapeId="0" xr:uid="{95C67793-4ECD-4C74-9FE4-8359267F1091}">
      <text>
        <r>
          <rPr>
            <sz val="11"/>
            <color theme="1"/>
            <rFont val="Calibri"/>
            <family val="2"/>
            <scheme val="minor"/>
          </rPr>
          <t>Isabel Victoria Tobón Romero - cont:
conceptos de viabilidad, técnicos únicos sectoriales, integrados y a ajustes</t>
        </r>
      </text>
    </comment>
  </commentList>
</comments>
</file>

<file path=xl/sharedStrings.xml><?xml version="1.0" encoding="utf-8"?>
<sst xmlns="http://schemas.openxmlformats.org/spreadsheetml/2006/main" count="1473" uniqueCount="645">
  <si>
    <t>MATRIZ DE RIESGOS</t>
  </si>
  <si>
    <t>Código: DE-FM-022
Versión: 02
Fecha de Vigencia: 25/07/2023</t>
  </si>
  <si>
    <t>CORRESPONDE A: (Seleccione con X)</t>
  </si>
  <si>
    <t>PROCESO:</t>
  </si>
  <si>
    <t>NOMBRE DEL PROCESO:</t>
  </si>
  <si>
    <t>Consolidada Riesgos de Corrupción</t>
  </si>
  <si>
    <t>OBJETIVO DEL PROCESO:</t>
  </si>
  <si>
    <t>PROYECTOS DE INVERSIÓN:</t>
  </si>
  <si>
    <t>INSTITUCIONAL:</t>
  </si>
  <si>
    <t>X</t>
  </si>
  <si>
    <t>RIESGOS DE CORRUPCIÓN Y FRAUDE</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</si>
  <si>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</si>
  <si>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</si>
  <si>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</si>
  <si>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</si>
  <si>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</si>
  <si>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</si>
  <si>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color rgb="FF000000"/>
        <rFont val="Arial"/>
        <family val="2"/>
      </rPr>
      <t xml:space="preserve">INDICADOR DEL RIESGO 
</t>
    </r>
    <r>
      <rPr>
        <sz val="10"/>
        <color rgb="FF000000"/>
        <rFont val="Arial"/>
        <family val="2"/>
      </rPr>
      <t xml:space="preserve">
(Se documenta en ISOlución)
</t>
    </r>
  </si>
  <si>
    <r>
      <t xml:space="preserve">ACCIONES PARA ABORDAR EL RIESGO RESIDUAL
</t>
    </r>
    <r>
      <rPr>
        <sz val="10"/>
        <rFont val="Arial"/>
        <family val="2"/>
      </rPr>
      <t>(número de la acción de Isolución)</t>
    </r>
  </si>
  <si>
    <t>"MONITOREO Y REVISION" (Primera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</si>
  <si>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</si>
  <si>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</si>
  <si>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</si>
  <si>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</si>
  <si>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</si>
  <si>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rPr>
        <b/>
        <sz val="10"/>
        <color rgb="FF000000"/>
        <rFont val="Arial"/>
        <family val="2"/>
      </rPr>
      <t xml:space="preserve">CAUSA(S)
</t>
    </r>
    <r>
      <rPr>
        <sz val="10"/>
        <color rgb="FF00000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</si>
  <si>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</si>
  <si>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</si>
  <si>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</si>
  <si>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</si>
  <si>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</si>
  <si>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</si>
  <si>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</si>
  <si>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</si>
  <si>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</si>
  <si>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</si>
  <si>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</si>
  <si>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</si>
  <si>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</si>
  <si>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</si>
  <si>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</si>
  <si>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</si>
  <si>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</si>
  <si>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</si>
  <si>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</si>
  <si>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</si>
  <si>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</si>
  <si>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 Y NOMBRE DE QUIEN DILIGENCIA EL REPORTE</t>
  </si>
  <si>
    <r>
      <t xml:space="preserve">INDIQUE SI EL </t>
    </r>
    <r>
      <rPr>
        <u/>
        <sz val="10"/>
        <rFont val="Arial"/>
        <family val="2"/>
      </rPr>
      <t xml:space="preserve">RIESGO </t>
    </r>
    <r>
      <rPr>
        <sz val="10"/>
        <rFont val="Arial"/>
        <family val="2"/>
      </rPr>
      <t>SE HA MATERIALIZADO</t>
    </r>
  </si>
  <si>
    <r>
      <rPr>
        <sz val="10"/>
        <color rgb="FF000000"/>
        <rFont val="Arial"/>
        <family val="2"/>
      </rPr>
      <t xml:space="preserve">LOS </t>
    </r>
    <r>
      <rPr>
        <u/>
        <sz val="10"/>
        <color rgb="FF000000"/>
        <rFont val="Arial"/>
        <family val="2"/>
      </rPr>
      <t>CONTROLES</t>
    </r>
    <r>
      <rPr>
        <sz val="10"/>
        <color rgb="FF00000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</si>
  <si>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</si>
  <si>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</si>
  <si>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</si>
  <si>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</si>
  <si>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</si>
  <si>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</si>
  <si>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</si>
  <si>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</si>
  <si>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</si>
  <si>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</si>
  <si>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</si>
  <si>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</si>
  <si>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</si>
  <si>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</si>
  <si>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</si>
  <si>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</si>
  <si>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</si>
  <si>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</si>
  <si>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</si>
  <si>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DIES - Equipo Negociador</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</si>
  <si>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</si>
  <si>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</si>
  <si>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</si>
  <si>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</si>
  <si>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</si>
  <si>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</si>
  <si>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</si>
  <si>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</si>
  <si>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</si>
  <si>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</si>
  <si>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</si>
  <si>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</si>
  <si>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</si>
  <si>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</si>
  <si>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</si>
  <si>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</si>
  <si>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</si>
  <si>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</si>
  <si>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</si>
  <si>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</si>
  <si>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</si>
  <si>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</si>
  <si>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</si>
  <si>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Asesor                                                 Edgar Heredia
Asesor
Pedro Nel Márquez Aponte</t>
  </si>
  <si>
    <t>Para el procedimiento AP-PR-006 “Acuerdos de Promoción y Protección Recíproca de Inversiones – APPRI”, a cargo de la DIES, durante el periodo evaluado (mayo - agosto de 2024), se ha participado en la renegociación del APPRI con Suiza. Para este efecto, se han llevado a cabo varias reuniones (12 y 14 de junio y 11 y 12 de julio) entre las delegaciones de ambos países, durante las cuales se han revisado la totalidad del texto del acuerdo y se han hecho las modificaciones pertinentes. 
Para el procedimiento   AP-PR-001 negociaciones comerciales , a cargo del Grupo Equipo Negociador, no  se llevaron a cabo nuevas negociaciones en el periodo Mayo- Agosto de 2024.  Por lo tanto no se materializó el riesgo.</t>
  </si>
  <si>
    <t xml:space="preserve">Para el procedimiento AP-PR-006, a cargo de la DIES, los controles establecidos permiten controlar de manera segura el acceso a información confidencial, al establecer y aplicar los protocolos establecidos en la Guía "Negociaciones de acuerdos comerciales e internacionales de inversión"   
Para lel procedimiento   AP-PR-001, a cargo del Grupo Equipo Negociador los controles establecidos permiten contar con un seguimiento a los compromisos adquiridos en el marco de las negociaciones comerciales  antes , en el momento y al final de cada ronda de negociación  evitando  que el riesgo se materialice.  </t>
  </si>
  <si>
    <t xml:space="preserve">Para el procedimiento AP-PR-006, a cargo de la DIES, los controles se ejecutan conforme lo establecidos en la Guía "Negociaciones de acuerdos comerciales e internacionales de inversión"  
Para el procedimiento   AP-PR-001, a cargo del Grupo Equipo Negociador los controles establecidos en el  procedimiento permiten contar con un seguimiento a los compromisos adquiridos en el marco de las negociaciones comerciales </t>
  </si>
  <si>
    <t>Para el procedimiento AP-PR-006, a cargo de la DIES, los controles establecidos evitan el uso indebido de información confidencial, por parte del equipo negociador o por parte de los gremios, sociedad civil, academia y otros agentes involucrados.
Para el procedimiento   AP-PR-001, a cargo del Grupo Equipo Negociador, los controles establecidos en cada uno de los procedimientos permiten contar con un seguimiento a los compromisos adquiridos en el marco de las negociaciones .</t>
  </si>
  <si>
    <t>La aplicación adecuada de los controles establecidos en el control del riesgo minimiza o evita que el riesgo se materialice.
Para el procedimiento   AP-PR-001, a cargo del Grupo Equipo Negociador los controles establecidos para el riesgo  permiten contar con un seguimiento a los compromisos adquiridos en el marco de las negociaciones comerciales.</t>
  </si>
  <si>
    <t xml:space="preserve">Para el procedimiento  AP-PR-006,  a cargo de la DIES, el  riesgo  fue objeto de revisión  y actualizado en el  2021.
Para los procedimientos   AP-PR-001, a cargo del Grupo Equipo Negociador el  riesgo  fue objeto de revisión  y actualizado en el  2021, por lo que amerita revisarlo ante los cambios que se estan dando en este momento en el MinCIT . </t>
  </si>
  <si>
    <t xml:space="preserve">AP-PR-006: No aplica  el control establecido en la Guia NA-GU-002 porque no se realizaron rondas de negociación durante el periodo evaluado, lo que da lugar a la no activación de alguna medida preventiva a este riesgo.    </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</si>
  <si>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</si>
  <si>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</si>
  <si>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</si>
  <si>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</si>
  <si>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</si>
  <si>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</si>
  <si>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</si>
  <si>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</si>
  <si>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</si>
  <si>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</si>
  <si>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</si>
  <si>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</si>
  <si>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</si>
  <si>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</si>
  <si>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</si>
  <si>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</si>
  <si>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</si>
  <si>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</si>
  <si>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</si>
  <si>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YURIAN PENAGOS - CONRATISTA</t>
  </si>
  <si>
    <t xml:space="preserve">El control ha sido efectivo. </t>
  </si>
  <si>
    <t>x</t>
  </si>
  <si>
    <t xml:space="preserve">Con la modificación de la resolución se presentan a comité los procesos de mayor importancia para la Entidad, generando un control adicional. </t>
  </si>
  <si>
    <t xml:space="preserve">Por buenas practicas en materia de contratación estatal y autogestión de los procesos de selección. </t>
  </si>
  <si>
    <t xml:space="preserve">No se materializó el riesgo. </t>
  </si>
  <si>
    <t xml:space="preserve">Con la Oficina Asesora de Planeación Sectorial se generó a reformulación de los riesgos de corrupción, de gestión y se implemementaron los fiscalespara el proceso de adquisición de Bienes y Servicios. </t>
  </si>
  <si>
    <t>Teniendo en cuenta que no fue posible cargar las evidencias, se adjunta en el sigueinte link para su verificación: https://mincitco-my.sharepoint.com/:f:/g/personal/ypenagos_mincit_gov_co/EmvqmwltmoNNgqNjNGStV_EBrY3J3jK6lM4ooGfBFobycw?e=WeTC2A</t>
  </si>
  <si>
    <t>Exigencia de requisitos e insumos técnicos que restrinjan la pluralidad de oferentes.</t>
  </si>
  <si>
    <t>Analizar los estudios previos y estudios soporte</t>
  </si>
  <si>
    <t>Coordinador Grupo Contratos - Abogado</t>
  </si>
  <si>
    <t>La elaboración de los Estudios Previos se encuentra asesorada y recomendada por el Grupo de Contratos</t>
  </si>
  <si>
    <t xml:space="preserve">Con la revisión realizada por el Grupo de Contratos se minimiza el riesgo de direccionamiento y restricción a porveedores. </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</si>
  <si>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</si>
  <si>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</si>
  <si>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</si>
  <si>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</si>
  <si>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 xml:space="preserve"> </t>
  </si>
  <si>
    <t xml:space="preserve">A través de la respuesta a Observaciones se corrigen requisitos conforme a la experiencia de los proveedores. </t>
  </si>
  <si>
    <t xml:space="preserve">A través de la respuesta a observaciones se analiza y revisa nuevamente los requisitos de los procesos de selección. </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</si>
  <si>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</si>
  <si>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</si>
  <si>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</si>
  <si>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</si>
  <si>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</si>
  <si>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</si>
  <si>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</si>
  <si>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</si>
  <si>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</si>
  <si>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</si>
  <si>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</si>
  <si>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</si>
  <si>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</si>
  <si>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</si>
  <si>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</si>
  <si>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 </t>
  </si>
  <si>
    <t xml:space="preserve">En el procedimiento de manejo de cajas menores el cual se actualizó, se elaboró la Guía que describe detalladamente la gestión de estas y la cual se ha socializado con los responsables de las cajas menores y se encuentra en el sistema integrado de gestión proceso de ADQUISICIÓN DE BIENES Y SERVICIOS- PROCEDIMEINTO CAJAS MENORES- 8. CONTROL DE REGISTROS </t>
  </si>
  <si>
    <t>Gracias a la guía que se elabora los responsables de las cajas menores, realizan los procesos debidamente con el fin de evitar la materialización de este riesgo</t>
  </si>
  <si>
    <t>Gracias a la guía que se elabora los responsables de las cajas menores, realizan en los tiempos estipulados el  procesos debidamente.</t>
  </si>
  <si>
    <t>Todo proceso, procedimiento y controles derivados de estos son sujetos de mejora</t>
  </si>
  <si>
    <t>ya que estos están controlando y evitando la materialización de posibles connotaciones disciplinarias.</t>
  </si>
  <si>
    <t>se esta trabajando en la modificacion del riesgo</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</si>
  <si>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</si>
  <si>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</si>
  <si>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</si>
  <si>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</si>
  <si>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</si>
  <si>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</si>
  <si>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</si>
  <si>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</si>
  <si>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</si>
  <si>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</si>
  <si>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</si>
  <si>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</si>
  <si>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</si>
  <si>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</si>
  <si>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</si>
  <si>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</si>
  <si>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</si>
  <si>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</si>
  <si>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</si>
  <si>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</si>
  <si>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MARIA DE LOS ANGELES GALEANO GOMEZ - PROFESIONAL UNIVERSITARIO</t>
  </si>
  <si>
    <t>Se han realizado los respectivos controles.</t>
  </si>
  <si>
    <t>Los responsables de efectuar los contoles y el procedimiento establecido evita que se materialicen los riesgos</t>
  </si>
  <si>
    <t xml:space="preserve">Los controles se ejecutan en debida forma. </t>
  </si>
  <si>
    <t>Todo procediemitno puede ser mejorado para eviar la materializacion del riesgo.</t>
  </si>
  <si>
    <t>No se materializo el riesgo</t>
  </si>
  <si>
    <t>Con la Oficina Asesora de Planeación Sectorial se reviso y actualizo el riesgo para los procesos de zonas francas durante este año.</t>
  </si>
  <si>
    <t>adjunto link con las evidencias: https://mincitco-my.sharepoint.com/:f:/g/personal/mgaleano_mincit_gov_co/EmMAGyQSUgNBtYX5tvvQxHUBrqn8t-wILerdH4Tq5fyEbg?e=kJ0dCo</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</si>
  <si>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</si>
  <si>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</si>
  <si>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</si>
  <si>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</si>
  <si>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</si>
  <si>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</si>
  <si>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</si>
  <si>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</si>
  <si>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</si>
  <si>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</si>
  <si>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</si>
  <si>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</si>
  <si>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</si>
  <si>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</si>
  <si>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</si>
  <si>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</si>
  <si>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</si>
  <si>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</si>
  <si>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</si>
  <si>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</si>
  <si>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</si>
  <si>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</si>
  <si>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</si>
  <si>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</si>
  <si>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Profesional Universitario</t>
  </si>
  <si>
    <t>Hasta la fecha, el riesgo en cuestión no se ha materializado. En el momento solo se ha realizado un precomite para analizar si es procedente un otro si al contrato de estabilidad juridica con la sociedad Paneltec. Continuaremos monitoreando la situación de cerca y ajustaremos nuestras estrategias según sea necesario para asegurar que el riesgo siga controlado.</t>
  </si>
  <si>
    <t>Hasta el momento no existe un informe tecnico de Evaluacion y solo se han realizado recomendaciones en Precomite para informar a los miembros del comite y asi tener bases para encontrar viabilidad ante la solicitud de un otro si</t>
  </si>
  <si>
    <t xml:space="preserve">Se ejecutan en el momento requerido según lo estipulado en el procedimiento </t>
  </si>
  <si>
    <t>Durante el periodo objeto de este reporte no se han finalizado temas de estabilidad juridica</t>
  </si>
  <si>
    <t>Durante este periodo no se han tratado temas de Estabilidad Juridica.</t>
  </si>
  <si>
    <t>En cuanto al tema de Estabilidad Juridica actualmente no existen evidencias, luego que no se han realizado solicitudes de otro si los cuales son los que realmente analiza el comite de estabilidad juridica, teniendo en cuenta que en la actualidad no se realizan contratos de estabilidad juridica toda vez que la norma se encuentra derogada (Ley 963 de 2005).</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</si>
  <si>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</si>
  <si>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</si>
  <si>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</si>
  <si>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</si>
  <si>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</si>
  <si>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</si>
  <si>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</si>
  <si>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</si>
  <si>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</si>
  <si>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</si>
  <si>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</si>
  <si>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</si>
  <si>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https://mincitco-my.sharepoint.com/:f:/g/personal/lsantafe_mincit_gov_co/EnO3SJV0GYdGrJq2HwBnv4cBFbj75vIqUYDWlaBNInIefg?e=e4zlaw</t>
  </si>
  <si>
    <t xml:space="preserve">Número de reglamentos técnicos emitidos que no cumplan con los requisitos establecidos.
</t>
  </si>
  <si>
    <t xml:space="preserve">Director de Regulación </t>
  </si>
  <si>
    <t>Porque se verifica el contexto y probabilidad de ocurrencia de los riesgos frente al desarrollo de un reglamento técnico. (Cuenta con viabilidad jurídica y técnica).</t>
  </si>
  <si>
    <t>Porque se aplican rigurosamente  los controles  que  están bien diseñados</t>
  </si>
  <si>
    <t>Porque se sigue lo dispuesto en el proceso de Desarrollo Empresarial  y en la matriz de riesgos</t>
  </si>
  <si>
    <t xml:space="preserve">Porque toda gestión por procesos de la entidad  puede y de ser necesario, debe proceder la mejora continua. </t>
  </si>
  <si>
    <t xml:space="preserve">El indicador tiene una medición en el rango de cumplimiento </t>
  </si>
  <si>
    <t xml:space="preserve">El riesgo no se ha materializado, ni hay cambios normativos o administrativos relacionados con el proceso de Desarrollo Empresarial y/o su documentación anexa, pero  requiere  su revisión para que cumpla  con los parámetros establecidos en la Política y Metodología para la gestión del riesgo  y  la Guía del DAFP. </t>
  </si>
  <si>
    <t xml:space="preserve">Se requiere el acompañamiento metodológico  de la Oficina Asesora de Planeación para proceder con la revisión del riesgo, para que cumpla  con los parámetros establecidos en la Política y Metodología para la gestión del riesgo  y  la Guía del DAFP.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</si>
  <si>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</si>
  <si>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</si>
  <si>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</si>
  <si>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</si>
  <si>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Porque se aplica el resultado determinado en el AIN, considerar las observaciones que contribuyan a minimizar el riesgo.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</si>
  <si>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</si>
  <si>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</si>
  <si>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</si>
  <si>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Porque se Obtienen conceptos previos del MINCIT sobre los proyectos de reglamentos técnicos y de evaluación de la conformidad (cuenta con viabilidad jurídica y técnica).</t>
  </si>
  <si>
    <t>Obtener concepto de la SIC sobre abogacía de la Competencia (cuenta con viabilidad Jurídica y técnica</t>
  </si>
  <si>
    <t>Director(a) de Regulación, Profesional Especializado</t>
  </si>
  <si>
    <t>DM-PR-006 Producción normativa en reglamentación técnica-PPNRT: Actividad No 9</t>
  </si>
  <si>
    <t>Porque se Obtienen conceptos de la SIC sobre abogacía de la Competencia (cuenta con viabilidad Jurídica y técnica).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</si>
  <si>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</si>
  <si>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</si>
  <si>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</si>
  <si>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Porque se realiza la viabilidad jurídica del acto administrativo, Vo. Bo. del Viceministro de Desarrollo Empresarial y S.G (cuenta con viabilidad jurídica y técnica)</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</si>
  <si>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</si>
  <si>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</si>
  <si>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</si>
  <si>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</si>
  <si>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</si>
  <si>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</si>
  <si>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</si>
  <si>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</si>
  <si>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</si>
  <si>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</si>
  <si>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"Número de actos Publicados/Total de actos emitidos
"
</t>
  </si>
  <si>
    <t>Acción número 8 del procedimiento DM-PR-015, 	
(H) Divulgar y Publicar el instrumento o incentivo.</t>
  </si>
  <si>
    <t>Profesional especializado</t>
  </si>
  <si>
    <t>a la fecha los programas se enfocan en el poblacion objetivo de acuerdo a las metas planteadas</t>
  </si>
  <si>
    <t>Los profesionales a cargo de estas actividades cuenta con el perfil y experiencia requerida para cumplir con el objetivo del control, Asi mismo las funciones de los contratistas van relacionadas a un proyecto de inversion el cual va encaminado a desarrollar los diferentes programas y proyectos en conjunto con innpulsa</t>
  </si>
  <si>
    <t>Se hace un proceso de contracion y asignacion de funciones de acuerdo a las normas y regulaciones existentes, igualmente dentro de las funciones quedan asignado funciones relacinadas con los instrumentos que desarrolla cada proyecto de inversion</t>
  </si>
  <si>
    <t>no se ha materializado el riesgo por lo tanto no se encuentra necesario realizar un ajuste a estos controles</t>
  </si>
  <si>
    <t>El control esta bien asignado en la actividad relacionada directamente</t>
  </si>
  <si>
    <t>Si bien el riesgo no se a mataerializado es debido a los controles que existen. Por lo cual es importante continuar con este riesgo</t>
  </si>
  <si>
    <t>1, con respecto a la asignacion de funciones y roles este se realiza una vez al año al personal de C.P.S  se les asigna cuando se firma el contrato unas funciones establecidas estas continuan durante en desarrollo del contrato. en cuanto a las funciones o roles a los funcionario de planta se les asignan por medio de la concertacion de funciones en el mes de febrero y continuan durante un año.  2.Se debe tener en cuenta que la parte de la divulgacion recae tanto en un interno como externo ya que se puede ver que la mayor divulgacion la realiza INNPULSA</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</si>
  <si>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</si>
  <si>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</si>
  <si>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</si>
  <si>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</si>
  <si>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</si>
  <si>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</si>
  <si>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</si>
  <si>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</si>
  <si>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Coordinador(a) Grupo VUCE
Asesor(a)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</si>
  <si>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</si>
  <si>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</si>
  <si>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</si>
  <si>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</si>
  <si>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</si>
  <si>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que  las solicitudes de licencia o registro de importación y sus modificaciones tengan completos los anexos y los conceptos de visto bueno de las entidades vinculadas a la VUCE de acuerdo con  la naturaleza de la mercancía.</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</si>
  <si>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</si>
  <si>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</si>
  <si>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t>Mandy Betancourt, Asesor Comité Importaciones           Delia Amparo Muñoz Maldonado  Coordinadora Grupo VUCE</t>
  </si>
  <si>
    <t>Los controles han funcionado de manera adecuada y oportuna</t>
  </si>
  <si>
    <t>Son adecuados para el riesgo que se debe controlar</t>
  </si>
  <si>
    <t>Son adecuados y pertinentes para evitar que el riesgo se materialice</t>
  </si>
  <si>
    <t>Dado que no se ha evidenciado la materialización del riesgo, se consideran adecuados y no se ve la necesidad de cambiarlos</t>
  </si>
  <si>
    <t>Evidencia de forma sencilla que el riesgo no se ha materializado</t>
  </si>
  <si>
    <t>Ha funcionado bien y se considera adecuado para controlar el riesgo</t>
  </si>
  <si>
    <t xml:space="preserve">
https://mincitco-my.sharepoint.com/:f:/g/personal/fsalas_mincit_gov_co/Em1Z3EgBALlFtQ04dVjFgkwBdUhuJlu2YgVpkeiUz6nItA?e=d2hI4T</t>
  </si>
  <si>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</si>
  <si>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</si>
  <si>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</si>
  <si>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 este último solo para el caso de licencias de importación.</t>
  </si>
  <si>
    <t>FC-PR-014 Aprobación de licencias de importación, modificaciones y cancelaciones: Actividad: 3</t>
  </si>
  <si>
    <t xml:space="preserve"> -Registro electrónico 
- Consulta Arancel Visto Bueno*</t>
  </si>
  <si>
    <t>https://mincitco-my.sharepoint.com/:f:/g/personal/dmunoz_mincit_gov_co/EjNxpvY0IxZFjAx0E_rUlncBl8U2FTqL0aYLu1_7Ank0HQ?e=lD5Eqp</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</si>
  <si>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</si>
  <si>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</si>
  <si>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</si>
  <si>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</si>
  <si>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</si>
  <si>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</si>
  <si>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</si>
  <si>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</si>
  <si>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</si>
  <si>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</si>
  <si>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</si>
  <si>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</si>
  <si>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</si>
  <si>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</si>
  <si>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</si>
  <si>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</si>
  <si>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</si>
  <si>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</si>
  <si>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</si>
  <si>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</si>
  <si>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</si>
  <si>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</si>
  <si>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</si>
  <si>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</si>
  <si>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</si>
  <si>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</si>
  <si>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</si>
  <si>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</si>
  <si>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</si>
  <si>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
https://mincitco-my.sharepoint.com/:f:/g/personal/nmunoz_mincit_gov_co/ElWwTZ-SVyFKscrLwuI2SKEB3k0M-yZEJo0C3mZ8tYWlCg?e=yiLvZm</t>
  </si>
  <si>
    <t>Técnico</t>
  </si>
  <si>
    <t>Se han ejecutado las acciones de prevención, lo que evita la materialización del riesgo</t>
  </si>
  <si>
    <t>Permiten llevar un seguimiento adecuado del procedimiento y evita omitir algun requerimiento por parte de los actores del proceso</t>
  </si>
  <si>
    <t xml:space="preserve">Los controles actuales son suficientes y adecuados </t>
  </si>
  <si>
    <t>Es suficiente para poder desarrollar las actividades programadas</t>
  </si>
  <si>
    <t>Se envía link con los archivos : Para el control 1 se aplica el archivio que esta en ecxell - PROYECTOS DIMAR 2024. y para el control No.2 se anexa los archivos certificados anticorrupción y capacitación anticorrupción</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</si>
  <si>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</si>
  <si>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</si>
  <si>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</si>
  <si>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</si>
  <si>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</si>
  <si>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</si>
  <si>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</si>
  <si>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</si>
  <si>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</si>
  <si>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</si>
  <si>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</si>
  <si>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</si>
  <si>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</si>
  <si>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</si>
  <si>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</si>
  <si>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</si>
  <si>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 xml:space="preserve">Jefe Oficina Sistemas de Información
Coordinador Desarrollo y Mantenimiento de Aplicaciones
Coordinador Ingeniería y Soporte Técnico
Profesional Especializado - SPI </t>
  </si>
  <si>
    <t xml:space="preserve">Mediante contrato GC363-2023 Monitoreo Plataforma, se gestiona los incidentes, se asegura la infraestrcutura y aplaiciones y sitios web, así mismo se desarrolla la gestión de cambios respectiva. </t>
  </si>
  <si>
    <t xml:space="preserve">Mediante contrato GC363-2023 Monitoreo Plataforma, se realiza el seguimiento periodico de monitoreo a la infraestructura tecnológica On Premise y en nube; así mismo con el contrato OC101303-2022 se gestiona dispositivos y usuarios finales.   </t>
  </si>
  <si>
    <t>Los controles implementados y ejeuctados a través de los contratos GC363-2023 y OC101303-2022 se desarrollan acorde con las necesidades institucionales y en cumplimiento de los ANS (acueros de nivel de servicios) definidos.</t>
  </si>
  <si>
    <t xml:space="preserve">Los controles implementados y ejeuctados a través de los contratos GC363-*2023 y OC101303-2022 son mejorados a nivel de la plataforma de seguridad digital para salvaguardar la infraestructura e información.(Ver informes de monitoreo).
Adicionalmente, la Oficina de Sistemas de Información se encuentra adelantando con la OAPS la actualización de los reisgos del Proceso GTI-CP-001 acorde con el escenario actual del proceso Gestión de TI.   </t>
  </si>
  <si>
    <t xml:space="preserve">La Oficina de Sistemas de Información se encuentra adelantando con la OAPS la actualización de los reisgos del Proceso GTI-CP-001 acorde con el escenario actual del proceso Gestión de TI.   </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</si>
  <si>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</si>
  <si>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</si>
  <si>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</si>
  <si>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</si>
  <si>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</si>
  <si>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</si>
  <si>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</si>
  <si>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</si>
  <si>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</si>
  <si>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</si>
  <si>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</si>
  <si>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</si>
  <si>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</si>
  <si>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</si>
  <si>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</si>
  <si>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</si>
  <si>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</si>
  <si>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</si>
  <si>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</si>
  <si>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</si>
  <si>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</si>
  <si>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</si>
  <si>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</si>
  <si>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</si>
  <si>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</si>
  <si>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</si>
  <si>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</si>
  <si>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</si>
  <si>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Monica Fernanda Yajaira Leonel - Jefe Oficina Asesora Jurídica</t>
  </si>
  <si>
    <t>No se ha evidenciado la materialización del riesgo en el periodo de reporte</t>
  </si>
  <si>
    <t>Por que permiten prevenir o mitigar la materialización del riesgo, mediante controles periodicos orientados a la revisión y monitoreo de los procesos judiciales</t>
  </si>
  <si>
    <t>Se han ejecutado con la calidad y oportunidad requerida</t>
  </si>
  <si>
    <t>No se ha evidenciado mejora en los mismos</t>
  </si>
  <si>
    <t>Se realizó seguimiento a los procesos de manera adecuada</t>
  </si>
  <si>
    <t>No se ha evidenciado tal necesidad</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</si>
  <si>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</si>
  <si>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</si>
  <si>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</si>
  <si>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</si>
  <si>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</si>
  <si>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</si>
  <si>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</si>
  <si>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</si>
  <si>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</si>
  <si>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Se generan controles para evitar la prescripción o remisibilidad en aras de favorecerse propiamente o a un tercero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</si>
  <si>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</si>
  <si>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</si>
  <si>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</si>
  <si>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</si>
  <si>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</si>
  <si>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</si>
  <si>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</si>
  <si>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</si>
  <si>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No se han expedido actos administrativos con irregularidades para beneficio de un particular</t>
  </si>
  <si>
    <t>Se ha realizado seguimiento adecuado a la gestión de actos administrativos</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</si>
  <si>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</si>
  <si>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</si>
  <si>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</si>
  <si>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</si>
  <si>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</si>
  <si>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</si>
  <si>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</si>
  <si>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</si>
  <si>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</si>
  <si>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</si>
  <si>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</si>
  <si>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r>
      <rPr>
        <b/>
        <i/>
        <sz val="10"/>
        <color rgb="FF000000"/>
        <rFont val="Arial"/>
        <family val="2"/>
      </rPr>
      <t>En el periodo del 1 de Enero de 2024 al 30 de Abril  de 2024</t>
    </r>
    <r>
      <rPr>
        <sz val="10"/>
        <color rgb="FF000000"/>
        <rFont val="Arial"/>
        <family val="2"/>
      </rPr>
      <t xml:space="preserve">, se realizaron las siguientes acciones: </t>
    </r>
    <r>
      <rPr>
        <b/>
        <sz val="10"/>
        <color rgb="FF000000"/>
        <rFont val="Arial"/>
        <family val="2"/>
      </rPr>
      <t>(1)</t>
    </r>
    <r>
      <rPr>
        <sz val="10"/>
        <color rgb="FF000000"/>
        <rFont val="Arial"/>
        <family val="2"/>
      </rPr>
      <t xml:space="preserve"> Seguimiento a la Unidad Ejecutora 350101-000 Gestión General se revisaron y registraron 518 Certificados de Disponibilidad Presupuestal, se revisaron y registraron 931 Compromisos Presupuestal del Gasto; En la subunidad ejecutora 350101-006 consejo técnico de la contaduría pública  se revisaron y registraron 6 Certificados de Disponibilidad Presupuestal, se revisaron y registraron 21 Compromisos Presupuestal de Gastos; En la subunidad ejecutora 350101-008 BID  se revisaron y registraron  3 Certificados de Disponibilidad Presupuestal  y 3 Compromisos Presupuestales del Gasto. </t>
    </r>
    <r>
      <rPr>
        <b/>
        <sz val="10"/>
        <color rgb="FF000000"/>
        <rFont val="Arial"/>
        <family val="2"/>
      </rPr>
      <t xml:space="preserve"> (2) </t>
    </r>
    <r>
      <rPr>
        <sz val="10"/>
        <color rgb="FF000000"/>
        <rFont val="Arial"/>
        <family val="2"/>
      </rPr>
      <t xml:space="preserve">Seguimiento a la Unidad Ejecutora 3501-02 Dirección de Comercio Exterior se registraron y revisaron 106 Certificados de Disponibilidad Presupuestal y  192 Compromisos Presupuestal del Gasto </t>
    </r>
    <r>
      <rPr>
        <b/>
        <sz val="10"/>
        <color rgb="FF000000"/>
        <rFont val="Arial"/>
        <family val="2"/>
      </rPr>
      <t xml:space="preserve">(3) </t>
    </r>
    <r>
      <rPr>
        <sz val="10"/>
        <color rgb="FF000000"/>
        <rFont val="Arial"/>
        <family val="2"/>
      </rPr>
      <t xml:space="preserve">Seguimiento a la Unidad Ejecutora 350101-000 Gestión General se revisaron  y registraron 1365 obligaciones de las cuales se revisaron y registraron 51 reserva presupuestales, se revisaron y registraron 23 Obligaciones en la subunidad ejecutora 350101-006 Consejo Técnico de la Contaduría, se registraron y revisaron 335 Obligaciones Presupuestales en la Unidad Ejecutora 3501-02 Dirección de Comercio Exterior de las cuales se revisaron y registraron 2 reservas presupuestales, En la Subunidad Ejecutora 350101-008 BID  no se revisaron, ni se  registraron Obligaciones de la reserva presupuestal.  </t>
    </r>
    <r>
      <rPr>
        <b/>
        <sz val="10"/>
        <color rgb="FF000000"/>
        <rFont val="Arial"/>
        <family val="2"/>
      </rPr>
      <t xml:space="preserve">(4) </t>
    </r>
    <r>
      <rPr>
        <sz val="10"/>
        <color rgb="FF000000"/>
        <rFont val="Arial"/>
        <family val="2"/>
      </rPr>
      <t xml:space="preserve">Seguimiento a la Unidad Ejecutora 350101-000 se revisaron y registraron 1350 Órdenes de Pago presupuestales de las cuales 51 corresponde a reservas presupuestales; se revisaron y registraron 23 Órdenes de pago en el Consejo Técnico de la Contaduría; se revisaron  y registraron 335 Órdenes de pago presupuestales en la Unidad Ejecutora 3501-02 Dirección de Comercio Exterior de las cuales 2 corresponden a reservas presupuestales. </t>
    </r>
    <r>
      <rPr>
        <b/>
        <sz val="10"/>
        <color rgb="FF000000"/>
        <rFont val="Arial"/>
        <family val="2"/>
      </rPr>
      <t xml:space="preserve">(5) </t>
    </r>
    <r>
      <rPr>
        <sz val="10"/>
        <color rgb="FF000000"/>
        <rFont val="Arial"/>
        <family val="2"/>
      </rPr>
      <t>seguimiento y revisión a 234 Órdenes de Pago  no Presupuestales en la Unidad Ejecutora 350101-000 Gestión General, se revisaron y se registraron 6 Órdenes de Pago no Presupuestales en el Consejo Técnico de la Contaduría, se revisaron y registraron 159 Órdenes de Pago no Presupuestales en la Unidad Ejecutora 3501-02 Dirección de Comercio Exterior.</t>
    </r>
  </si>
  <si>
    <t>Coordinadora Grupo Financiero</t>
  </si>
  <si>
    <t>Los controles formulados para el posible riesgo fueron efectivos, las acciones adelantas que inlcluyen el seguimiento, verificación y ejecución presupuestal permitieron que no se materializa.</t>
  </si>
  <si>
    <t>Las acciones que se desarrollan dentro de los controles están orientadas a atacar las causas que pueden originar que se materialice el riego.</t>
  </si>
  <si>
    <t>Las funciones del grupo financiero se desarrollan en el marco de la normatividad vigente, decreto 1068 de 2015. El grupo atiende las actividades  contenidas en el procedimiento GR-PR-016 Gestión Financiera - Cadena Presupuestal de Gastos.</t>
  </si>
  <si>
    <t>El riesgo no se ha materializado, por el contrario han sido efectivos los controles.</t>
  </si>
  <si>
    <t>Cumplio teniendo en cuenta que el riesgo no se materializo y los controles fueron efectivos de acuerdo al procedimiento establecido.</t>
  </si>
  <si>
    <t>Dentro de las actividades desarrolladas no se han evidenciado riesgos diferentes a los contemplados y controlados actualmente.</t>
  </si>
  <si>
    <t>En el periodo del 1 de Mayo al 31 de Agosto de 2024, se realizaron las siguientes acciones: (1) Seguimiento a la Unidad Ejecutora 350101-000 Gestión General se revisaron y registraron 223 Certificados de Disponibilidad Presupuestal, se revisaron y registraron 1089 Compromisos Presupuestal del Gasto; En la subunidad ejecutora 350101-006 consejo técnico de la contaduría pública  se revisaron y registraron 17 Compromisos Presupuestal de Gastos;  (2) Seguimiento a la Unidad Ejecutora 3501-02 Dirección de Comercio Exterior se registraron y revisaron 15 Certificados de Disponibilidad Presupuestal y  309 Compromisos Presupuestal del Gasto (3) Seguimiento a la Unidad Ejecutora 350101-000 Gestión General se revisaron  y registraron 1900 obligaciones, se revisaron y registraron 41 Obligaciones en la subunidad ejecutora 350101-006 Consejo Técnico de la Contaduría, se registraron y revisaron 497 Obligaciones Presupuestales en la Unidad Ejecutora 3501-02 Dirección de Comercio Exterior. En la Subunidad Ejecutora 350101-008 BID no se revisaron, ni se  registraron Obligaciones de la vigencia.  (4) Seguimiento a la Unidad Ejecutora 350101-000 se revisaron y registraron 1915 Órdenes de Pago presupuestales; se revisaron y registraron 41 Órdenes de pago en el Consejo Técnico de la Contaduría; se revisaron  y registraron 454 Órdenes de pago presupuestales en la Unidad Ejecutora 3501-02 Dirección de Comercio. (5) seguimiento y revisión a 238  Órdenes de Pago  no Presupuestales en la Unidad Ejecutora 350101-000 Gestión General, se revisaron y se registraron 7 Órdenes de Pago no Presupuestales en el Consejo Técnico de la Contaduría, se revisaron y registraron 170 Órdenes de Pago no Presupuestales en la Unidad Ejecutora 3501-02 Dirección de Comercio Exterior.</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</si>
  <si>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</si>
  <si>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</si>
  <si>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</si>
  <si>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</si>
  <si>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</si>
  <si>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</si>
  <si>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</si>
  <si>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</si>
  <si>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Grupo Juzgamiento Disciplinario</t>
  </si>
  <si>
    <t>Coordinador
Grupo Juzgamiento Disciplinario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</si>
  <si>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</si>
  <si>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</si>
  <si>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</si>
  <si>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</si>
  <si>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</si>
  <si>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
Coordinador(a) Grupo Juzgamiento Interno Disciplinario</t>
  </si>
  <si>
    <t xml:space="preserve">TH-PR-010 Acciones Disciplinarias: Actividad: 2,3,5,7,9,12,14 </t>
  </si>
  <si>
    <t>Ayuda de memoria y registro de asistencia</t>
  </si>
  <si>
    <t>LUZ STELLA BOTIA CARRENO-COORDINADORA GRUPO JUZGAMIENTO DISCIPLINARIO-CAROLINA PASTRANA HERNANDEZ-PROFESIONAL UNIVERSITARIO</t>
  </si>
  <si>
    <t>Los controles formulados para el posible riesgo fueron efectivos, asi como las acciones adelantas.</t>
  </si>
  <si>
    <t>Los controles implementados y ejeuctados se realizan de manera oportuna.</t>
  </si>
  <si>
    <t>Por cuanto se pudo cumplir de manera adecuada con la finalidad del control.</t>
  </si>
  <si>
    <t>Porque se encuentra acorde con la necesidad evidenciada.</t>
  </si>
  <si>
    <t>No tener actualizada la información del expediente en el Aplicativo</t>
  </si>
  <si>
    <t>Recibir y radicar la queja, denuncia, informe, de oficio, anónimo u otro medio que amerite credibilidad en el Sistema de Información Disciplinaria</t>
  </si>
  <si>
    <t xml:space="preserve">
Coordinador(a) Grupo Juzgamiento Disciplinario</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</si>
  <si>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</si>
  <si>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</si>
  <si>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</si>
  <si>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</si>
  <si>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</si>
  <si>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</si>
  <si>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</si>
  <si>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</si>
  <si>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</si>
  <si>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</si>
  <si>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</si>
  <si>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</si>
  <si>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Contratista</t>
  </si>
  <si>
    <t>Durante el periodo de reportes no se presentaron solicitudes de conceptos; sin embargo, en la revisión y emisión de observaciones para los conceptos sectoriales a proyectos de inversión financiados con recursos del SGR, participan diversas áreas técnicas del Ministerio; así como Ministerios de otros sectores cuando los proyectos incluyen componentes de otros sectores de inversión.</t>
  </si>
  <si>
    <t>Durante el periodo de reportes no se presentaron solicitudes de conceptos; sin embargo, al realizar una revisión técnica por parte de diferentes profesionales y por parte de diversas áreas técnicas del Ministerio; se asegura, eliminar la subjetividad en la emisión de observaciones y/o favorecimiento de conceptos a proyectos que no cumplan los requisitos establecidos en el SGR.</t>
  </si>
  <si>
    <t xml:space="preserve">Durante el periodo de reportes no se presentaron solicitudes de conceptos; sin embargo, todas las solicitudes recibidas por el Ministerio han sido tramitadas para la revisión de las áreas técnicas correspondientes con las temáticas del proyecto de inversión; así como la solicitud de insumos a otros Ministerios cuando contienen componentes de dichos sectores de inversión.
</t>
  </si>
  <si>
    <t>Se considera adecuado el control actual</t>
  </si>
  <si>
    <t>Durante el periodo de reportes no se presentaron solicitudes de conceptos; sin embargo, se han atendido la totalidad de las solicitudes de concepto a proyectos de inversión financiados con recursos del SGR y han participado en la revisión y emisión de observaciones las áreas técnicas del Ministerio correspondientes a la temática de los mismos; así como de otros sectores de inversión cuando los proyectos tienen componentes de los mismos.</t>
  </si>
  <si>
    <t>El procedimiento fue actualizado por lo que hay ciertos aspectos del riesgo que requieren ser actualizados y así atender los cambios normativos del Sistema General de Regalías</t>
  </si>
  <si>
    <t>Se requiere actualizar el nombre del procedimiento; así como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 Y finalmente en las evidencias incluis "Memorando y oficio"</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</si>
  <si>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</si>
  <si>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</si>
  <si>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</si>
  <si>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</si>
  <si>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</si>
  <si>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</si>
  <si>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</si>
  <si>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</si>
  <si>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</si>
  <si>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</si>
  <si>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</si>
  <si>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https://mincitco-my.sharepoint.com/:f:/g/personal/ddelgado_mincit_gov_co/EnYRbaS-TUZOgbTpC9YLGCgBgKUqQLKyFLnWR2DhijXKLw?e=vHEzmn</t>
  </si>
  <si>
    <t>Profesional líder de la actividad de  Gestiones Administrativas</t>
  </si>
  <si>
    <t>Durante el segundo cuatrimestre de la vigencia 2024 no se recibieron quejas o reclamos de los grupos de valor por vinculación de personal donde se advierta conflicto de intereses y/o inhabilidades o incompatibilidades</t>
  </si>
  <si>
    <t xml:space="preserve">El formato lista de chequeo(TH-FM-096 Lista de Verificación Ingreso de Personal), recoge información que permite controla la vinculación de personal donde se advierta conflicto de intereses y/o inhabilidades o incompatibilidades. Durante el trimestre se aplicó dicho control con lo cual se evitó la positibilidad de generación del riesgo
</t>
  </si>
  <si>
    <t>El formato lista de chequeo, se diligencia cada vez que ingresa un nuevo servidor al MinCIT</t>
  </si>
  <si>
    <t>Es necesario evaluar que nuevos formatos se están utilizando actualmente para obtener compromiso de los nuevos servidores frente a r vinculación de personal donde se advierta conflicto de intereses y/o inhabilidades o incompatibilidades. Si no existen, implementarlos</t>
  </si>
  <si>
    <t>Situaciones como: conflicto de interese, inhabilidades o incompatibilidades, son inconvenientes de mucho interés en administración pública debido a que mitigan  la contratación de colaboradores con intereses propios o para beneficiar a terceros en la gestión de actividades en el Ministerio. Por lo anterior, se define que el riesgo no debe ser modificado o actualizado</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</si>
  <si>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</si>
  <si>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</si>
  <si>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</si>
  <si>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</si>
  <si>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</si>
  <si>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https://mincitco-my.sharepoint.com/:f:/g/personal/ddelgado_mincit_gov_co/EhzqijiFFiZLkMd1tj-bC7cBqA9iw96PMa2EC3ylbg1z3w?e=gL67FD</t>
  </si>
  <si>
    <t>Supervisor de contratos</t>
  </si>
  <si>
    <t>Desde del proceso de talento humano se cuenta con un programa de actividades de la política de integridad, dirigida a todos los colaboradores del Ministerio</t>
  </si>
  <si>
    <t>Las actividades para reforzar conceptos de la política de integridad se gestionan de acuerdo con el Plan de Gestión de Talento Humano</t>
  </si>
  <si>
    <t>El control no tiene un impacto fuerte. Sin embargo es una opción de verificación que no se debe descartar.
En la actualidad los riesgos y controles asociados al proceso de Gestión de Talento Humano se encuentran en proceso de revisión por parte de la OAPS</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</si>
  <si>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</si>
  <si>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</si>
  <si>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</si>
  <si>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</si>
  <si>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</si>
  <si>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</si>
  <si>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</si>
  <si>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https://mincitco-my.sharepoint.com/:f:/g/personal/ddelgado_mincit_gov_co/ErFX8sFS0aBEvrqVk0Jsp0sB7bg9CORd4K3n-allHPxxXg?e=L4rcra</t>
  </si>
  <si>
    <t>Profesional líder de la actividad de  Nómina</t>
  </si>
  <si>
    <t>Durante la vigencia no se presentaron situaciones de manipulación, omisión, ocultamiento de información relacionada con el registro de novedades de nomina a favor de terceros</t>
  </si>
  <si>
    <t>El control relacionado con la información de pagos Vs. los resúmenes de las nóminas y los netos de pago que se realiza mes a mes, ayuda a evitar la generación de errores en la nómina</t>
  </si>
  <si>
    <t>En la actualidad se están revisando las actividades del procedimiento de Nómina y por parte de la OAPS, se están revisando los controles asociados a dicho procedimiento</t>
  </si>
  <si>
    <t>La nómina es una actividad que maneja la mayor participación en el presupuesto de la entidad. Tiene muchas variables que pueden generar la oportunidad de manipulación, omisión, ocultamiento de la información, por lo que es necesario mantenerlo como riesgo de corrupción</t>
  </si>
  <si>
    <t>Realización de capacitaciones en cambios normativos</t>
  </si>
  <si>
    <t>https://mincitco-my.sharepoint.com/:f:/g/personal/ddelgado_mincit_gov_co/Evl0nDa99OhNnlMLs_csdksB5g4ynv-L66m4rvagYL3_0w?e=DawiDa</t>
  </si>
  <si>
    <t xml:space="preserve">La actualización periódica de normas relacionadas con la gestión de la nómina son una forma de prevenir la materialización de el riesgo  </t>
  </si>
  <si>
    <t xml:space="preserve">Durante el cuatrimestre el equipo de nómina recibió capacitaciones para fortalecer sus conocimientos </t>
  </si>
  <si>
    <t>El control no tiene un impacto fuerte. Sin embargo es una opción de verificación que no se debe descartar.
El control no require mejora, en el entendido que es  un apoyo para reforzar las actividades  y conocimientos de los colaboradores</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</si>
  <si>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</si>
  <si>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</si>
  <si>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</si>
  <si>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</si>
  <si>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</si>
  <si>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</si>
  <si>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</si>
  <si>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</si>
  <si>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</si>
  <si>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</si>
  <si>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https://mincitco-my.sharepoint.com/:f:/g/personal/lsantafe_mincit_gov_co/Erll0Z9hqhRGhshnsVsRWyABdOa3Ut_OIQZ-yq1d4_5GJA?e=A5wd2G</t>
  </si>
  <si>
    <t xml:space="preserve"> Modificación del objetivo del Proyecto de Inversión.</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</si>
  <si>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</si>
  <si>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</si>
  <si>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Porque se sigue lo establecido en el proyecto de inversión Fortalecimiento de los estándares de calidad en la infraestructura productiva nacional a partir del reconocimiento y desarrollo nacional e internacional del Subsistema Nacional de la Calidad Nacional</t>
  </si>
  <si>
    <t xml:space="preserve">Porque todo estándar, protocolo, proceso o gestión definida en la entidad   de ser  necesario procede la  mejora continua. </t>
  </si>
  <si>
    <t xml:space="preserve">
El riesgo no se ha materializado, ni hay cambios normativos, administrativos o en las condiciones del proyecto de inversión, pero  requiere  su revisión para que cumpla  con los parámetros establecidos en la Política y Metodología para la gestión del riesgo  y  la Guía del DAFP. </t>
  </si>
  <si>
    <t>Relacionamiento con la Ciudadanía</t>
  </si>
  <si>
    <t>Coordinador Grupo Relación con el Ciudadano</t>
  </si>
  <si>
    <t>Externa</t>
  </si>
  <si>
    <t>Presiones externas</t>
  </si>
  <si>
    <t>RC-23</t>
  </si>
  <si>
    <t>Beneficio propio o de un tercero respecto a la atención de solicitudes de un  ciudadano</t>
  </si>
  <si>
    <t>Media</t>
  </si>
  <si>
    <t>Catastrófico</t>
  </si>
  <si>
    <t>EXTREMO</t>
  </si>
  <si>
    <t>Verificar que se cumplan con los principios y valores contenidos en el Código de integridad del MinCit</t>
  </si>
  <si>
    <t>Código de integridad del MinCit</t>
  </si>
  <si>
    <t>Tatiana Mireya Roman Robayo</t>
  </si>
  <si>
    <t>Requerimos revisar y ajustar el riesgo en cada una de las etapas</t>
  </si>
  <si>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</si>
  <si>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</si>
  <si>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</si>
  <si>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</si>
  <si>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</si>
  <si>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</si>
  <si>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</si>
  <si>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</si>
  <si>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</si>
  <si>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</si>
  <si>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</si>
  <si>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</si>
  <si>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</si>
  <si>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</si>
  <si>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</si>
  <si>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</si>
  <si>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</si>
  <si>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</si>
  <si>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</si>
  <si>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</si>
  <si>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</si>
  <si>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</si>
  <si>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</si>
  <si>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</si>
  <si>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</si>
  <si>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Se realiza seguimiento al primer cuatrimestre del año 2023 con corte al 30 de Abril.</t>
  </si>
  <si>
    <t>Responsable de la Dependencia de Riesgo de Corrupción</t>
  </si>
  <si>
    <t xml:space="preserve">Rodrigo Jimenez - Asesor 
Mónica Vargas - Contratista </t>
  </si>
  <si>
    <t>Zulma Esther Chicuasuque Calderon - Jefe Of. Asesora de Planeación Sectorial</t>
  </si>
  <si>
    <t>Se realiza seguimiento al segundo cuatrimestre del año 2023 comprendido entre los meses de Mayo y Agosto.</t>
  </si>
  <si>
    <t>Se realiza seguimiento al tercer cuatrimestre del año 2023 comprendido entre los meses de Septiembre y Diciembre.</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</si>
  <si>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</si>
  <si>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</si>
  <si>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</si>
  <si>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</si>
  <si>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</si>
  <si>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</si>
  <si>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</si>
  <si>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</si>
  <si>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</si>
  <si>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 xml:space="preserve">RIESGO DE CORRUPCIÓN </t>
    </r>
  </si>
  <si>
    <t>Descriptor</t>
  </si>
  <si>
    <t>Nivel</t>
  </si>
  <si>
    <t xml:space="preserve">Nivel </t>
  </si>
  <si>
    <t>Muy Alta</t>
  </si>
  <si>
    <t>Alta</t>
  </si>
  <si>
    <t>Baja</t>
  </si>
  <si>
    <t>RC-3
RC-17</t>
  </si>
  <si>
    <t>RC-19
RC-22</t>
  </si>
  <si>
    <t>RC-13
RC-14
RC-15
RC-23</t>
  </si>
  <si>
    <t>Muy Baja</t>
  </si>
  <si>
    <t>RC-8
RC-9
RC-10
RC-11
RC-16
RC-20
RC-21</t>
  </si>
  <si>
    <t>RC-1
RC-2
RC-4
RC-5
RC-7
RC-12</t>
  </si>
  <si>
    <t>Leve</t>
  </si>
  <si>
    <t>Menor</t>
  </si>
  <si>
    <t>Mayor</t>
  </si>
  <si>
    <t>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Teniendo en cuenta que la primera línea de defensa considera que el riesgo puede ser ajustado; y desde la segunda línea de defensa, se evidencia que el riesgo y/o controles no cumplen con los parámetros establecidos en la Política y Metodología para la gestión del riesgo, ni la Guía del DAFP, en cuanto a su estructura;  invitamos a la primera línea de defensa, a concertar los espacios de trabajo con la segunda línea de defensa (dado que no se han iniciado mesas de trabajo para la revisión de los riesgos de corrupción), con el fin de brindar el acompañamiento metodológico.</t>
  </si>
  <si>
    <t>No fue posible verificar la evidencia de aplicación de los controles, dado que para el primer control, la evidencia no se corresponde y para el segundo control no fue aportada por la primera línea de defensa.  
Se insta a la tercera línea a aplicar los mecanismos de evaluación para verificar la efectividad de los controles, ante una posible materialización del riesgo. 
Adicionalmente desde la segunda línea de defensa, se evidencia que, actualmente el riesgo no da cumplimiento a los parámetros establecidos en la Política y Metodología para la gestión del riesgo, ni la Guía del DAFP, en cuanto a su estructura, motivo por el cual, nvitamos a la primera línea de defensa, a concertar los espacios de trabajo con la segunda línea de defensa, con el fin de brindar el acompañamiento metodológico y realizar los ajustes.</t>
  </si>
  <si>
    <t>Las evidencias aportadas, si bien se ajustan a lo descrito en el control; se insta a la primera línea de defensa a concertar los espacios de trabajo con la segunda línea de defensa, dado que los controles planteados deben tener un mejor enfoque, con el fin de prevenir posibles actos de corrupción.</t>
  </si>
  <si>
    <t xml:space="preserve">De acuerdo con la evidencia aportada por la primera línea, se confirma que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en cuanto a su estructura.  Por tanto, se sugiere una revisión de los riesgos en cada una de sus etapas, para lo cual los invitamos a concertar los espacios de trabajo con la segunda línea para brindar el acompañamiento metodológico. </t>
  </si>
  <si>
    <t>De acuerdo con la evidencia aportada por la primera línea, se confirma que se encuentra acorde con lo dispuesto en la columna “evidencia del control”, por consiguiente, desde la segunda línea defensa no se advierte una posible materialización del riesgo. 
Cabe resaltar que este riesgo está siendo revisado en cada una de sus etapas por ambas líneas de defensa, conforme a lo dispuesto en la Política y Metodología para la Gestión del Riesgo y la Guía del DAFP, motivo por el cual invitamos a la primera línea de defensa a continuar con el ejercicio para la reformulación del riesgo.</t>
  </si>
  <si>
    <t>De acuerdo con la evidencia aportada por la primera línea, se confirma que se encuentra acorde con lo dispuesto en la columna “evidencia del control”, por consiguiente, desde la segunda línea defensa no se advierte una posible materialización del riesgo. 
Se insta a la primer línea de defensa a retomar los espacios de trabajo para continuar la revisión del riesgo en cada una de sus etapas, con el fin de dar cumplimiento a lo dispuesto en la Política y Metodología para la Gestión del Riesgo y la Guía del DAFP.</t>
  </si>
  <si>
    <t xml:space="preserve">De acuerdo con la evidencia aportada por la primera línea, se confirma que se encuentra acorde con lo dispuesto en la columna “evidencia del control”, por consiguiente, desde la segunda línea defensa no se advierte una posible materialización del riesgo. Sin embargo es importante aclarar que los riesgos de corrupción no han sido revisados o ajustados en conjunto con la segunda línea de defensa. </t>
  </si>
  <si>
    <t>De acuerdo con lo relacionado en el seguimiento por parte de la primera línea de defensa, las actividades que conllevan al riesgo, no fueron desarrolladas durante el segundo cuatrimestre del año, por ende, no hay indicios de posible materialización del riesgo.
Teniendo en cuenta las observaciones y comentarios realizados por la primera línea de defensa y el seguimiento reallizado desde la segunda línea de defensa,  se evidencia que el riesgo y/o controles no cumplen con los parámetros establecidos en la Política y Metodología para la gestión del riesgo, ni la Guía del DAFP, en cuanto a su estructura;  invitamos a la primera línea de defensa, a concertar los espacios de trabajo con la segunda línea de defensa, con el fin de brindar el acompañamiento metodológico.</t>
  </si>
  <si>
    <t>De acuerdo con la evidencia aportada por la primera línea, se confirma que se encuentra acorde con lo dispuesto en la columna “evidencia del control”, por consiguiente, desde la segunda línea defensa no se advierte una posible materialización del riesgo. 
Adicionalmente se observa que el riesgo y/o controles no cumplen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t>
  </si>
  <si>
    <t xml:space="preserve">Si bien el documento de evidencia "Base de datos de proceso", no fue aportado en el link correspondiente, si se evidencio que fue cargado en el link del riesgo RC-14. 
Es importante considerar, la mejora frente a la descripción de los controles dado que no cumplen con los parámetros establecidos en la Política y Metodología para la gestión del riesgo, ni la Guía del DAFP, y las evidencias no reflejan el proposito del control, generando la no posibilidad de mitigar el riesgo descrito. Los invitamos a concertar los espacios de trabajo con la segunda línea para brindar el acompañamiento metodológico. </t>
  </si>
  <si>
    <t>Si bien el documento de evidencia "Base de datos de proceso", no fue aportado en el link correspondiente, si se evidencio que fue cargado en el link del riesgo RC-14, adicionalmente la lista de chequeo no fue aportada. 
Es importante considerar, la mejora frente a la descripción de los controles dado que no cumplen con los parámetros establecidos en la Política y Metodología para la gestión del riesgo, ni la Guía del DAFP, y las evidencias no reflejan el proposito del control, generando la no posibilidad de mitigar el riesgo descrito. Los invitamos a concertar los espacios de trabajo con la segunda línea para brindar el acompañamiento metodológico.</t>
  </si>
  <si>
    <t xml:space="preserve">Si bien la evidencia de control "Aplicativo web de cobro coactivo" se aporta en el link, lo que debe permitirse verificar son las novedades reportadas en dicho aplicativo dado que se carece de usuario y contraseña. 
Es importante considerar, la mejora frente a la descripción de los controles dado que no cumplen con los parámetros establecidos en la Política y Metodología para la gestión del riesgo, ni la Guía del DAFP. Los invitamos a concertar los espacios de trabajo con la segunda línea para brindar el acompañamiento metodológico. </t>
  </si>
  <si>
    <t xml:space="preserve">De acuerdo con lo relacionado como soporte de evidencia del primer control "Ayuda de memoria y registro de asistencia", este no pudo ser verificado dado que no se anexo en el link. Para el segundo control, si bien lo dispuesto "correo electrónico numero de expediente" no es consecuente con la descripción del control la evidencia aportada si se corresponde con el mismo. 
Cabe resaltar que es riesgo ya fue revisado y ajustado en cada una de sus etapas y estará actualizado para el próximo monitoreo. </t>
  </si>
  <si>
    <t>La evidencia aportada para el primer control, no tiene la suficiencia requerida frente a lo descrito en el mismo, en cuanto al segundo control las evidencias aportadas se corresponden. 
Teniendo en cuenta que desde la segunda línea de defensa se advierte, que el riesgo y/o controles no cumplen con los parámetros establecidos en la Política y Metodología para la gestión del riesgo, ni la Guía del DAFP, en cuanto a su estructura y de a cuerdo con lo manifestado por la primera línea frente a la posibilidad de mejorar los controles; invitamos a la primera línea de defensa, a concertar los espacios de trabajo con la segunda línea de defensa, con el fin de brindar el acompañamiento metodológico.</t>
  </si>
  <si>
    <t xml:space="preserve">De acuerdo con lo manifestado por la primera línea de defensa y el seguimiento reallizado desde la segunda línea de defensa, donde se evidencia que el riesgo y/o controles no cumple con los parámetros establecidos en la Política y Metodología para la gestión del riesgo, ni la Guía del DAFP, Se coordinaran los espacios de trabajo para brindar el acompañamiento metodológico. </t>
  </si>
  <si>
    <t>Profesional</t>
  </si>
  <si>
    <t>De acuerdo con la evidencia aportada por la primera línea,  para el primer control se confirma que se encuentra acorde con lo dispuesto; para el segundo control la evidencia anexada no tiene relación con el control descrito.
Se advierte que el riesgo y/o controles no cumplen con los parámetros establecidos en la Política y Metodología para la gestión del riesgo, ni la Guía del DAFP, en cuanto a su estructura, y de acuerdo con lo manifestado por la primera línea frente a la posibilidad de mejorar los controles; invitamos a la primera línea de defensa, a concertar los espacios de trabajo con la segunda línea de defensa, con el fin de brindar el acompañamiento metodológico.</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</si>
  <si>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en cuanto a su estructura.  Por tanto, se sugiere una revisión de los riesgos en cada una de sus etapas, para lo cual los invitamos a concertar los espacios de trabajo con la segunda línea para brindar el acompañamiento metodológico. </t>
  </si>
  <si>
    <t>De acuerdo con lo relacionado en el seguimiento por parte de la primera línea de defensa, las actividades que conllevan al riesgo, no fueron desarrolladas durante el segundo cuatrimestre del año, por ende, no hay indicios de posible materialización del riesgo.
Adicionalmente se observa que el riesgo y/o controles no cumplen con los parámetros establecidos en la Política y Metodología para la gestión del riesgo, ni la Guía del DAFP.  Por tanto, se sugiere una revisión del riesgo para ajustar cada una de las etapas. Por consiguiente, invitamos a la primera línea de defensa, a concertar los espacios de trabajo con la segunda línea de defensa, con el fin de brindar el acompañamiento metodológico.</t>
  </si>
  <si>
    <r>
      <t>Verificar el cumplimiento de los requisitos previos establecidos para la cancelación parcial o total del registro o licencia</t>
    </r>
    <r>
      <rPr>
        <sz val="10"/>
        <color rgb="FFFF0000"/>
        <rFont val="Arial"/>
        <family val="2"/>
      </rPr>
      <t xml:space="preserve"> </t>
    </r>
    <r>
      <rPr>
        <sz val="10"/>
        <color rgb="FF333333"/>
        <rFont val="Arial"/>
        <family val="2"/>
      </rPr>
      <t>de importación</t>
    </r>
  </si>
  <si>
    <t>"MONITOREO Y REVISION" 
(Segunda Línea de Defensa)</t>
  </si>
  <si>
    <t>Para el control 1 (Informar al superior inmediato….): no se evidencia dentro de la información anexada, lo descrito en la columnas “AC”; es decir, no se encuentran correos  electrónicos, ni informes que den cuenta de la aplicación del control. Respecto al control 2 (Verificar la documentación con los soportes….): La evidencia es confusa en cuanto a que, los archivos aportados en su nombre no se corresponden con lo descrito en el la columna “AC”, y no se adjuntan los correos electrónicos que se mencionan en dicha columna. En cuanto al control 3 (Uso de Firmas Digitales): La evidencia aportada cumple con lo dispuesto como evidencia de control.
Adicionalmente, se evidencia que, actualmente la descripción del riesgo y sus controles, no dan cumplimiento a los parámetros establecidos en la Política y Metodología para la gestión del riesgo, ni a la Guía del DAFP, en cuanto a su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</si>
</sst>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0"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b/>
      <i/>
      <sz val="10"/>
      <name val="Arial"/>
      <family val="2"/>
    </font>
    <font>
      <u/>
      <sz val="10"/>
      <name val="Arial"/>
      <family val="2"/>
    </font>
    <font>
      <sz val="11"/>
      <name val="Arial"/>
      <family val="2"/>
    </font>
    <font>
      <b/>
      <sz val="16"/>
      <name val="Arial"/>
      <family val="2"/>
    </font>
    <font>
      <sz val="11"/>
      <color rgb="FF000000"/>
      <name val="Arial"/>
      <family val="2"/>
    </font>
    <font>
      <u/>
      <sz val="11"/>
      <color theme="10"/>
      <name val="Calibri"/>
      <family val="2"/>
      <scheme val="minor"/>
    </font>
    <font>
      <b/>
      <sz val="10"/>
      <color rgb="FF000000"/>
      <name val="Arial"/>
      <family val="2"/>
    </font>
    <font>
      <sz val="10"/>
      <color rgb="FF000000"/>
      <name val="Arial"/>
      <family val="2"/>
    </font>
    <font>
      <b/>
      <i/>
      <sz val="10"/>
      <color rgb="FF000000"/>
      <name val="Arial"/>
      <family val="2"/>
    </font>
    <font>
      <sz val="10"/>
      <name val="Arial"/>
      <family val="2"/>
      <charset val="1"/>
    </font>
    <font>
      <u/>
      <sz val="10"/>
      <color rgb="FF000000"/>
      <name val="Arial"/>
      <family val="2"/>
    </font>
    <font>
      <sz val="11"/>
      <color rgb="FFFF0000"/>
      <name val="Arial"/>
      <family val="2"/>
    </font>
    <font>
      <sz val="10"/>
      <color rgb="FFFF0000"/>
      <name val="Arial"/>
      <family val="2"/>
    </font>
    <font>
      <b/>
      <sz val="11"/>
      <color rgb="FFFF33CC"/>
      <name val="Arial"/>
      <family val="2"/>
    </font>
    <font>
      <sz val="11"/>
      <color rgb="FFFF33CC"/>
      <name val="Arial"/>
      <family val="2"/>
    </font>
    <font>
      <sz val="10"/>
      <color rgb="FFFF33CC"/>
      <name val="Arial"/>
      <family val="2"/>
    </font>
    <font>
      <sz val="11"/>
      <color rgb="FF000000"/>
      <name val="Arial"/>
      <family val="2"/>
    </font>
    <font>
      <sz val="11"/>
      <color rgb="FF444444"/>
      <name val="Arial"/>
      <family val="2"/>
    </font>
    <font>
      <sz val="11"/>
      <name val="Arial"/>
      <family val="2"/>
    </font>
    <font>
      <u/>
      <sz val="11"/>
      <color theme="10"/>
      <name val="Arial"/>
      <family val="2"/>
    </font>
    <font>
      <u/>
      <sz val="11"/>
      <name val="Arial"/>
      <family val="2"/>
    </font>
    <font>
      <sz val="11"/>
      <color rgb="FF242424"/>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BEFEFE"/>
        <bgColor indexed="64"/>
      </patternFill>
    </fill>
    <fill>
      <patternFill patternType="solid">
        <fgColor rgb="FFFFFF00"/>
        <bgColor rgb="FF000000"/>
      </patternFill>
    </fill>
    <fill>
      <patternFill patternType="solid">
        <fgColor rgb="FFFFFFFF"/>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9" fontId="1" fillId="0" borderId="0" applyFont="0" applyFill="0" applyBorder="0" applyAlignment="0" applyProtection="0"/>
    <xf numFmtId="0" fontId="10" fillId="0" borderId="0"/>
    <xf numFmtId="0" fontId="33" fillId="0" borderId="0" applyNumberFormat="0" applyFill="0" applyBorder="0" applyAlignment="0" applyProtection="0"/>
    <xf numFmtId="0" fontId="33" fillId="0" borderId="0" applyNumberFormat="0" applyFill="0" applyBorder="0" applyAlignment="0" applyProtection="0"/>
  </cellStyleXfs>
  <cellXfs count="397">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0"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10" fillId="0" borderId="1" xfId="0" applyFont="1" applyBorder="1" applyAlignment="1" applyProtection="1">
      <alignment horizontal="left" vertical="center" wrapText="1"/>
      <protection locked="0"/>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3" fillId="2" borderId="10" xfId="0" applyFont="1" applyFill="1" applyBorder="1" applyAlignment="1">
      <alignment horizontal="center" vertical="center" wrapText="1"/>
    </xf>
    <xf numFmtId="14" fontId="23" fillId="2" borderId="1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26" xfId="0" applyFont="1" applyFill="1" applyBorder="1" applyAlignment="1">
      <alignment horizontal="justify" vertical="center" wrapText="1"/>
    </xf>
    <xf numFmtId="0" fontId="4" fillId="17" borderId="27" xfId="0" applyFont="1" applyFill="1" applyBorder="1" applyAlignment="1">
      <alignment horizontal="center" vertical="center" wrapText="1"/>
    </xf>
    <xf numFmtId="0" fontId="4" fillId="17" borderId="30" xfId="0" applyFont="1" applyFill="1" applyBorder="1" applyAlignment="1">
      <alignment horizontal="center" vertical="center" wrapText="1"/>
    </xf>
    <xf numFmtId="9" fontId="4" fillId="17" borderId="14" xfId="0" applyNumberFormat="1" applyFont="1" applyFill="1" applyBorder="1" applyAlignment="1">
      <alignment horizontal="center" vertical="center" wrapText="1"/>
    </xf>
    <xf numFmtId="0" fontId="24" fillId="13" borderId="31" xfId="0" applyFont="1" applyFill="1" applyBorder="1" applyAlignment="1">
      <alignment horizontal="center" vertical="center" wrapText="1"/>
    </xf>
    <xf numFmtId="0" fontId="24" fillId="13" borderId="32" xfId="0" applyFont="1" applyFill="1" applyBorder="1" applyAlignment="1">
      <alignment horizontal="center" vertical="center" wrapText="1"/>
    </xf>
    <xf numFmtId="0" fontId="24" fillId="16" borderId="33" xfId="0"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6" borderId="35" xfId="0" applyFont="1" applyFill="1" applyBorder="1" applyAlignment="1">
      <alignment horizontal="center" vertical="center" wrapText="1"/>
    </xf>
    <xf numFmtId="0" fontId="24" fillId="13" borderId="35" xfId="0" applyFont="1" applyFill="1" applyBorder="1" applyAlignment="1">
      <alignment horizontal="center" vertical="center" wrapText="1"/>
    </xf>
    <xf numFmtId="0" fontId="24" fillId="16" borderId="36"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24" fillId="14" borderId="37" xfId="0" applyFont="1" applyFill="1" applyBorder="1" applyAlignment="1">
      <alignment horizontal="center" vertical="center" wrapText="1"/>
    </xf>
    <xf numFmtId="0" fontId="24" fillId="14" borderId="38"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13" borderId="38" xfId="0" applyFont="1" applyFill="1" applyBorder="1" applyAlignment="1">
      <alignment horizontal="center" vertical="center" wrapText="1"/>
    </xf>
    <xf numFmtId="0" fontId="24" fillId="16" borderId="3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6" borderId="39" xfId="0" applyFont="1" applyFill="1" applyBorder="1" applyAlignment="1">
      <alignment horizontal="center" vertical="center" wrapText="1"/>
    </xf>
    <xf numFmtId="9" fontId="2" fillId="17" borderId="2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9" fontId="7" fillId="0" borderId="1" xfId="0" applyNumberFormat="1"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11" borderId="1" xfId="0" applyFont="1" applyFill="1" applyBorder="1" applyAlignment="1">
      <alignment horizontal="justify" vertical="center" wrapText="1"/>
    </xf>
    <xf numFmtId="0" fontId="5" fillId="2" borderId="1" xfId="0" applyFont="1" applyFill="1" applyBorder="1" applyAlignment="1">
      <alignment horizontal="center" vertical="center"/>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pplyProtection="1">
      <alignment vertical="center"/>
      <protection locked="0"/>
    </xf>
    <xf numFmtId="0" fontId="21" fillId="0" borderId="1" xfId="0" applyFont="1" applyBorder="1" applyAlignment="1" applyProtection="1">
      <alignment vertical="center" wrapText="1"/>
      <protection locked="0"/>
    </xf>
    <xf numFmtId="9" fontId="10" fillId="0" borderId="1" xfId="0" applyNumberFormat="1" applyFont="1" applyBorder="1" applyAlignment="1">
      <alignment horizontal="center" vertical="center"/>
    </xf>
    <xf numFmtId="0" fontId="23" fillId="2" borderId="9" xfId="0" applyFont="1" applyFill="1" applyBorder="1" applyAlignment="1">
      <alignment horizontal="center" vertical="center" wrapText="1"/>
    </xf>
    <xf numFmtId="14" fontId="23" fillId="2" borderId="9"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5" fillId="0" borderId="1" xfId="0" applyFont="1" applyBorder="1" applyAlignment="1">
      <alignment horizontal="justify" vertical="center"/>
    </xf>
    <xf numFmtId="0" fontId="30" fillId="0" borderId="1" xfId="0" applyFont="1" applyBorder="1" applyAlignment="1">
      <alignment horizontal="justify" vertical="center" wrapText="1"/>
    </xf>
    <xf numFmtId="14" fontId="30" fillId="0" borderId="1" xfId="0"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justify" vertical="center"/>
    </xf>
    <xf numFmtId="0" fontId="5" fillId="0" borderId="0" xfId="0" applyFont="1" applyAlignment="1">
      <alignment horizontal="justify" vertical="center"/>
    </xf>
    <xf numFmtId="0" fontId="2" fillId="0" borderId="0" xfId="0" applyFont="1" applyAlignment="1">
      <alignment wrapText="1"/>
    </xf>
    <xf numFmtId="0" fontId="5" fillId="0" borderId="0" xfId="0" applyFont="1" applyAlignment="1">
      <alignment wrapText="1"/>
    </xf>
    <xf numFmtId="0" fontId="5" fillId="0" borderId="0" xfId="0" applyFont="1" applyAlignment="1">
      <alignment horizontal="center" vertical="center" wrapText="1"/>
    </xf>
    <xf numFmtId="0" fontId="32" fillId="0" borderId="1" xfId="0" applyFont="1" applyBorder="1" applyAlignment="1">
      <alignment horizontal="center" vertical="center"/>
    </xf>
    <xf numFmtId="9" fontId="10" fillId="0" borderId="1" xfId="1"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xf>
    <xf numFmtId="9" fontId="8" fillId="0" borderId="1" xfId="0" applyNumberFormat="1" applyFont="1" applyBorder="1" applyAlignment="1">
      <alignment horizontal="justify" vertical="center"/>
    </xf>
    <xf numFmtId="0" fontId="31" fillId="0" borderId="0" xfId="0" applyFont="1" applyAlignment="1">
      <alignment horizontal="center" vertical="center"/>
    </xf>
    <xf numFmtId="0" fontId="10" fillId="19" borderId="1" xfId="0" applyFont="1" applyFill="1" applyBorder="1" applyAlignment="1">
      <alignment horizontal="center" vertical="center" wrapText="1"/>
    </xf>
    <xf numFmtId="0" fontId="5" fillId="0" borderId="2" xfId="0" applyFont="1" applyBorder="1" applyAlignment="1">
      <alignment horizontal="center" vertical="center"/>
    </xf>
    <xf numFmtId="9" fontId="11" fillId="0" borderId="4"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2" fillId="0" borderId="1" xfId="0" applyFont="1" applyBorder="1" applyAlignment="1">
      <alignment horizontal="justify" vertical="center" wrapText="1"/>
    </xf>
    <xf numFmtId="0" fontId="30" fillId="0" borderId="1" xfId="0" applyFont="1" applyBorder="1" applyAlignment="1" applyProtection="1">
      <alignment horizontal="center" vertical="center" wrapText="1"/>
      <protection locked="0"/>
    </xf>
    <xf numFmtId="0" fontId="30" fillId="0" borderId="46" xfId="0" applyFont="1" applyBorder="1" applyAlignment="1">
      <alignment horizontal="center" vertical="center" wrapText="1"/>
    </xf>
    <xf numFmtId="0" fontId="3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0" borderId="1" xfId="0" applyFont="1" applyBorder="1" applyAlignment="1" applyProtection="1">
      <alignment vertical="center" wrapText="1"/>
      <protection locked="0"/>
    </xf>
    <xf numFmtId="9" fontId="30" fillId="0" borderId="1" xfId="1" applyFont="1" applyFill="1" applyBorder="1" applyAlignment="1" applyProtection="1">
      <alignment horizontal="center" vertical="center" wrapText="1"/>
      <protection locked="0"/>
    </xf>
    <xf numFmtId="0" fontId="30" fillId="2" borderId="1" xfId="2" applyFont="1" applyFill="1" applyBorder="1" applyAlignment="1" applyProtection="1">
      <alignment horizontal="center" vertical="center" wrapText="1"/>
      <protection locked="0"/>
    </xf>
    <xf numFmtId="9" fontId="30" fillId="0" borderId="1" xfId="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0"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lignment vertical="center"/>
    </xf>
    <xf numFmtId="0" fontId="4" fillId="0" borderId="1" xfId="0" applyFont="1" applyBorder="1" applyAlignment="1">
      <alignment horizontal="center" vertical="center"/>
    </xf>
    <xf numFmtId="14" fontId="30" fillId="0" borderId="10" xfId="0" applyNumberFormat="1" applyFont="1" applyBorder="1" applyAlignment="1">
      <alignment horizontal="justify" vertical="center" wrapText="1"/>
    </xf>
    <xf numFmtId="0" fontId="32" fillId="0" borderId="4"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0" fillId="20" borderId="46" xfId="0" applyFont="1" applyFill="1" applyBorder="1" applyAlignment="1">
      <alignment horizontal="center" vertical="center" wrapText="1"/>
    </xf>
    <xf numFmtId="0" fontId="42" fillId="0" borderId="0" xfId="0" applyFont="1"/>
    <xf numFmtId="14" fontId="46" fillId="0" borderId="1"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9" fontId="10" fillId="0" borderId="1" xfId="1" applyFont="1" applyFill="1" applyBorder="1" applyAlignment="1" applyProtection="1">
      <alignment vertical="center" wrapText="1"/>
      <protection locked="0"/>
    </xf>
    <xf numFmtId="0" fontId="10" fillId="2" borderId="1" xfId="0" applyFont="1" applyFill="1" applyBorder="1" applyAlignment="1">
      <alignment horizontal="center" vertical="center"/>
    </xf>
    <xf numFmtId="0" fontId="47" fillId="0" borderId="48" xfId="3" applyFont="1" applyBorder="1" applyAlignment="1">
      <alignment horizontal="center" vertical="center" wrapText="1"/>
    </xf>
    <xf numFmtId="0" fontId="47" fillId="0" borderId="52" xfId="3" applyFont="1" applyBorder="1" applyAlignment="1">
      <alignment horizontal="center" vertical="center" wrapText="1"/>
    </xf>
    <xf numFmtId="0" fontId="47" fillId="0" borderId="49" xfId="3" applyFont="1" applyBorder="1" applyAlignment="1">
      <alignment horizontal="center" vertical="center" wrapText="1"/>
    </xf>
    <xf numFmtId="0" fontId="32" fillId="0" borderId="4" xfId="0" applyFont="1" applyBorder="1" applyAlignment="1">
      <alignment horizontal="center" vertical="center"/>
    </xf>
    <xf numFmtId="0" fontId="30" fillId="0" borderId="3" xfId="0" applyFont="1" applyBorder="1" applyAlignment="1">
      <alignment horizontal="center" vertical="center" wrapText="1"/>
    </xf>
    <xf numFmtId="0" fontId="7" fillId="2" borderId="7" xfId="0" applyFont="1" applyFill="1" applyBorder="1" applyAlignment="1">
      <alignment horizontal="center" vertical="center"/>
    </xf>
    <xf numFmtId="0" fontId="9" fillId="0" borderId="6" xfId="0" applyFont="1" applyBorder="1" applyAlignment="1" applyProtection="1">
      <alignment vertical="center"/>
      <protection locked="0"/>
    </xf>
    <xf numFmtId="0" fontId="9" fillId="0" borderId="0" xfId="0" applyFont="1" applyAlignment="1" applyProtection="1">
      <alignment vertical="center"/>
      <protection locked="0"/>
    </xf>
    <xf numFmtId="0" fontId="47" fillId="0" borderId="1" xfId="4" applyFont="1" applyFill="1" applyBorder="1" applyAlignment="1">
      <alignment horizontal="center" vertical="center" wrapText="1"/>
    </xf>
    <xf numFmtId="0" fontId="47" fillId="0" borderId="1" xfId="4" applyFont="1" applyFill="1" applyBorder="1" applyAlignment="1">
      <alignment horizontal="center" vertical="center"/>
    </xf>
    <xf numFmtId="0" fontId="47" fillId="0" borderId="1" xfId="3" applyFont="1" applyFill="1" applyBorder="1" applyAlignment="1">
      <alignment horizontal="center" vertical="center" wrapText="1"/>
    </xf>
    <xf numFmtId="0" fontId="47" fillId="0" borderId="42" xfId="4" applyFont="1" applyFill="1" applyBorder="1" applyAlignment="1">
      <alignment horizontal="center" vertical="center" wrapText="1"/>
    </xf>
    <xf numFmtId="0" fontId="47" fillId="0" borderId="10" xfId="4"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32" fillId="0" borderId="9" xfId="0" applyFont="1" applyBorder="1" applyAlignment="1">
      <alignment horizontal="center" vertical="center" wrapText="1"/>
    </xf>
    <xf numFmtId="0" fontId="32" fillId="0" borderId="4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 xfId="0" applyFont="1" applyBorder="1" applyAlignment="1">
      <alignment horizontal="center" vertical="center" wrapText="1"/>
    </xf>
    <xf numFmtId="0" fontId="32" fillId="0" borderId="43" xfId="0" applyFont="1" applyBorder="1" applyAlignment="1">
      <alignment horizontal="center" vertical="center" wrapText="1"/>
    </xf>
    <xf numFmtId="14" fontId="32" fillId="0" borderId="9" xfId="0" applyNumberFormat="1" applyFont="1" applyBorder="1" applyAlignment="1">
      <alignment horizontal="center" vertical="center" wrapText="1"/>
    </xf>
    <xf numFmtId="14" fontId="32" fillId="0" borderId="43" xfId="0" applyNumberFormat="1" applyFont="1" applyBorder="1" applyAlignment="1">
      <alignment horizontal="center" vertical="center" wrapText="1"/>
    </xf>
    <xf numFmtId="14" fontId="32" fillId="0" borderId="10" xfId="0" applyNumberFormat="1" applyFont="1" applyBorder="1" applyAlignment="1">
      <alignment horizontal="center" vertical="center" wrapText="1"/>
    </xf>
    <xf numFmtId="14" fontId="45" fillId="0" borderId="9" xfId="0" applyNumberFormat="1" applyFont="1" applyBorder="1" applyAlignment="1">
      <alignment horizontal="center" vertical="center" wrapText="1"/>
    </xf>
    <xf numFmtId="14" fontId="44" fillId="0" borderId="10" xfId="0" applyNumberFormat="1" applyFont="1" applyBorder="1" applyAlignment="1">
      <alignment horizontal="center" vertical="center" wrapText="1"/>
    </xf>
    <xf numFmtId="0" fontId="10" fillId="0" borderId="1" xfId="0" applyFont="1" applyBorder="1" applyAlignment="1" applyProtection="1">
      <alignment horizontal="center" vertical="center"/>
      <protection locked="0"/>
    </xf>
    <xf numFmtId="9" fontId="5" fillId="0" borderId="1" xfId="0" applyNumberFormat="1" applyFont="1" applyBorder="1" applyAlignment="1">
      <alignment horizontal="center" vertical="center"/>
    </xf>
    <xf numFmtId="14" fontId="30"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37"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 fillId="0" borderId="1" xfId="0" applyFont="1" applyBorder="1" applyAlignment="1">
      <alignment horizontal="center"/>
    </xf>
    <xf numFmtId="0" fontId="23" fillId="0" borderId="4" xfId="0" applyFont="1" applyBorder="1" applyAlignment="1">
      <alignment horizontal="justify" vertical="center" wrapText="1"/>
    </xf>
    <xf numFmtId="0" fontId="23" fillId="0" borderId="1" xfId="0" applyFont="1" applyBorder="1" applyAlignment="1">
      <alignment horizontal="justify" vertical="center" wrapText="1"/>
    </xf>
    <xf numFmtId="0" fontId="47" fillId="0" borderId="1" xfId="4" applyFont="1" applyBorder="1" applyAlignment="1" applyProtection="1">
      <alignment horizontal="center" vertical="center" wrapText="1"/>
      <protection locked="0"/>
    </xf>
    <xf numFmtId="14" fontId="30"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32" fillId="0" borderId="9"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30" fillId="0" borderId="1" xfId="0" applyFont="1" applyBorder="1" applyAlignment="1" applyProtection="1">
      <alignment horizontal="center" vertical="center"/>
      <protection locked="0"/>
    </xf>
    <xf numFmtId="14" fontId="3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2" fillId="0" borderId="10" xfId="0" applyFont="1" applyBorder="1" applyAlignment="1">
      <alignment horizontal="center" vertical="center" wrapText="1"/>
    </xf>
    <xf numFmtId="14" fontId="32" fillId="0" borderId="9" xfId="0" applyNumberFormat="1" applyFont="1" applyBorder="1" applyAlignment="1">
      <alignment horizontal="center" vertical="center"/>
    </xf>
    <xf numFmtId="0" fontId="43" fillId="2" borderId="1" xfId="0" applyFont="1" applyFill="1" applyBorder="1" applyAlignment="1" applyProtection="1">
      <alignment horizontal="center" vertical="center" wrapText="1"/>
      <protection locked="0"/>
    </xf>
    <xf numFmtId="0" fontId="30" fillId="0" borderId="44"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14" fontId="30" fillId="20" borderId="9" xfId="0" applyNumberFormat="1" applyFont="1" applyFill="1" applyBorder="1" applyAlignment="1">
      <alignment horizontal="center" vertical="center" wrapText="1"/>
    </xf>
    <xf numFmtId="0" fontId="30" fillId="20" borderId="43" xfId="0" applyFont="1" applyFill="1" applyBorder="1" applyAlignment="1">
      <alignment horizontal="center" vertical="center" wrapText="1"/>
    </xf>
    <xf numFmtId="0" fontId="30" fillId="20" borderId="10" xfId="0" applyFont="1" applyFill="1" applyBorder="1" applyAlignment="1">
      <alignment horizontal="center" vertical="center" wrapText="1"/>
    </xf>
    <xf numFmtId="164" fontId="30" fillId="0" borderId="1" xfId="0" applyNumberFormat="1" applyFont="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5" fillId="0" borderId="1" xfId="0" applyFont="1" applyBorder="1" applyAlignment="1">
      <alignment horizontal="justify" vertical="center" wrapText="1"/>
    </xf>
    <xf numFmtId="0" fontId="10" fillId="0" borderId="0" xfId="0" applyFont="1" applyAlignment="1">
      <alignment horizontal="center" vertical="center" wrapText="1"/>
    </xf>
    <xf numFmtId="0" fontId="35"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8" fillId="19" borderId="1" xfId="0" applyFont="1" applyFill="1" applyBorder="1" applyAlignment="1">
      <alignment horizontal="center" vertical="center" wrapText="1"/>
    </xf>
    <xf numFmtId="164" fontId="10" fillId="19" borderId="1" xfId="0" applyNumberFormat="1" applyFont="1" applyFill="1" applyBorder="1" applyAlignment="1">
      <alignment horizontal="center"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9" fontId="10" fillId="0" borderId="1" xfId="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7" fillId="0" borderId="1" xfId="4"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wrapText="1"/>
    </xf>
    <xf numFmtId="0" fontId="30" fillId="2" borderId="1" xfId="2" applyFont="1" applyFill="1" applyBorder="1" applyAlignment="1" applyProtection="1">
      <alignment horizontal="center" vertical="center" wrapText="1"/>
      <protection locked="0"/>
    </xf>
    <xf numFmtId="9" fontId="30" fillId="0" borderId="1" xfId="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9" fontId="30" fillId="0" borderId="1" xfId="1" applyFont="1" applyFill="1" applyBorder="1" applyAlignment="1" applyProtection="1">
      <alignment horizontal="center" vertical="center" wrapText="1"/>
      <protection locked="0"/>
    </xf>
    <xf numFmtId="0" fontId="47" fillId="0" borderId="1" xfId="4" applyFont="1" applyFill="1" applyBorder="1" applyAlignment="1" applyProtection="1">
      <alignment horizontal="center" vertical="center" wrapText="1"/>
      <protection locked="0"/>
    </xf>
    <xf numFmtId="0" fontId="47" fillId="0" borderId="1" xfId="3" applyFont="1" applyFill="1" applyBorder="1" applyAlignment="1" applyProtection="1">
      <alignment horizontal="center" vertical="center" wrapText="1"/>
      <protection locked="0"/>
    </xf>
    <xf numFmtId="0" fontId="30" fillId="0" borderId="1" xfId="0" applyFont="1" applyBorder="1" applyAlignment="1">
      <alignment horizontal="justify" vertical="center" wrapText="1"/>
    </xf>
    <xf numFmtId="0" fontId="15" fillId="0" borderId="1" xfId="0" applyFont="1" applyBorder="1" applyAlignment="1">
      <alignment horizontal="center" vertical="center"/>
    </xf>
    <xf numFmtId="0" fontId="30"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39" fillId="0" borderId="1" xfId="0" applyFont="1" applyBorder="1" applyAlignment="1">
      <alignment horizontal="center" vertical="center"/>
    </xf>
    <xf numFmtId="0" fontId="2" fillId="0" borderId="1" xfId="0" applyFont="1" applyBorder="1" applyAlignment="1">
      <alignment horizontal="justify" vertical="center" wrapText="1"/>
    </xf>
    <xf numFmtId="0" fontId="30" fillId="2" borderId="1" xfId="0" applyFont="1" applyFill="1" applyBorder="1" applyAlignment="1">
      <alignment horizontal="center" vertical="center"/>
    </xf>
    <xf numFmtId="0" fontId="10" fillId="0" borderId="1" xfId="0" applyFont="1" applyBorder="1" applyAlignment="1" applyProtection="1">
      <alignment horizontal="justify" vertical="center"/>
      <protection locked="0"/>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10" fillId="0" borderId="1" xfId="0" applyFont="1" applyBorder="1" applyAlignment="1">
      <alignment horizontal="left" vertical="center" wrapText="1"/>
    </xf>
    <xf numFmtId="9" fontId="10" fillId="0" borderId="1" xfId="0" applyNumberFormat="1" applyFont="1" applyBorder="1" applyAlignment="1">
      <alignment horizontal="center" vertical="center"/>
    </xf>
    <xf numFmtId="9" fontId="5" fillId="0" borderId="1" xfId="0" applyNumberFormat="1" applyFont="1" applyBorder="1" applyAlignment="1">
      <alignment horizontal="justify" vertical="center"/>
    </xf>
    <xf numFmtId="0" fontId="30" fillId="0" borderId="1" xfId="0" applyFont="1" applyBorder="1" applyAlignment="1">
      <alignment horizontal="left" vertical="center" wrapText="1"/>
    </xf>
    <xf numFmtId="0" fontId="15" fillId="0" borderId="1" xfId="0" applyFont="1" applyBorder="1" applyAlignment="1">
      <alignment horizontal="justify" vertical="center" wrapText="1"/>
    </xf>
    <xf numFmtId="0" fontId="30" fillId="2" borderId="1" xfId="2" applyFont="1" applyFill="1" applyBorder="1" applyAlignment="1" applyProtection="1">
      <alignment horizontal="justify" vertical="center" wrapText="1"/>
      <protection locked="0"/>
    </xf>
    <xf numFmtId="9" fontId="30" fillId="0" borderId="1" xfId="1" applyFont="1" applyFill="1" applyBorder="1" applyAlignment="1" applyProtection="1">
      <alignment horizontal="justify" vertical="center" wrapText="1"/>
    </xf>
    <xf numFmtId="0" fontId="30" fillId="11" borderId="1" xfId="0" applyFont="1" applyFill="1" applyBorder="1" applyAlignment="1">
      <alignment horizontal="justify" vertical="center" wrapText="1"/>
    </xf>
    <xf numFmtId="0" fontId="47" fillId="0" borderId="9" xfId="4" applyFont="1" applyFill="1" applyBorder="1" applyAlignment="1">
      <alignment horizontal="center" vertical="center" wrapText="1"/>
    </xf>
    <xf numFmtId="0" fontId="2" fillId="0" borderId="1" xfId="0" applyFont="1" applyBorder="1" applyAlignment="1">
      <alignment horizontal="justify" vertical="center"/>
    </xf>
    <xf numFmtId="0" fontId="30" fillId="2" borderId="1" xfId="0" applyFont="1" applyFill="1" applyBorder="1" applyAlignment="1">
      <alignment horizontal="justify" vertical="center" wrapText="1"/>
    </xf>
    <xf numFmtId="0" fontId="30" fillId="2" borderId="1" xfId="0" applyFont="1" applyFill="1" applyBorder="1" applyAlignment="1">
      <alignment horizontal="center" vertical="center" wrapText="1"/>
    </xf>
    <xf numFmtId="0" fontId="4" fillId="2" borderId="1" xfId="0" applyFont="1" applyFill="1" applyBorder="1" applyAlignment="1">
      <alignment horizontal="justify" vertical="center"/>
    </xf>
    <xf numFmtId="0" fontId="30" fillId="11" borderId="1" xfId="0" applyFont="1" applyFill="1" applyBorder="1" applyAlignment="1">
      <alignment horizontal="center" vertical="center" wrapText="1"/>
    </xf>
    <xf numFmtId="9" fontId="30" fillId="0" borderId="1" xfId="1" applyFont="1" applyFill="1" applyBorder="1" applyAlignment="1" applyProtection="1">
      <alignment horizontal="justify" vertical="center" wrapText="1"/>
      <protection locked="0"/>
    </xf>
    <xf numFmtId="0" fontId="30" fillId="2" borderId="1" xfId="0" applyFont="1" applyFill="1" applyBorder="1" applyAlignment="1" applyProtection="1">
      <alignment horizontal="justify"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1" fillId="6"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8" fillId="3"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9" fontId="17"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34" fillId="3"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8" fillId="1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9" fontId="7" fillId="0" borderId="1" xfId="0" applyNumberFormat="1" applyFont="1" applyBorder="1" applyAlignment="1">
      <alignment horizontal="center" vertical="center"/>
    </xf>
    <xf numFmtId="0" fontId="21" fillId="0" borderId="1" xfId="0" applyFont="1" applyBorder="1" applyAlignment="1" applyProtection="1">
      <alignment horizontal="justify" vertical="center" wrapTex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43" fillId="0" borderId="1" xfId="0" applyFont="1" applyBorder="1" applyAlignment="1" applyProtection="1">
      <alignment horizontal="center" vertical="center"/>
      <protection locked="0"/>
    </xf>
    <xf numFmtId="0" fontId="10" fillId="2" borderId="1" xfId="0" applyFont="1" applyFill="1" applyBorder="1" applyAlignment="1">
      <alignment horizontal="center" vertical="center"/>
    </xf>
    <xf numFmtId="0" fontId="47" fillId="0" borderId="43" xfId="4" applyFont="1" applyFill="1" applyBorder="1" applyAlignment="1">
      <alignment horizontal="center" vertical="center" wrapText="1"/>
    </xf>
    <xf numFmtId="0" fontId="47" fillId="0" borderId="10" xfId="4" applyFont="1" applyFill="1" applyBorder="1" applyAlignment="1">
      <alignment horizontal="center" vertical="center" wrapText="1"/>
    </xf>
    <xf numFmtId="0" fontId="32" fillId="0" borderId="9" xfId="0" applyFont="1" applyBorder="1" applyAlignment="1">
      <alignment horizontal="center"/>
    </xf>
    <xf numFmtId="0" fontId="32" fillId="0" borderId="43" xfId="0" applyFont="1" applyBorder="1" applyAlignment="1">
      <alignment horizontal="center"/>
    </xf>
    <xf numFmtId="0" fontId="32" fillId="0" borderId="44" xfId="0" applyFont="1" applyBorder="1" applyAlignment="1">
      <alignment horizontal="center"/>
    </xf>
    <xf numFmtId="0" fontId="30" fillId="0" borderId="9" xfId="0" applyFont="1" applyBorder="1" applyAlignment="1" applyProtection="1">
      <alignment horizontal="center" vertical="center"/>
      <protection locked="0"/>
    </xf>
    <xf numFmtId="0" fontId="2" fillId="0" borderId="42" xfId="0" applyFont="1" applyBorder="1" applyAlignment="1">
      <alignment horizontal="center" vertical="center"/>
    </xf>
    <xf numFmtId="0" fontId="32" fillId="0" borderId="1" xfId="0" applyFont="1" applyBorder="1" applyAlignment="1">
      <alignment horizontal="justify" vertical="center" wrapText="1"/>
    </xf>
    <xf numFmtId="0" fontId="30" fillId="0" borderId="3" xfId="0" applyFont="1" applyBorder="1" applyAlignment="1" applyProtection="1">
      <alignment horizontal="center" vertical="center" wrapText="1"/>
      <protection locked="0"/>
    </xf>
    <xf numFmtId="0" fontId="32"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30" fillId="20" borderId="9" xfId="0" applyFont="1" applyFill="1" applyBorder="1" applyAlignment="1">
      <alignment horizontal="center" vertical="center" wrapText="1"/>
    </xf>
    <xf numFmtId="0" fontId="30" fillId="20" borderId="44" xfId="0" applyFont="1" applyFill="1" applyBorder="1" applyAlignment="1">
      <alignment horizontal="center" vertical="center" wrapText="1"/>
    </xf>
    <xf numFmtId="0" fontId="32" fillId="0" borderId="45" xfId="0" applyFont="1" applyBorder="1" applyAlignment="1">
      <alignment horizontal="center" vertical="center" wrapText="1"/>
    </xf>
    <xf numFmtId="0" fontId="32" fillId="0" borderId="50" xfId="0" applyFont="1" applyBorder="1" applyAlignment="1">
      <alignment horizontal="center" vertical="center" wrapText="1"/>
    </xf>
    <xf numFmtId="0" fontId="30" fillId="0" borderId="9"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48" fillId="0" borderId="9" xfId="4" applyFont="1" applyBorder="1" applyAlignment="1">
      <alignment horizontal="center" vertical="center" wrapText="1"/>
    </xf>
    <xf numFmtId="0" fontId="48" fillId="0" borderId="43" xfId="4" applyFont="1" applyBorder="1" applyAlignment="1">
      <alignment horizontal="center" vertical="center" wrapText="1"/>
    </xf>
    <xf numFmtId="0" fontId="48" fillId="0" borderId="10" xfId="4" applyFont="1" applyBorder="1" applyAlignment="1">
      <alignment horizontal="center" vertical="center" wrapText="1"/>
    </xf>
    <xf numFmtId="0" fontId="2" fillId="0" borderId="4" xfId="0" applyFont="1" applyBorder="1" applyAlignment="1">
      <alignment horizontal="center" vertical="center"/>
    </xf>
    <xf numFmtId="0" fontId="30" fillId="0" borderId="42" xfId="0" applyFont="1" applyBorder="1" applyAlignment="1">
      <alignment horizontal="justify" vertical="center" wrapText="1"/>
    </xf>
    <xf numFmtId="0" fontId="30" fillId="0" borderId="42" xfId="0" applyFont="1" applyBorder="1" applyAlignment="1" applyProtection="1">
      <alignment horizontal="justify" vertical="center" wrapText="1"/>
      <protection locked="0"/>
    </xf>
    <xf numFmtId="0" fontId="2" fillId="0" borderId="51" xfId="0" applyFont="1" applyBorder="1" applyAlignment="1">
      <alignment horizontal="justify" vertical="center" wrapText="1"/>
    </xf>
    <xf numFmtId="0" fontId="32" fillId="0" borderId="10" xfId="0" applyFont="1" applyBorder="1" applyAlignment="1">
      <alignment horizontal="justify" vertical="center" wrapText="1"/>
    </xf>
    <xf numFmtId="0" fontId="2" fillId="0" borderId="9" xfId="0" applyFont="1" applyBorder="1" applyAlignment="1">
      <alignment horizontal="justify" vertical="center" wrapText="1"/>
    </xf>
    <xf numFmtId="0" fontId="30" fillId="0" borderId="1" xfId="3"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9" xfId="0" applyFont="1" applyBorder="1" applyAlignment="1" applyProtection="1">
      <alignment horizontal="justify" vertical="center" wrapText="1"/>
      <protection locked="0"/>
    </xf>
    <xf numFmtId="0" fontId="4" fillId="17" borderId="30"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2" fillId="0" borderId="0" xfId="0" applyFont="1" applyAlignment="1">
      <alignment horizontal="center"/>
    </xf>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7" borderId="25"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8"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4"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29" xfId="0" applyFont="1" applyFill="1" applyBorder="1" applyAlignment="1">
      <alignment horizontal="center" vertical="center" wrapText="1"/>
    </xf>
  </cellXfs>
  <cellStyles count="5">
    <cellStyle name="Hipervínculo" xfId="4" builtinId="8"/>
    <cellStyle name="Hyperlink" xfId="3" xr:uid="{00000000-000B-0000-0000-000008000000}"/>
    <cellStyle name="Normal" xfId="0" builtinId="0"/>
    <cellStyle name="Normal 2" xfId="2" xr:uid="{00000000-0005-0000-0000-000002000000}"/>
    <cellStyle name="Porcentaje" xfId="1" builtinId="5"/>
  </cellStyles>
  <dxfs count="645">
    <dxf>
      <fill>
        <patternFill>
          <bgColor rgb="FF00B050"/>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00B050"/>
        </patternFill>
      </fill>
    </dxf>
    <dxf>
      <fill>
        <patternFill>
          <bgColor rgb="FF92D050"/>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theme="1"/>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92D050"/>
        </patternFill>
      </fill>
    </dxf>
    <dxf>
      <font>
        <color rgb="FF9C0006"/>
      </font>
      <fill>
        <patternFill>
          <bgColor rgb="FFFFC7CE"/>
        </patternFill>
      </fill>
    </dxf>
    <dxf>
      <fill>
        <patternFill>
          <bgColor rgb="FFFFFFCC"/>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auto="1"/>
      </font>
      <fill>
        <patternFill>
          <bgColor rgb="FFFF0000"/>
        </patternFill>
      </fill>
    </dxf>
    <dxf>
      <fill>
        <patternFill>
          <bgColor rgb="FFFF0000"/>
        </patternFill>
      </fill>
    </dxf>
    <dxf>
      <fill>
        <patternFill>
          <bgColor rgb="FFFFFFCC"/>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FFCC"/>
        </patternFill>
      </fill>
    </dxf>
    <dxf>
      <fill>
        <patternFill>
          <bgColor rgb="FFFFFF99"/>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00B05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theme="1"/>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00B050"/>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FFCC"/>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ont>
        <color auto="1"/>
      </font>
      <fill>
        <patternFill>
          <bgColor rgb="FFFF0000"/>
        </patternFill>
      </fill>
    </dxf>
    <dxf>
      <fill>
        <patternFill>
          <bgColor rgb="FFFFFF99"/>
        </patternFill>
      </fill>
    </dxf>
    <dxf>
      <font>
        <color theme="1"/>
      </font>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9C6450-199D-4310-B4A3-288AB41941AA}"/>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470961</xdr:colOff>
      <xdr:row>0</xdr:row>
      <xdr:rowOff>140758</xdr:rowOff>
    </xdr:from>
    <xdr:to>
      <xdr:col>3</xdr:col>
      <xdr:colOff>692150</xdr:colOff>
      <xdr:row>0</xdr:row>
      <xdr:rowOff>889000</xdr:rowOff>
    </xdr:to>
    <xdr:pic>
      <xdr:nvPicPr>
        <xdr:cNvPr id="2" name="Imagen 2">
          <a:extLst>
            <a:ext uri="{FF2B5EF4-FFF2-40B4-BE49-F238E27FC236}">
              <a16:creationId xmlns:a16="http://schemas.microsoft.com/office/drawing/2014/main" id="{709B5BEF-9FFC-4B11-94E6-98D9DBF347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961" y="140758"/>
          <a:ext cx="3332689" cy="748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Dropbox/EVIDENCIAS%20MONITOREO/2DO%20CUATRIMESTRE/CORRUPCION/RC-8/Acta,%20Registro%20de%20asistencia,%20ayuda%20de%20memoria,%20correo%20electr&#243;nico" TargetMode="External"/><Relationship Id="rId18" Type="http://schemas.openxmlformats.org/officeDocument/2006/relationships/hyperlink" Target="../../../../../../../../Dropbox/EVIDENCIAS%20MONITOREO/2DO%20CUATRIMESTRE/CORRUPCION/RC-10/Base%20de%20datos%20excel,%20evidencia%20fotogr&#225;fica,%20listas%20de%20verificaci&#243;n" TargetMode="External"/><Relationship Id="rId26"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4%2FAplicativo%20web%20de%20cobro%20coactivo&amp;viewid=dfdda836%2Dbbad%2D4360%2Db6a2%2D2fcb31d2608b" TargetMode="External"/><Relationship Id="rId39" Type="http://schemas.openxmlformats.org/officeDocument/2006/relationships/hyperlink" Target="../../../../../../../../Dropbox/EVIDENCIAS%20MONITOREO/2DO%20CUATRIMESTRE/CORRUPCION/RC-23/Acuerdos%20de%20confidencialidad%20firmados%20-%20Listas%20de%20Asistencia%20-%20Ayudas%20de%20memoria" TargetMode="External"/><Relationship Id="rId21" Type="http://schemas.openxmlformats.org/officeDocument/2006/relationships/hyperlink" Target="../../../../../../../../Dropbox/EVIDENCIAS%20MONITOREO/2DO%20CUATRIMESTRE/CORRUPCION/RC-11/Correos%20electr&#243;nicos%20Listas%20de%20asistencia" TargetMode="External"/><Relationship Id="rId34" Type="http://schemas.openxmlformats.org/officeDocument/2006/relationships/hyperlink" Target="../../../../../../../../../../../../../../:f:/g/personal/ddelgado_mincit_gov_co/EnYRbaS-TUZOgbTpC9YLGCgBgKUqQLKyFLnWR2DhijXKLw?e=vHEzmn" TargetMode="External"/><Relationship Id="rId42" Type="http://schemas.openxmlformats.org/officeDocument/2006/relationships/hyperlink" Target="../../../../../../../../Dropbox/EVIDENCIAS%20MONITOREO/2DO%20CUATRIMESTRE/CORRUPCION/RC-2/Acta%20de%20Junta%20de%20Adquisiciones%20y%20Licitaciones_apertura%20del%20proceso/ACTAS%20JUNTA%20DE%20CONTRATACI&#211;N" TargetMode="External"/><Relationship Id="rId47" Type="http://schemas.openxmlformats.org/officeDocument/2006/relationships/hyperlink" Target="../../../../../../../../../../../../../../:f:/g/personal/fsalas_mincit_gov_co/Em1Z3EgBALlFtQ04dVjFgkwBdUhuJlu2YgVpkeiUz6nItA?e=d2hI4T" TargetMode="External"/><Relationship Id="rId50" Type="http://schemas.openxmlformats.org/officeDocument/2006/relationships/hyperlink" Target="../../../../../../../../../../../../../../:f:/g/personal/lsantafe_mincit_gov_co/EnO3SJV0GYdGrJq2HwBnv4cBFbj75vIqUYDWlaBNInIefg?e=e4zlaw" TargetMode="External"/><Relationship Id="rId55" Type="http://schemas.openxmlformats.org/officeDocument/2006/relationships/printerSettings" Target="../printerSettings/printerSettings1.bin"/><Relationship Id="rId7" Type="http://schemas.openxmlformats.org/officeDocument/2006/relationships/hyperlink" Target="../../../../../../../../Dropbox/EVIDENCIAS%20MONITOREO/2DO%20CUATRIMESTRE/CORRUPCION/RC-4/Zona%20Franca%20ampliaci&#243;n%20extensi&#243;n%20o%20reducci&#243;n%20lista%20chequeo" TargetMode="External"/><Relationship Id="rId2" Type="http://schemas.openxmlformats.org/officeDocument/2006/relationships/hyperlink" Target="../../../../../../../../Dropbox/EVIDENCIAS%20MONITOREO/2DO%20CUATRIMESTRE/CORRUPCION/RC-3/Correo%20electronico" TargetMode="External"/><Relationship Id="rId16" Type="http://schemas.openxmlformats.org/officeDocument/2006/relationships/hyperlink" Target="../../../../../../../../Dropbox/EVIDENCIAS%20MONITOREO/2DO%20CUATRIMESTRE/CORRUPCION/RC-9/Modificaci&#243;n%20para%20cancelaci&#243;n%20total%20o%20parcial%20del%20registro%20de%20importaci&#243;n" TargetMode="External"/><Relationship Id="rId29" Type="http://schemas.openxmlformats.org/officeDocument/2006/relationships/hyperlink" Target="../../../../../../../../Dropbox/EVIDENCIAS%20MONITOREO/2DO%20CUATRIMESTRE/CORRUPCION/RC-16/Correos%20electr&#243;nicos%20%20Comprobantes%20de%20registros%20generados%20en%20el%20aplicativo%20SIIF" TargetMode="External"/><Relationship Id="rId11" Type="http://schemas.openxmlformats.org/officeDocument/2006/relationships/hyperlink" Target="../../../../../../../../Dropbox/EVIDENCIAS%20MONITOREO/2DO%20CUATRIMESTRE/CORRUPCION/RC-5/Informe%20tecnico%20evaluacion%20profesionales%20designados" TargetMode="External"/><Relationship Id="rId24" Type="http://schemas.openxmlformats.org/officeDocument/2006/relationships/hyperlink" Target="../../../../../../../../Dropbox/EVIDENCIAS%20MONITOREO/2DO%20CUATRIMESTRE/CORRUPCION/RC-12/Reporte" TargetMode="External"/><Relationship Id="rId32"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7%2FCorreo%20electr%C3%B3nico%20de%20n%C3%BAmero%20de%20expediente&amp;viewid=dfdda836%2Dbbad%2D4360%2Db6a2%2D2fcb31d2608b" TargetMode="External"/><Relationship Id="rId37" Type="http://schemas.openxmlformats.org/officeDocument/2006/relationships/hyperlink" Target="../../../../../../../../Dropbox/EVIDENCIAS%20MONITOREO/2DO%20CUATRIMESTRE/CORRUPCION/RC-23/Acuerdos%20de%20confidencialidad%20firmados%20-%20Listas%20de%20Asistencia%20-%20Ayudas%20de%20memoria" TargetMode="External"/><Relationship Id="rId40" Type="http://schemas.openxmlformats.org/officeDocument/2006/relationships/hyperlink" Target="../../../../../../../../Dropbox/EVIDENCIAS%20MONITOREO/2DO%20CUATRIMESTRE/CORRUPCION/RC-1/Listas%20de%20Asistencia%20-%20Ayudas%20de%20memoria" TargetMode="External"/><Relationship Id="rId45" Type="http://schemas.openxmlformats.org/officeDocument/2006/relationships/hyperlink" Target="../../../../../../../../../../../../../../:f:/g/personal/ddelgado_mincit_gov_co/Evl0nDa99OhNnlMLs_csdksB5g4ynv-L66m4rvagYL3_0w?e=DawiDa" TargetMode="External"/><Relationship Id="rId53" Type="http://schemas.openxmlformats.org/officeDocument/2006/relationships/hyperlink" Target="../../../../../../../../../../../../../../:f:/g/personal/lsantafe_mincit_gov_co/Erll0Z9hqhRGhshnsVsRWyABdOa3Ut_OIQZ-yq1d4_5GJA?e=A5wd2G" TargetMode="External"/><Relationship Id="rId58" Type="http://schemas.openxmlformats.org/officeDocument/2006/relationships/vmlDrawing" Target="../drawings/vmlDrawing2.vml"/><Relationship Id="rId5" Type="http://schemas.openxmlformats.org/officeDocument/2006/relationships/hyperlink" Target="../../../../../../../../Dropbox/EVIDENCIAS%20MONITOREO/2DO%20CUATRIMESTRE/CORRUPCION/RC-4/declaracion%20zona%20franca%20acta%20visita" TargetMode="External"/><Relationship Id="rId19" Type="http://schemas.openxmlformats.org/officeDocument/2006/relationships/hyperlink" Target="../../../../../../../../Dropbox/EVIDENCIAS%20MONITOREO/2DO%20CUATRIMESTRE/CORRUPCION/RC-10/Oficio%20-%20Correo%20electr&#243;nico" TargetMode="External"/><Relationship Id="rId4" Type="http://schemas.openxmlformats.org/officeDocument/2006/relationships/hyperlink" Target="../../../../../../../../Dropbox/EVIDENCIAS%20MONITOREO/2DO%20CUATRIMESTRE/CORRUPCION/RC-4/Oficio" TargetMode="External"/><Relationship Id="rId9" Type="http://schemas.openxmlformats.org/officeDocument/2006/relationships/hyperlink" Target="../../../../../../../../Dropbox/EVIDENCIAS%20MONITOREO/2DO%20CUATRIMESTRE/CORRUPCION/RC-4/Acta%20visita%20tecnica%20ampliaci&#243;n,%20extensi&#243;n%20o%20reduccion%20&#225;rea" TargetMode="External"/><Relationship Id="rId14" Type="http://schemas.openxmlformats.org/officeDocument/2006/relationships/hyperlink" Target="../../../../../../../../Dropbox/EVIDENCIAS%20MONITOREO/2DO%20CUATRIMESTRE/CORRUPCION/RC-9/Banner%20de%20la%20p&#225;gina%20www.vuce.gov.co%20-Lista%20de%20asistencia%20a%20reuniones" TargetMode="External"/><Relationship Id="rId22" Type="http://schemas.openxmlformats.org/officeDocument/2006/relationships/hyperlink" Target="../../../../../../../../Dropbox/EVIDENCIAS%20MONITOREO/2DO%20CUATRIMESTRE/CORRUPCION/RC-12/Registro%20de%20Caso%20en%20la%20Herramienta%20de%20Mesa%20de%20Ayuda" TargetMode="External"/><Relationship Id="rId27" Type="http://schemas.openxmlformats.org/officeDocument/2006/relationships/hyperlink" Target="../../../../../../../../Dropbox/EVIDENCIAS%20MONITOREO/2DO%20CUATRIMESTRE/CORRUPCION/RC-15/Base%20de%20datos%20de%20cobro%20coactivo%20Lista%20de%20chequeo" TargetMode="External"/><Relationship Id="rId30" Type="http://schemas.openxmlformats.org/officeDocument/2006/relationships/hyperlink" Target="../../../../../../../../Dropbox/EVIDENCIAS%20MONITOREO/2DO%20CUATRIMESTRE/CORRUPCION/RC-16/Formatos%20de%20entregas%20de%20certificados%20digitales" TargetMode="External"/><Relationship Id="rId35" Type="http://schemas.openxmlformats.org/officeDocument/2006/relationships/hyperlink" Target="../../../../../../../../../../../../../../:f:/g/personal/ddelgado_mincit_gov_co/EhzqijiFFiZLkMd1tj-bC7cBqA9iw96PMa2EC3ylbg1z3w?e=gL67FD" TargetMode="External"/><Relationship Id="rId43" Type="http://schemas.openxmlformats.org/officeDocument/2006/relationships/hyperlink" Target="../../../../../../../../Dropbox/EVIDENCIAS%20MONITOREO/2DO%20CUATRIMESTRE/CORRUPCION/RC-2/acta%20junta%20adquisiciones%20y%20licitaciones_estudios%20previos" TargetMode="External"/><Relationship Id="rId48" Type="http://schemas.openxmlformats.org/officeDocument/2006/relationships/hyperlink" Target="../../../../../../../../../../../../../../:f:/g/personal/lsantafe_mincit_gov_co/EnO3SJV0GYdGrJq2HwBnv4cBFbj75vIqUYDWlaBNInIefg?e=e4zlaw" TargetMode="External"/><Relationship Id="rId56" Type="http://schemas.openxmlformats.org/officeDocument/2006/relationships/drawing" Target="../drawings/drawing1.xml"/><Relationship Id="rId8" Type="http://schemas.openxmlformats.org/officeDocument/2006/relationships/hyperlink" Target="../../../../../../../../Dropbox/EVIDENCIAS%20MONITOREO/2DO%20CUATRIMESTRE/CORRUPCION/RC-4/Zona%20Franca%20transitoria%20viabilidad%20Jur&#237;dica%20y%20t&#233;cnica%20lista%20chequeo_oficio" TargetMode="External"/><Relationship Id="rId51" Type="http://schemas.openxmlformats.org/officeDocument/2006/relationships/hyperlink" Target="../../../../../../../../../../../../../../:f:/g/personal/lsantafe_mincit_gov_co/EnO3SJV0GYdGrJq2HwBnv4cBFbj75vIqUYDWlaBNInIefg?e=e4zlaw" TargetMode="External"/><Relationship Id="rId3" Type="http://schemas.openxmlformats.org/officeDocument/2006/relationships/hyperlink" Target="../../../../../../../../Dropbox/EVIDENCIAS%20MONITOREO/2DO%20CUATRIMESTRE/CORRUPCION/RC-3/Cotizaciones" TargetMode="External"/><Relationship Id="rId12" Type="http://schemas.openxmlformats.org/officeDocument/2006/relationships/hyperlink" Target="../../../../../../../../Dropbox/EVIDENCIAS%20MONITOREO/2DO%20CUATRIMESTRE/CORRUPCION/RC-8/Acta,%20ayuda%20de%20memoria,%20memorando" TargetMode="External"/><Relationship Id="rId17" Type="http://schemas.openxmlformats.org/officeDocument/2006/relationships/hyperlink" Target="../../../../../../../../Dropbox/EVIDENCIAS%20MONITOREO/2DO%20CUATRIMESTRE/CORRUPCION/RC-9/Registro%20electr&#243;nico%20%20-%20Consulta%20Arancel%20Visto%20Bueno" TargetMode="External"/><Relationship Id="rId25" Type="http://schemas.openxmlformats.org/officeDocument/2006/relationships/hyperlink" Target="../../../../../../../../Dropbox/EVIDENCIAS%20MONITOREO/2DO%20CUATRIMESTRE/CORRUPCION/RC-14/Aplicativo%20web%20de%20cobro%20coactivo" TargetMode="External"/><Relationship Id="rId33" Type="http://schemas.openxmlformats.org/officeDocument/2006/relationships/hyperlink" Target="../../../../../../../../Dropbox/EVIDENCIAS%20MONITOREO/2DO%20CUATRIMESTRE/CORRUPCION/RC-19/Correo%20elecTr&#243;nico" TargetMode="External"/><Relationship Id="rId38" Type="http://schemas.openxmlformats.org/officeDocument/2006/relationships/hyperlink" Target="../../../../../../../../Dropbox/EVIDENCIAS%20MONITOREO/2DO%20CUATRIMESTRE/CORRUPCION/RC-23/PPIOS%20Y%20VALORES%20Listas%20de%20Asistencia%20-%20Ayudas%20de%20memoria" TargetMode="External"/><Relationship Id="rId46" Type="http://schemas.openxmlformats.org/officeDocument/2006/relationships/hyperlink" Target="../../../../../../../../../../../../../../:f:/g/personal/ddelgado_mincit_gov_co/ErFX8sFS0aBEvrqVk0Jsp0sB7bg9CORd4K3n-allHPxxXg?e=L4rcra" TargetMode="External"/><Relationship Id="rId59" Type="http://schemas.openxmlformats.org/officeDocument/2006/relationships/comments" Target="../comments1.xml"/><Relationship Id="rId20" Type="http://schemas.openxmlformats.org/officeDocument/2006/relationships/hyperlink" Target="../../../../../../../../Dropbox/EVIDENCIAS%20MONITOREO/2DO%20CUATRIMESTRE/CORRUPCION/RC-11/Correos%20electr&#243;nicos%20Base%20Datos%20Conceptos%20T&#233;cnicos%20DIMAR" TargetMode="External"/><Relationship Id="rId41" Type="http://schemas.openxmlformats.org/officeDocument/2006/relationships/hyperlink" Target="../../../../../../../../Dropbox/EVIDENCIAS%20MONITOREO/2DO%20CUATRIMESTRE/CORRUPCION/RC-1/Acuerdos%20de%20confidencialidad%20firmados%20-%20Listas%20de%20Asistencia%20-%20Ayudas%20de%20memoria" TargetMode="External"/><Relationship Id="rId54" Type="http://schemas.openxmlformats.org/officeDocument/2006/relationships/hyperlink" Target="../../../../../../../../../../../../../../:f:/g/personal/dmunoz_mincit_gov_co/EjNxpvY0IxZFjAx0E_rUlncBl8U2FTqL0aYLu1_7Ank0HQ?e=lD5Eqp" TargetMode="External"/><Relationship Id="rId1" Type="http://schemas.openxmlformats.org/officeDocument/2006/relationships/hyperlink" Target="../../../../../../../../Dropbox/EVIDENCIAS%20MONITOREO/2DO%20CUATRIMESTRE/CORRUPCION/RC-3/Aplicativo%20cajas%20menores" TargetMode="External"/><Relationship Id="rId6" Type="http://schemas.openxmlformats.org/officeDocument/2006/relationships/hyperlink" Target="../../../../../../../../Dropbox/EVIDENCIAS%20MONITOREO/2DO%20CUATRIMESTRE/CORRUPCION/RC-4/Zona%20Franca%20permanente,%20permanente%20especial%20o%20transitoria%20Lista%20chequeo" TargetMode="External"/><Relationship Id="rId15" Type="http://schemas.openxmlformats.org/officeDocument/2006/relationships/hyperlink" Target="../../../../../../../../Dropbox/EVIDENCIAS%20MONITOREO/2DO%20CUATRIMESTRE/CORRUPCION/RC-9/Requerimiento%20al%20importador%20Solicitud%20de%20concepto%20de%20Producci&#243;n%20Nacional" TargetMode="External"/><Relationship Id="rId23" Type="http://schemas.openxmlformats.org/officeDocument/2006/relationships/hyperlink" Target="../../../../../../../../Dropbox/EVIDENCIAS%20MONITOREO/2DO%20CUATRIMESTRE/CORRUPCION/RC-12/prueba%20segu%20Registro%20de%20Caso%20en%20la%20Herramienta%20de%20Mesa%20de%20Ayuda" TargetMode="External"/><Relationship Id="rId28" Type="http://schemas.openxmlformats.org/officeDocument/2006/relationships/hyperlink" Target="../../../../../../../../Dropbox/EVIDENCIAS%20MONITOREO/2DO%20CUATRIMESTRE/CORRUPCION/RC-16/Informes,%20correos%20electr&#243;nicos" TargetMode="External"/><Relationship Id="rId36" Type="http://schemas.openxmlformats.org/officeDocument/2006/relationships/hyperlink" Target="../../../../../../../../Dropbox/EVIDENCIAS%20MONITOREO/2DO%20CUATRIMESTRE/CORRUPCION/RC-23/Listas%20de%20Asistencia%20-%20Ayudas%20de%20memoria" TargetMode="External"/><Relationship Id="rId49" Type="http://schemas.openxmlformats.org/officeDocument/2006/relationships/hyperlink" Target="../../../../../../../../../../../../../../:f:/g/personal/lsantafe_mincit_gov_co/EnO3SJV0GYdGrJq2HwBnv4cBFbj75vIqUYDWlaBNInIefg?e=e4zlaw" TargetMode="External"/><Relationship Id="rId57" Type="http://schemas.openxmlformats.org/officeDocument/2006/relationships/vmlDrawing" Target="../drawings/vmlDrawing1.vml"/><Relationship Id="rId10" Type="http://schemas.openxmlformats.org/officeDocument/2006/relationships/hyperlink" Target="../../../../../../../../Dropbox/EVIDENCIAS%20MONITOREO/2DO%20CUATRIMESTRE/CORRUPCION/RC-5/Informe%20T&#233;cnico%20de%20Evaluaci&#243;n" TargetMode="External"/><Relationship Id="rId31" Type="http://schemas.openxmlformats.org/officeDocument/2006/relationships/hyperlink" Target="../../../../../../../../Dropbox/EVIDENCIAS%20MONITOREO/2DO%20CUATRIMESTRE/CORRUPCION/RC-17/Correo%20electr&#243;nico%20de%20n&#250;mero%20de%20expediente" TargetMode="External"/><Relationship Id="rId44" Type="http://schemas.openxmlformats.org/officeDocument/2006/relationships/hyperlink" Target="../../../../../../../../Dropbox/EVIDENCIAS%20MONITOREO/2DO%20CUATRIMESTRE/CORRUPCION/RC-2/Comunicaci&#243;n,Cuadernillo%20de%20preguntas%20y%20respuestas" TargetMode="External"/><Relationship Id="rId52" Type="http://schemas.openxmlformats.org/officeDocument/2006/relationships/hyperlink" Target="../../../../../../../../../../../../../../:f:/g/personal/lsantafe_mincit_gov_co/EnO3SJV0GYdGrJq2HwBnv4cBFbj75vIqUYDWlaBNInIefg?e=e4zla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97"/>
  <sheetViews>
    <sheetView showGridLines="0" tabSelected="1" showRuler="0" showWhiteSpace="0" zoomScale="40" zoomScaleNormal="40" zoomScaleSheetLayoutView="110" workbookViewId="0">
      <pane xSplit="9" ySplit="15" topLeftCell="BF62" activePane="bottomRight" state="frozen"/>
      <selection pane="topRight" activeCell="J1" sqref="J1"/>
      <selection pane="bottomLeft" activeCell="A16" sqref="A16"/>
      <selection pane="bottomRight" activeCell="BH62" sqref="BH62:BH64"/>
    </sheetView>
  </sheetViews>
  <sheetFormatPr baseColWidth="10" defaultColWidth="9.1796875" defaultRowHeight="14.25" customHeight="1" x14ac:dyDescent="0.3"/>
  <cols>
    <col min="1" max="1" width="9.1796875" style="2" customWidth="1"/>
    <col min="2" max="2" width="11.26953125" style="2" customWidth="1"/>
    <col min="3" max="3" width="24.1796875" style="2" customWidth="1"/>
    <col min="4" max="5" width="17" style="2" customWidth="1"/>
    <col min="6" max="6" width="18.90625" style="1" customWidth="1"/>
    <col min="7" max="7" width="41.81640625" style="2" customWidth="1"/>
    <col min="8" max="8" width="9.1796875" style="2" customWidth="1"/>
    <col min="9" max="9" width="41.26953125" style="2" customWidth="1"/>
    <col min="10" max="10" width="21.7265625" style="1" customWidth="1"/>
    <col min="11" max="11" width="43.7265625" style="1" customWidth="1"/>
    <col min="12" max="12" width="19.26953125" style="1" customWidth="1"/>
    <col min="13" max="13" width="18.7265625" style="3" hidden="1" customWidth="1"/>
    <col min="14" max="14" width="22" style="1" customWidth="1"/>
    <col min="15" max="15" width="15.26953125" style="53" hidden="1" customWidth="1"/>
    <col min="16" max="16" width="31.36328125" style="2" customWidth="1"/>
    <col min="17" max="17" width="18.7265625" style="1" customWidth="1"/>
    <col min="18" max="18" width="54.26953125" style="2" customWidth="1"/>
    <col min="19" max="22" width="22" style="2" customWidth="1"/>
    <col min="23" max="23" width="9.453125" style="3" customWidth="1"/>
    <col min="24" max="24" width="22" style="2" customWidth="1"/>
    <col min="25" max="25" width="9.453125" style="3" customWidth="1"/>
    <col min="26" max="26" width="22" style="2" customWidth="1"/>
    <col min="27" max="27" width="44.54296875" style="2" customWidth="1"/>
    <col min="28" max="28" width="22" style="1" customWidth="1"/>
    <col min="29" max="29" width="44.6328125" style="2" customWidth="1"/>
    <col min="30" max="30" width="18.7265625" style="2" hidden="1" customWidth="1"/>
    <col min="31" max="31" width="19.453125" style="1" customWidth="1"/>
    <col min="32" max="32" width="18.7265625" style="2" hidden="1" customWidth="1"/>
    <col min="33" max="33" width="15.54296875" style="2" customWidth="1"/>
    <col min="34" max="34" width="16.26953125" style="2" hidden="1" customWidth="1"/>
    <col min="35" max="35" width="17.26953125" style="2" customWidth="1"/>
    <col min="36" max="36" width="24.7265625" style="1" customWidth="1"/>
    <col min="37" max="37" width="21.453125" style="1" hidden="1" customWidth="1"/>
    <col min="38" max="38" width="35.453125" style="2" hidden="1" customWidth="1"/>
    <col min="39" max="39" width="14.81640625" style="2" customWidth="1"/>
    <col min="40" max="40" width="21" style="123" customWidth="1"/>
    <col min="41" max="42" width="9.453125" style="1" customWidth="1"/>
    <col min="43" max="43" width="49.6328125" style="2" customWidth="1"/>
    <col min="44" max="45" width="11.81640625" style="1" customWidth="1"/>
    <col min="46" max="46" width="40.08984375" style="2" customWidth="1"/>
    <col min="47" max="48" width="12.26953125" style="1" customWidth="1"/>
    <col min="49" max="49" width="40.08984375" style="2" customWidth="1"/>
    <col min="50" max="51" width="11.1796875" style="1" customWidth="1"/>
    <col min="52" max="52" width="40.08984375" style="2" customWidth="1"/>
    <col min="53" max="53" width="12.81640625" style="1" customWidth="1"/>
    <col min="54" max="54" width="12.26953125" style="1" customWidth="1"/>
    <col min="55" max="55" width="40.08984375" style="2" customWidth="1"/>
    <col min="56" max="56" width="12.81640625" style="1" customWidth="1"/>
    <col min="57" max="57" width="12.1796875" style="1" customWidth="1"/>
    <col min="58" max="58" width="40.08984375" style="2" customWidth="1"/>
    <col min="59" max="59" width="65.7265625" style="2" customWidth="1"/>
    <col min="60" max="60" width="58.1796875" style="121" customWidth="1"/>
    <col min="61" max="61" width="9.1796875" style="2" customWidth="1"/>
    <col min="62" max="16384" width="9.1796875" style="2"/>
  </cols>
  <sheetData>
    <row r="1" spans="1:73" ht="79.5" customHeight="1" x14ac:dyDescent="0.3">
      <c r="A1" s="206"/>
      <c r="B1" s="206"/>
      <c r="C1" s="206"/>
      <c r="D1" s="206"/>
      <c r="E1" s="290" t="s">
        <v>0</v>
      </c>
      <c r="F1" s="291"/>
      <c r="G1" s="291"/>
      <c r="H1" s="291"/>
      <c r="I1" s="291"/>
      <c r="J1" s="291"/>
      <c r="K1" s="291"/>
      <c r="L1" s="292"/>
      <c r="M1" s="293" t="s">
        <v>1</v>
      </c>
      <c r="N1" s="294"/>
      <c r="O1" s="294"/>
      <c r="P1" s="295"/>
      <c r="AF1" s="310"/>
      <c r="AG1" s="310"/>
    </row>
    <row r="2" spans="1:73" ht="8" customHeight="1" x14ac:dyDescent="0.3"/>
    <row r="3" spans="1:73" s="5" customFormat="1" ht="6.5" customHeight="1" x14ac:dyDescent="0.25">
      <c r="D3" s="311"/>
      <c r="E3" s="311"/>
      <c r="F3" s="311"/>
      <c r="G3" s="311"/>
      <c r="H3" s="311"/>
      <c r="J3" s="6"/>
      <c r="K3" s="6"/>
      <c r="L3" s="6"/>
      <c r="M3" s="7"/>
      <c r="N3" s="6"/>
      <c r="O3" s="8"/>
      <c r="Q3" s="6"/>
      <c r="W3" s="7"/>
      <c r="X3" s="312"/>
      <c r="Y3" s="312"/>
      <c r="Z3" s="312"/>
      <c r="AA3" s="312"/>
      <c r="AB3" s="312"/>
      <c r="AC3" s="312"/>
      <c r="AD3" s="312"/>
      <c r="AE3" s="312"/>
      <c r="AF3" s="312"/>
      <c r="AG3" s="312"/>
      <c r="AH3" s="312"/>
      <c r="AI3" s="312"/>
      <c r="AJ3" s="312"/>
      <c r="AK3" s="6"/>
      <c r="AN3" s="124"/>
      <c r="AO3" s="6"/>
      <c r="AP3" s="6"/>
      <c r="AR3" s="6"/>
      <c r="AS3" s="6"/>
      <c r="AU3" s="6"/>
      <c r="AV3" s="6"/>
      <c r="AX3" s="6"/>
      <c r="AY3" s="6"/>
      <c r="BA3" s="6"/>
      <c r="BB3" s="6"/>
      <c r="BD3" s="6"/>
      <c r="BE3" s="6"/>
      <c r="BH3" s="122"/>
    </row>
    <row r="4" spans="1:73" s="5" customFormat="1" ht="33" customHeight="1" x14ac:dyDescent="0.25">
      <c r="C4" s="317" t="s">
        <v>2</v>
      </c>
      <c r="D4" s="296" t="s">
        <v>3</v>
      </c>
      <c r="E4" s="296"/>
      <c r="F4" s="9"/>
      <c r="G4" s="318" t="s">
        <v>4</v>
      </c>
      <c r="H4" s="319"/>
      <c r="I4" s="320" t="s">
        <v>5</v>
      </c>
      <c r="J4" s="320"/>
      <c r="K4" s="320"/>
      <c r="L4" s="10"/>
      <c r="M4" s="11"/>
      <c r="N4" s="10"/>
      <c r="O4" s="12"/>
      <c r="P4" s="13"/>
      <c r="Q4" s="10"/>
      <c r="R4" s="13"/>
      <c r="T4" s="13"/>
      <c r="U4" s="13"/>
      <c r="V4" s="14"/>
      <c r="W4" s="15"/>
      <c r="X4" s="16"/>
      <c r="Y4" s="17"/>
      <c r="Z4" s="16"/>
      <c r="AA4" s="16"/>
      <c r="AB4" s="18"/>
      <c r="AC4" s="16"/>
      <c r="AD4" s="16"/>
      <c r="AE4" s="6"/>
      <c r="AF4" s="13"/>
      <c r="AG4" s="13"/>
      <c r="AH4" s="13"/>
      <c r="AI4" s="13"/>
      <c r="AJ4" s="18"/>
      <c r="AK4" s="19"/>
      <c r="AL4" s="19"/>
      <c r="AM4" s="19"/>
      <c r="AN4" s="125"/>
      <c r="AO4" s="19"/>
      <c r="AP4" s="19"/>
      <c r="AQ4" s="19"/>
      <c r="AR4" s="19"/>
      <c r="AS4" s="19"/>
      <c r="AT4" s="19"/>
      <c r="AU4" s="19"/>
      <c r="AV4" s="19"/>
      <c r="AW4" s="19"/>
      <c r="AX4" s="19"/>
      <c r="AY4" s="19"/>
      <c r="AZ4" s="19"/>
      <c r="BA4" s="19"/>
      <c r="BB4" s="19"/>
      <c r="BC4" s="19"/>
      <c r="BD4" s="19"/>
      <c r="BE4" s="19"/>
      <c r="BF4" s="19"/>
      <c r="BG4" s="19"/>
      <c r="BH4" s="122"/>
    </row>
    <row r="5" spans="1:73" s="5" customFormat="1" ht="26.5" customHeight="1" x14ac:dyDescent="0.3">
      <c r="C5" s="317"/>
      <c r="D5" s="20"/>
      <c r="E5" s="20"/>
      <c r="F5" s="21"/>
      <c r="G5" s="321" t="s">
        <v>6</v>
      </c>
      <c r="H5" s="321"/>
      <c r="I5" s="322"/>
      <c r="J5" s="322"/>
      <c r="K5" s="322"/>
      <c r="L5" s="322"/>
      <c r="M5" s="322"/>
      <c r="N5" s="322"/>
      <c r="O5" s="322"/>
      <c r="P5" s="322"/>
      <c r="Q5" s="10"/>
      <c r="R5" s="13"/>
      <c r="T5" s="13"/>
      <c r="U5" s="13"/>
      <c r="V5" s="14"/>
      <c r="W5" s="15"/>
      <c r="X5" s="22"/>
      <c r="Y5" s="23"/>
      <c r="Z5" s="22"/>
      <c r="AA5" s="22"/>
      <c r="AB5" s="18"/>
      <c r="AC5" s="22"/>
      <c r="AD5" s="22"/>
      <c r="AE5" s="18"/>
      <c r="AF5" s="22"/>
      <c r="AH5" s="13"/>
      <c r="AI5" s="13"/>
      <c r="AJ5" s="18"/>
      <c r="AK5" s="19"/>
      <c r="AL5" s="19"/>
      <c r="AM5" s="19"/>
      <c r="AN5" s="125"/>
      <c r="AO5" s="19"/>
      <c r="AP5" s="19"/>
      <c r="AQ5" s="19"/>
      <c r="AR5" s="19"/>
      <c r="AS5" s="19"/>
      <c r="AT5" s="19"/>
      <c r="AU5" s="19"/>
      <c r="AV5" s="19"/>
      <c r="AW5" s="19"/>
      <c r="AX5" s="19"/>
      <c r="AY5" s="19"/>
      <c r="AZ5" s="19"/>
      <c r="BA5" s="19"/>
      <c r="BB5" s="19"/>
      <c r="BC5" s="19"/>
      <c r="BD5" s="19"/>
      <c r="BE5" s="19"/>
      <c r="BF5" s="19"/>
      <c r="BG5" s="19"/>
      <c r="BH5" s="236"/>
      <c r="BI5" s="236"/>
      <c r="BJ5" s="236"/>
      <c r="BK5" s="236"/>
      <c r="BL5" s="236"/>
      <c r="BM5" s="236"/>
      <c r="BN5" s="236"/>
      <c r="BO5" s="236"/>
      <c r="BP5" s="236"/>
      <c r="BQ5" s="236"/>
      <c r="BR5" s="236"/>
      <c r="BS5" s="236"/>
      <c r="BT5" s="236"/>
      <c r="BU5" s="236"/>
    </row>
    <row r="6" spans="1:73" s="5" customFormat="1" ht="15" customHeight="1" x14ac:dyDescent="0.25">
      <c r="C6" s="317"/>
      <c r="D6" s="20"/>
      <c r="E6" s="20"/>
      <c r="F6" s="21"/>
      <c r="G6" s="16"/>
      <c r="H6" s="24"/>
      <c r="I6" s="6"/>
      <c r="J6" s="6"/>
      <c r="K6" s="10"/>
      <c r="L6" s="10"/>
      <c r="M6" s="11"/>
      <c r="N6" s="10"/>
      <c r="O6" s="12"/>
      <c r="P6" s="13"/>
      <c r="Q6" s="10"/>
      <c r="R6" s="13"/>
      <c r="T6" s="13"/>
      <c r="U6" s="13"/>
      <c r="V6" s="14"/>
      <c r="W6" s="15"/>
      <c r="X6" s="22"/>
      <c r="Y6" s="23"/>
      <c r="Z6" s="22"/>
      <c r="AA6" s="22"/>
      <c r="AB6" s="18"/>
      <c r="AC6" s="22"/>
      <c r="AD6" s="22"/>
      <c r="AE6" s="6"/>
      <c r="AF6" s="13"/>
      <c r="AG6" s="13"/>
      <c r="AH6" s="13"/>
      <c r="AI6" s="13"/>
      <c r="AJ6" s="18"/>
      <c r="AK6" s="19"/>
      <c r="AL6" s="19"/>
      <c r="AM6" s="19"/>
      <c r="AN6" s="125"/>
      <c r="AO6" s="19"/>
      <c r="AP6" s="19"/>
      <c r="AQ6" s="19"/>
      <c r="AR6" s="19"/>
      <c r="AS6" s="19"/>
      <c r="AT6" s="19"/>
      <c r="AU6" s="19"/>
      <c r="AV6" s="19"/>
      <c r="AW6" s="19"/>
      <c r="AX6" s="19"/>
      <c r="AY6" s="19"/>
      <c r="AZ6" s="19"/>
      <c r="BA6" s="19"/>
      <c r="BB6" s="19"/>
      <c r="BC6" s="19"/>
      <c r="BD6" s="19"/>
      <c r="BE6" s="19"/>
      <c r="BF6" s="19"/>
      <c r="BG6" s="19"/>
      <c r="BH6" s="31"/>
      <c r="BI6" s="236"/>
      <c r="BJ6" s="236"/>
      <c r="BK6" s="236"/>
      <c r="BL6" s="236"/>
      <c r="BM6" s="236"/>
      <c r="BN6" s="236"/>
      <c r="BO6" s="236"/>
      <c r="BP6" s="236"/>
      <c r="BQ6" s="236"/>
      <c r="BR6" s="236"/>
      <c r="BS6" s="236"/>
      <c r="BT6" s="236"/>
      <c r="BU6" s="236"/>
    </row>
    <row r="7" spans="1:73" s="5" customFormat="1" ht="22" customHeight="1" x14ac:dyDescent="0.25">
      <c r="C7" s="317"/>
      <c r="D7" s="296" t="s">
        <v>7</v>
      </c>
      <c r="E7" s="296"/>
      <c r="F7" s="9"/>
      <c r="G7" s="16"/>
      <c r="H7" s="25"/>
      <c r="I7" s="26"/>
      <c r="J7" s="10"/>
      <c r="K7" s="10"/>
      <c r="L7" s="10"/>
      <c r="M7" s="27"/>
      <c r="N7" s="10"/>
      <c r="O7" s="12"/>
      <c r="P7" s="26"/>
      <c r="Q7" s="10"/>
      <c r="R7" s="26"/>
      <c r="T7" s="26"/>
      <c r="U7" s="26"/>
      <c r="V7" s="14"/>
      <c r="W7" s="15"/>
      <c r="X7" s="16"/>
      <c r="Y7" s="17"/>
      <c r="Z7" s="16"/>
      <c r="AA7" s="16"/>
      <c r="AB7" s="18"/>
      <c r="AC7" s="16"/>
      <c r="AD7" s="16"/>
      <c r="AE7" s="18"/>
      <c r="AF7" s="16"/>
      <c r="AG7" s="16"/>
      <c r="AH7" s="16"/>
      <c r="AI7" s="16"/>
      <c r="AJ7" s="18"/>
      <c r="AK7" s="28"/>
      <c r="AL7" s="28"/>
      <c r="AM7" s="28"/>
      <c r="AN7" s="28"/>
      <c r="AO7" s="28"/>
      <c r="AP7" s="28"/>
      <c r="AQ7" s="28"/>
      <c r="AR7" s="28"/>
      <c r="AS7" s="28"/>
      <c r="AT7" s="28"/>
      <c r="AU7" s="28"/>
      <c r="AV7" s="28"/>
      <c r="AW7" s="28"/>
      <c r="AX7" s="28"/>
      <c r="AY7" s="28"/>
      <c r="AZ7" s="28"/>
      <c r="BA7" s="28"/>
      <c r="BB7" s="28"/>
      <c r="BC7" s="28"/>
      <c r="BD7" s="28"/>
      <c r="BE7" s="28"/>
      <c r="BF7" s="28"/>
      <c r="BG7" s="28"/>
      <c r="BH7" s="31"/>
      <c r="BI7" s="28"/>
      <c r="BJ7" s="28"/>
      <c r="BK7" s="28"/>
      <c r="BL7" s="28"/>
      <c r="BM7" s="28"/>
      <c r="BN7" s="28"/>
      <c r="BO7" s="28"/>
      <c r="BP7" s="28"/>
      <c r="BQ7" s="28"/>
      <c r="BR7" s="28"/>
      <c r="BS7" s="28"/>
      <c r="BT7" s="28"/>
      <c r="BU7" s="236"/>
    </row>
    <row r="8" spans="1:73" s="5" customFormat="1" ht="15" customHeight="1" x14ac:dyDescent="0.25">
      <c r="C8" s="29"/>
      <c r="D8" s="20"/>
      <c r="E8" s="20"/>
      <c r="F8" s="21"/>
      <c r="G8" s="16"/>
      <c r="H8" s="25"/>
      <c r="I8" s="26"/>
      <c r="J8" s="10"/>
      <c r="K8" s="10"/>
      <c r="L8" s="10"/>
      <c r="M8" s="27"/>
      <c r="N8" s="10"/>
      <c r="O8" s="12"/>
      <c r="P8" s="26"/>
      <c r="Q8" s="10"/>
      <c r="R8" s="26"/>
      <c r="T8" s="26"/>
      <c r="U8" s="26"/>
      <c r="V8" s="14"/>
      <c r="W8" s="15"/>
      <c r="X8" s="16"/>
      <c r="Y8" s="17"/>
      <c r="Z8" s="16"/>
      <c r="AA8" s="16"/>
      <c r="AB8" s="18"/>
      <c r="AC8" s="16"/>
      <c r="AD8" s="16"/>
      <c r="AE8" s="18"/>
      <c r="AF8" s="16"/>
      <c r="AG8" s="16"/>
      <c r="AH8" s="16"/>
      <c r="AI8" s="16"/>
      <c r="AJ8" s="18"/>
      <c r="AK8" s="28"/>
      <c r="AL8" s="28"/>
      <c r="AM8" s="28"/>
      <c r="AN8" s="28"/>
      <c r="AO8" s="28"/>
      <c r="AP8" s="28"/>
      <c r="AQ8" s="28"/>
      <c r="AR8" s="28"/>
      <c r="AS8" s="28"/>
      <c r="AT8" s="28"/>
      <c r="AU8" s="28"/>
      <c r="AV8" s="28"/>
      <c r="AW8" s="28"/>
      <c r="AX8" s="28"/>
      <c r="AY8" s="28"/>
      <c r="AZ8" s="28"/>
      <c r="BA8" s="28"/>
      <c r="BB8" s="28"/>
      <c r="BC8" s="28"/>
      <c r="BD8" s="28"/>
      <c r="BE8" s="28"/>
      <c r="BF8" s="28"/>
      <c r="BG8" s="28"/>
      <c r="BH8" s="122"/>
    </row>
    <row r="9" spans="1:73" s="5" customFormat="1" ht="26" customHeight="1" x14ac:dyDescent="0.25">
      <c r="C9" s="29"/>
      <c r="D9" s="296" t="s">
        <v>8</v>
      </c>
      <c r="E9" s="297"/>
      <c r="F9" s="9" t="s">
        <v>9</v>
      </c>
      <c r="G9" s="173" t="s">
        <v>10</v>
      </c>
      <c r="H9" s="174"/>
      <c r="I9" s="26"/>
      <c r="J9" s="10"/>
      <c r="K9" s="10"/>
      <c r="L9" s="10"/>
      <c r="M9" s="27"/>
      <c r="N9" s="10"/>
      <c r="O9" s="12"/>
      <c r="P9" s="26"/>
      <c r="Q9" s="10"/>
      <c r="R9" s="26"/>
      <c r="T9" s="26"/>
      <c r="U9" s="26"/>
      <c r="V9" s="14"/>
      <c r="W9" s="15"/>
      <c r="X9" s="16"/>
      <c r="Y9" s="17"/>
      <c r="Z9" s="16"/>
      <c r="AA9" s="16"/>
      <c r="AB9" s="18"/>
      <c r="AC9" s="16"/>
      <c r="AD9" s="16"/>
      <c r="AE9" s="18"/>
      <c r="AF9" s="16"/>
      <c r="AG9" s="16"/>
      <c r="AH9" s="16"/>
      <c r="AI9" s="16"/>
      <c r="AJ9" s="18"/>
      <c r="AK9" s="28"/>
      <c r="AL9" s="28"/>
      <c r="AM9" s="28"/>
      <c r="AN9" s="28"/>
      <c r="AO9" s="28"/>
      <c r="AP9" s="28"/>
      <c r="AQ9" s="28"/>
      <c r="AR9" s="28"/>
      <c r="AS9" s="28"/>
      <c r="AT9" s="28"/>
      <c r="AU9" s="28"/>
      <c r="AV9" s="28"/>
      <c r="AW9" s="28"/>
      <c r="AX9" s="28"/>
      <c r="AY9" s="28"/>
      <c r="AZ9" s="28"/>
      <c r="BA9" s="28"/>
      <c r="BB9" s="28"/>
      <c r="BC9" s="28"/>
      <c r="BD9" s="28"/>
      <c r="BE9" s="28"/>
      <c r="BF9" s="28"/>
      <c r="BG9" s="28"/>
      <c r="BH9" s="122"/>
    </row>
    <row r="10" spans="1:73" s="5" customFormat="1" ht="20" customHeight="1" x14ac:dyDescent="0.25">
      <c r="C10" s="30"/>
      <c r="D10" s="16"/>
      <c r="E10" s="16"/>
      <c r="F10" s="18"/>
      <c r="G10" s="16"/>
      <c r="H10" s="16"/>
      <c r="I10" s="25"/>
      <c r="J10" s="29"/>
      <c r="K10" s="28"/>
      <c r="L10" s="28"/>
      <c r="M10" s="32"/>
      <c r="N10" s="28"/>
      <c r="O10" s="33"/>
      <c r="P10" s="31"/>
      <c r="Q10" s="28"/>
      <c r="R10" s="31"/>
      <c r="S10" s="31"/>
      <c r="T10" s="31"/>
      <c r="U10" s="31"/>
      <c r="V10" s="28"/>
      <c r="W10" s="33"/>
      <c r="X10" s="16"/>
      <c r="Y10" s="17"/>
      <c r="Z10" s="16"/>
      <c r="AA10" s="16"/>
      <c r="AB10" s="18"/>
      <c r="AC10" s="16"/>
      <c r="AD10" s="16"/>
      <c r="AE10" s="28"/>
      <c r="AF10" s="31"/>
      <c r="AG10" s="31"/>
      <c r="AH10" s="31"/>
      <c r="AI10" s="31"/>
      <c r="AJ10" s="1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122"/>
    </row>
    <row r="11" spans="1:73" s="5" customFormat="1" ht="23" customHeight="1" x14ac:dyDescent="0.25">
      <c r="C11" s="34" t="s">
        <v>11</v>
      </c>
      <c r="D11" s="34"/>
      <c r="E11" s="34"/>
      <c r="F11" s="35">
        <v>45535</v>
      </c>
      <c r="G11" s="298" t="s">
        <v>12</v>
      </c>
      <c r="H11" s="298"/>
      <c r="I11" s="172">
        <v>15</v>
      </c>
      <c r="J11" s="6"/>
      <c r="K11" s="28"/>
      <c r="L11" s="28"/>
      <c r="M11" s="37"/>
      <c r="N11" s="28"/>
      <c r="O11" s="33"/>
      <c r="P11" s="36"/>
      <c r="Q11" s="28"/>
      <c r="R11" s="36"/>
      <c r="S11" s="31"/>
      <c r="T11" s="31"/>
      <c r="U11" s="28"/>
      <c r="V11" s="299"/>
      <c r="W11" s="299"/>
      <c r="X11" s="299"/>
      <c r="Y11" s="299"/>
      <c r="Z11" s="299"/>
      <c r="AA11" s="299"/>
      <c r="AB11" s="299"/>
      <c r="AC11" s="299"/>
      <c r="AD11" s="299"/>
      <c r="AE11" s="299"/>
      <c r="AF11" s="299"/>
      <c r="AG11" s="299"/>
      <c r="AH11" s="299"/>
      <c r="AI11" s="299"/>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122"/>
    </row>
    <row r="12" spans="1:73" s="5" customFormat="1" ht="12" customHeight="1" x14ac:dyDescent="0.25">
      <c r="C12" s="34"/>
      <c r="D12" s="38"/>
      <c r="E12" s="28"/>
      <c r="F12" s="28"/>
      <c r="G12" s="28"/>
      <c r="H12" s="28"/>
      <c r="I12" s="28"/>
      <c r="J12" s="28"/>
      <c r="K12" s="28"/>
      <c r="L12" s="28"/>
      <c r="M12" s="33"/>
      <c r="N12" s="28"/>
      <c r="O12" s="33"/>
      <c r="P12" s="28"/>
      <c r="Q12" s="28"/>
      <c r="R12" s="28"/>
      <c r="S12" s="28"/>
      <c r="T12" s="28"/>
      <c r="U12" s="28"/>
      <c r="V12" s="28"/>
      <c r="W12" s="33"/>
      <c r="X12" s="28"/>
      <c r="Y12" s="33"/>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122"/>
    </row>
    <row r="13" spans="1:73" ht="39.5" customHeight="1" x14ac:dyDescent="0.3">
      <c r="A13" s="300" t="s">
        <v>13</v>
      </c>
      <c r="B13" s="300"/>
      <c r="C13" s="300"/>
      <c r="D13" s="300"/>
      <c r="E13" s="300"/>
      <c r="F13" s="300"/>
      <c r="G13" s="300"/>
      <c r="H13" s="300"/>
      <c r="I13" s="300"/>
      <c r="J13" s="300"/>
      <c r="K13" s="300"/>
      <c r="L13" s="301" t="s">
        <v>14</v>
      </c>
      <c r="M13" s="301"/>
      <c r="N13" s="301"/>
      <c r="O13" s="301"/>
      <c r="P13" s="301"/>
      <c r="Q13" s="301"/>
      <c r="R13" s="302" t="s">
        <v>15</v>
      </c>
      <c r="S13" s="302"/>
      <c r="T13" s="302"/>
      <c r="U13" s="302"/>
      <c r="V13" s="302"/>
      <c r="W13" s="302"/>
      <c r="X13" s="302"/>
      <c r="Y13" s="302"/>
      <c r="Z13" s="302"/>
      <c r="AA13" s="302"/>
      <c r="AB13" s="302"/>
      <c r="AC13" s="302"/>
      <c r="AD13" s="302"/>
      <c r="AE13" s="313" t="s">
        <v>16</v>
      </c>
      <c r="AF13" s="313"/>
      <c r="AG13" s="313"/>
      <c r="AH13" s="313"/>
      <c r="AI13" s="313"/>
      <c r="AJ13" s="313"/>
      <c r="AK13" s="332" t="s">
        <v>17</v>
      </c>
      <c r="AL13" s="303" t="s">
        <v>18</v>
      </c>
      <c r="AM13" s="240" t="s">
        <v>19</v>
      </c>
      <c r="AN13" s="238"/>
      <c r="AO13" s="238"/>
      <c r="AP13" s="238"/>
      <c r="AQ13" s="238"/>
      <c r="AR13" s="238"/>
      <c r="AS13" s="238"/>
      <c r="AT13" s="238"/>
      <c r="AU13" s="238"/>
      <c r="AV13" s="238"/>
      <c r="AW13" s="238"/>
      <c r="AX13" s="238"/>
      <c r="AY13" s="238"/>
      <c r="AZ13" s="238"/>
      <c r="BA13" s="238"/>
      <c r="BB13" s="238"/>
      <c r="BC13" s="238"/>
      <c r="BD13" s="238"/>
      <c r="BE13" s="238"/>
      <c r="BF13" s="238"/>
      <c r="BG13" s="238"/>
      <c r="BH13" s="239" t="s">
        <v>643</v>
      </c>
    </row>
    <row r="14" spans="1:73" ht="57.75" customHeight="1" x14ac:dyDescent="0.3">
      <c r="A14" s="309" t="s">
        <v>20</v>
      </c>
      <c r="B14" s="309"/>
      <c r="C14" s="331" t="s">
        <v>21</v>
      </c>
      <c r="D14" s="323" t="s">
        <v>22</v>
      </c>
      <c r="E14" s="323" t="s">
        <v>23</v>
      </c>
      <c r="F14" s="323" t="s">
        <v>24</v>
      </c>
      <c r="G14" s="327" t="s">
        <v>25</v>
      </c>
      <c r="H14" s="328" t="s">
        <v>26</v>
      </c>
      <c r="I14" s="323" t="s">
        <v>27</v>
      </c>
      <c r="J14" s="323" t="s">
        <v>28</v>
      </c>
      <c r="K14" s="323" t="s">
        <v>29</v>
      </c>
      <c r="L14" s="306" t="s">
        <v>30</v>
      </c>
      <c r="M14" s="305" t="s">
        <v>31</v>
      </c>
      <c r="N14" s="306" t="s">
        <v>32</v>
      </c>
      <c r="O14" s="305" t="s">
        <v>33</v>
      </c>
      <c r="P14" s="306" t="s">
        <v>34</v>
      </c>
      <c r="Q14" s="307" t="s">
        <v>35</v>
      </c>
      <c r="R14" s="304" t="s">
        <v>36</v>
      </c>
      <c r="S14" s="182" t="s">
        <v>37</v>
      </c>
      <c r="T14" s="183"/>
      <c r="U14" s="304" t="s">
        <v>38</v>
      </c>
      <c r="V14" s="304" t="s">
        <v>39</v>
      </c>
      <c r="W14" s="304"/>
      <c r="X14" s="304" t="s">
        <v>40</v>
      </c>
      <c r="Y14" s="304"/>
      <c r="Z14" s="304" t="s">
        <v>41</v>
      </c>
      <c r="AA14" s="304"/>
      <c r="AB14" s="304" t="s">
        <v>42</v>
      </c>
      <c r="AC14" s="304"/>
      <c r="AD14" s="304" t="s">
        <v>43</v>
      </c>
      <c r="AE14" s="315" t="s">
        <v>30</v>
      </c>
      <c r="AF14" s="316" t="s">
        <v>31</v>
      </c>
      <c r="AG14" s="315" t="s">
        <v>32</v>
      </c>
      <c r="AH14" s="316" t="s">
        <v>33</v>
      </c>
      <c r="AI14" s="330" t="s">
        <v>44</v>
      </c>
      <c r="AJ14" s="314" t="s">
        <v>45</v>
      </c>
      <c r="AK14" s="333"/>
      <c r="AL14" s="303"/>
      <c r="AM14" s="241" t="s">
        <v>46</v>
      </c>
      <c r="AN14" s="238" t="s">
        <v>47</v>
      </c>
      <c r="AO14" s="238" t="s">
        <v>48</v>
      </c>
      <c r="AP14" s="238"/>
      <c r="AQ14" s="238"/>
      <c r="AR14" s="237" t="s">
        <v>49</v>
      </c>
      <c r="AS14" s="238"/>
      <c r="AT14" s="238"/>
      <c r="AU14" s="238" t="s">
        <v>50</v>
      </c>
      <c r="AV14" s="238"/>
      <c r="AW14" s="238"/>
      <c r="AX14" s="238" t="s">
        <v>51</v>
      </c>
      <c r="AY14" s="238"/>
      <c r="AZ14" s="238"/>
      <c r="BA14" s="238" t="s">
        <v>52</v>
      </c>
      <c r="BB14" s="238"/>
      <c r="BC14" s="238"/>
      <c r="BD14" s="238" t="s">
        <v>53</v>
      </c>
      <c r="BE14" s="238"/>
      <c r="BF14" s="238"/>
      <c r="BG14" s="238" t="s">
        <v>54</v>
      </c>
      <c r="BH14" s="239"/>
      <c r="BI14" s="123"/>
    </row>
    <row r="15" spans="1:73" s="4" customFormat="1" ht="41.25" customHeight="1" x14ac:dyDescent="0.35">
      <c r="A15" s="101" t="s">
        <v>55</v>
      </c>
      <c r="B15" s="101" t="s">
        <v>56</v>
      </c>
      <c r="C15" s="331"/>
      <c r="D15" s="323"/>
      <c r="E15" s="323"/>
      <c r="F15" s="323"/>
      <c r="G15" s="323"/>
      <c r="H15" s="328"/>
      <c r="I15" s="323"/>
      <c r="J15" s="323"/>
      <c r="K15" s="323"/>
      <c r="L15" s="306"/>
      <c r="M15" s="305"/>
      <c r="N15" s="306"/>
      <c r="O15" s="305"/>
      <c r="P15" s="306"/>
      <c r="Q15" s="307"/>
      <c r="R15" s="304"/>
      <c r="S15" s="102" t="s">
        <v>57</v>
      </c>
      <c r="T15" s="102" t="s">
        <v>58</v>
      </c>
      <c r="U15" s="304"/>
      <c r="V15" s="308" t="s">
        <v>59</v>
      </c>
      <c r="W15" s="308"/>
      <c r="X15" s="308" t="s">
        <v>60</v>
      </c>
      <c r="Y15" s="308"/>
      <c r="Z15" s="102" t="s">
        <v>61</v>
      </c>
      <c r="AA15" s="102" t="s">
        <v>62</v>
      </c>
      <c r="AB15" s="102" t="s">
        <v>63</v>
      </c>
      <c r="AC15" s="102" t="s">
        <v>64</v>
      </c>
      <c r="AD15" s="304"/>
      <c r="AE15" s="315"/>
      <c r="AF15" s="316"/>
      <c r="AG15" s="315"/>
      <c r="AH15" s="316"/>
      <c r="AI15" s="330"/>
      <c r="AJ15" s="314"/>
      <c r="AK15" s="333"/>
      <c r="AL15" s="303"/>
      <c r="AM15" s="241" t="s">
        <v>46</v>
      </c>
      <c r="AN15" s="238"/>
      <c r="AO15" s="132" t="s">
        <v>65</v>
      </c>
      <c r="AP15" s="132" t="s">
        <v>66</v>
      </c>
      <c r="AQ15" s="132" t="s">
        <v>67</v>
      </c>
      <c r="AR15" s="132" t="s">
        <v>65</v>
      </c>
      <c r="AS15" s="132" t="s">
        <v>66</v>
      </c>
      <c r="AT15" s="132" t="s">
        <v>67</v>
      </c>
      <c r="AU15" s="132" t="s">
        <v>65</v>
      </c>
      <c r="AV15" s="132" t="s">
        <v>66</v>
      </c>
      <c r="AW15" s="132" t="s">
        <v>67</v>
      </c>
      <c r="AX15" s="132" t="s">
        <v>65</v>
      </c>
      <c r="AY15" s="132" t="s">
        <v>66</v>
      </c>
      <c r="AZ15" s="132" t="s">
        <v>67</v>
      </c>
      <c r="BA15" s="132" t="s">
        <v>65</v>
      </c>
      <c r="BB15" s="132" t="s">
        <v>66</v>
      </c>
      <c r="BC15" s="132" t="s">
        <v>67</v>
      </c>
      <c r="BD15" s="132" t="s">
        <v>65</v>
      </c>
      <c r="BE15" s="132" t="s">
        <v>66</v>
      </c>
      <c r="BF15" s="132" t="s">
        <v>67</v>
      </c>
      <c r="BG15" s="238"/>
      <c r="BH15" s="239"/>
    </row>
    <row r="16" spans="1:73" ht="166.5" customHeight="1" x14ac:dyDescent="0.3">
      <c r="A16" s="248" t="s">
        <v>9</v>
      </c>
      <c r="B16" s="201"/>
      <c r="C16" s="285" t="s">
        <v>68</v>
      </c>
      <c r="D16" s="224" t="s">
        <v>69</v>
      </c>
      <c r="E16" s="224" t="s">
        <v>70</v>
      </c>
      <c r="F16" s="139" t="s">
        <v>71</v>
      </c>
      <c r="G16" s="137" t="s">
        <v>72</v>
      </c>
      <c r="H16" s="224" t="s">
        <v>73</v>
      </c>
      <c r="I16" s="262" t="s">
        <v>74</v>
      </c>
      <c r="J16" s="224" t="s">
        <v>75</v>
      </c>
      <c r="K16" s="186" t="s">
        <v>76</v>
      </c>
      <c r="L16" s="224" t="s">
        <v>77</v>
      </c>
      <c r="M16" s="259">
        <v>0.4</v>
      </c>
      <c r="N16" s="255" t="s">
        <v>78</v>
      </c>
      <c r="O16" s="256">
        <v>0.8</v>
      </c>
      <c r="P16" s="186" t="s">
        <v>79</v>
      </c>
      <c r="Q16" s="257" t="s">
        <v>80</v>
      </c>
      <c r="R16" s="95" t="s">
        <v>81</v>
      </c>
      <c r="S16" s="42" t="s">
        <v>82</v>
      </c>
      <c r="T16" s="93" t="s">
        <v>70</v>
      </c>
      <c r="U16" s="42" t="s">
        <v>83</v>
      </c>
      <c r="V16" s="42" t="s">
        <v>84</v>
      </c>
      <c r="W16" s="44">
        <v>0.25</v>
      </c>
      <c r="X16" s="43" t="s">
        <v>85</v>
      </c>
      <c r="Y16" s="44">
        <v>0.15</v>
      </c>
      <c r="Z16" s="42" t="s">
        <v>86</v>
      </c>
      <c r="AA16" s="48" t="s">
        <v>87</v>
      </c>
      <c r="AB16" s="42" t="s">
        <v>88</v>
      </c>
      <c r="AC16" s="175" t="s">
        <v>89</v>
      </c>
      <c r="AD16" s="45">
        <f>+W16+Y16</f>
        <v>0.4</v>
      </c>
      <c r="AE16" s="46" t="str">
        <f>IF(AF16&lt;=20%,"MUY BAJA",IF(AF16&lt;=40%,"BAJA",IF(AF16&lt;=60%,"MEDIA",IF(AF16&lt;=80%,"ALTA","MUY ALTA"))))</f>
        <v>BAJA</v>
      </c>
      <c r="AF16" s="46">
        <f>IF(OR(V16="prevenir",V16="detectar"),(M16-(M16*AD16)), M16)</f>
        <v>0.24</v>
      </c>
      <c r="AG16" s="197" t="str">
        <f>IF(AH16&lt;=20%,"LEVE",IF(AH16&lt;=40%,"MENOR",IF(AH16&lt;=60%,"MODERADO",IF(AH16&lt;=80%,"MAYOR","CATASTROFICO"))))</f>
        <v>MAYOR</v>
      </c>
      <c r="AH16" s="197">
        <f>IF(V16="corregir",(O16-(O16*AD16)), O16)</f>
        <v>0.8</v>
      </c>
      <c r="AI16" s="246" t="s">
        <v>90</v>
      </c>
      <c r="AJ16" s="229" t="s">
        <v>91</v>
      </c>
      <c r="AK16" s="234" t="s">
        <v>92</v>
      </c>
      <c r="AL16" s="196"/>
      <c r="AM16" s="220">
        <v>45541</v>
      </c>
      <c r="AN16" s="200" t="s">
        <v>93</v>
      </c>
      <c r="AO16" s="201"/>
      <c r="AP16" s="201" t="s">
        <v>9</v>
      </c>
      <c r="AQ16" s="200" t="s">
        <v>94</v>
      </c>
      <c r="AR16" s="201" t="s">
        <v>9</v>
      </c>
      <c r="AS16" s="201"/>
      <c r="AT16" s="200" t="s">
        <v>95</v>
      </c>
      <c r="AU16" s="200" t="s">
        <v>9</v>
      </c>
      <c r="AV16" s="200"/>
      <c r="AW16" s="200" t="s">
        <v>96</v>
      </c>
      <c r="AX16" s="201"/>
      <c r="AY16" s="200" t="s">
        <v>9</v>
      </c>
      <c r="AZ16" s="200" t="s">
        <v>97</v>
      </c>
      <c r="BA16" s="200" t="s">
        <v>9</v>
      </c>
      <c r="BB16" s="201"/>
      <c r="BC16" s="200" t="s">
        <v>98</v>
      </c>
      <c r="BD16" s="200"/>
      <c r="BE16" s="200" t="s">
        <v>9</v>
      </c>
      <c r="BF16" s="200" t="s">
        <v>99</v>
      </c>
      <c r="BG16" s="200" t="s">
        <v>100</v>
      </c>
      <c r="BH16" s="349" t="s">
        <v>641</v>
      </c>
    </row>
    <row r="17" spans="1:61" ht="90" customHeight="1" x14ac:dyDescent="0.3">
      <c r="A17" s="248"/>
      <c r="B17" s="201"/>
      <c r="C17" s="285"/>
      <c r="D17" s="224"/>
      <c r="E17" s="224"/>
      <c r="F17" s="139" t="s">
        <v>101</v>
      </c>
      <c r="G17" s="137" t="s">
        <v>102</v>
      </c>
      <c r="H17" s="224"/>
      <c r="I17" s="262"/>
      <c r="J17" s="224"/>
      <c r="K17" s="186"/>
      <c r="L17" s="224"/>
      <c r="M17" s="259"/>
      <c r="N17" s="255"/>
      <c r="O17" s="256"/>
      <c r="P17" s="186"/>
      <c r="Q17" s="257"/>
      <c r="R17" s="324" t="s">
        <v>103</v>
      </c>
      <c r="S17" s="247" t="s">
        <v>82</v>
      </c>
      <c r="T17" s="272" t="s">
        <v>70</v>
      </c>
      <c r="U17" s="247" t="s">
        <v>83</v>
      </c>
      <c r="V17" s="247" t="s">
        <v>84</v>
      </c>
      <c r="W17" s="245">
        <v>0.25</v>
      </c>
      <c r="X17" s="254" t="s">
        <v>85</v>
      </c>
      <c r="Y17" s="245">
        <v>0.15</v>
      </c>
      <c r="Z17" s="247" t="s">
        <v>86</v>
      </c>
      <c r="AA17" s="326" t="s">
        <v>104</v>
      </c>
      <c r="AB17" s="247" t="s">
        <v>88</v>
      </c>
      <c r="AC17" s="250" t="s">
        <v>105</v>
      </c>
      <c r="AD17" s="251">
        <f>+W17+Y17</f>
        <v>0.4</v>
      </c>
      <c r="AE17" s="197" t="str">
        <f t="shared" ref="AE17:AE51" si="0">IF(AF17&lt;=20%,"MUY BAJA",IF(AF17&lt;=40%,"BAJA",IF(AF17&lt;=60%,"MEDIA",IF(AF17&lt;=80%,"ALTA","MUY ALTA"))))</f>
        <v>MUY BAJA</v>
      </c>
      <c r="AF17" s="325">
        <f>+AF16-(AF16*AD17)</f>
        <v>0.14399999999999999</v>
      </c>
      <c r="AG17" s="197"/>
      <c r="AH17" s="197"/>
      <c r="AI17" s="246"/>
      <c r="AJ17" s="229"/>
      <c r="AK17" s="234"/>
      <c r="AL17" s="196"/>
      <c r="AM17" s="221"/>
      <c r="AN17" s="200"/>
      <c r="AO17" s="201"/>
      <c r="AP17" s="201"/>
      <c r="AQ17" s="200"/>
      <c r="AR17" s="201"/>
      <c r="AS17" s="201"/>
      <c r="AT17" s="200"/>
      <c r="AU17" s="200"/>
      <c r="AV17" s="200"/>
      <c r="AW17" s="200"/>
      <c r="AX17" s="201"/>
      <c r="AY17" s="200"/>
      <c r="AZ17" s="200"/>
      <c r="BA17" s="200"/>
      <c r="BB17" s="201"/>
      <c r="BC17" s="200"/>
      <c r="BD17" s="200"/>
      <c r="BE17" s="200"/>
      <c r="BF17" s="200"/>
      <c r="BG17" s="200"/>
      <c r="BH17" s="268"/>
    </row>
    <row r="18" spans="1:61" ht="90" customHeight="1" x14ac:dyDescent="0.3">
      <c r="A18" s="248"/>
      <c r="B18" s="201"/>
      <c r="C18" s="285"/>
      <c r="D18" s="224"/>
      <c r="E18" s="224"/>
      <c r="F18" s="139" t="s">
        <v>71</v>
      </c>
      <c r="G18" s="137" t="s">
        <v>106</v>
      </c>
      <c r="H18" s="224"/>
      <c r="I18" s="262"/>
      <c r="J18" s="224"/>
      <c r="K18" s="186"/>
      <c r="L18" s="224"/>
      <c r="M18" s="259"/>
      <c r="N18" s="255"/>
      <c r="O18" s="256"/>
      <c r="P18" s="186"/>
      <c r="Q18" s="257"/>
      <c r="R18" s="324"/>
      <c r="S18" s="247"/>
      <c r="T18" s="272"/>
      <c r="U18" s="247"/>
      <c r="V18" s="247"/>
      <c r="W18" s="245"/>
      <c r="X18" s="254"/>
      <c r="Y18" s="245"/>
      <c r="Z18" s="247"/>
      <c r="AA18" s="326"/>
      <c r="AB18" s="247"/>
      <c r="AC18" s="250"/>
      <c r="AD18" s="251"/>
      <c r="AE18" s="197"/>
      <c r="AF18" s="325"/>
      <c r="AG18" s="197"/>
      <c r="AH18" s="197"/>
      <c r="AI18" s="246"/>
      <c r="AJ18" s="229"/>
      <c r="AK18" s="234"/>
      <c r="AL18" s="196"/>
      <c r="AM18" s="221"/>
      <c r="AN18" s="200"/>
      <c r="AO18" s="201"/>
      <c r="AP18" s="201"/>
      <c r="AQ18" s="200"/>
      <c r="AR18" s="201"/>
      <c r="AS18" s="201"/>
      <c r="AT18" s="200"/>
      <c r="AU18" s="200"/>
      <c r="AV18" s="200"/>
      <c r="AW18" s="200"/>
      <c r="AX18" s="201"/>
      <c r="AY18" s="200"/>
      <c r="AZ18" s="200"/>
      <c r="BA18" s="200"/>
      <c r="BB18" s="201"/>
      <c r="BC18" s="200"/>
      <c r="BD18" s="200"/>
      <c r="BE18" s="200"/>
      <c r="BF18" s="200"/>
      <c r="BG18" s="200"/>
      <c r="BH18" s="268"/>
    </row>
    <row r="19" spans="1:61" ht="173.65" customHeight="1" x14ac:dyDescent="0.3">
      <c r="A19" s="248" t="s">
        <v>9</v>
      </c>
      <c r="B19" s="201"/>
      <c r="C19" s="249" t="s">
        <v>107</v>
      </c>
      <c r="D19" s="200" t="s">
        <v>108</v>
      </c>
      <c r="E19" s="200" t="s">
        <v>109</v>
      </c>
      <c r="F19" s="139" t="s">
        <v>71</v>
      </c>
      <c r="G19" s="138" t="s">
        <v>110</v>
      </c>
      <c r="H19" s="224" t="s">
        <v>111</v>
      </c>
      <c r="I19" s="289" t="s">
        <v>112</v>
      </c>
      <c r="J19" s="224" t="s">
        <v>75</v>
      </c>
      <c r="K19" s="224" t="s">
        <v>113</v>
      </c>
      <c r="L19" s="224" t="s">
        <v>114</v>
      </c>
      <c r="M19" s="259">
        <v>0.6</v>
      </c>
      <c r="N19" s="255" t="s">
        <v>78</v>
      </c>
      <c r="O19" s="256">
        <v>0.8</v>
      </c>
      <c r="P19" s="186" t="s">
        <v>79</v>
      </c>
      <c r="Q19" s="257" t="s">
        <v>80</v>
      </c>
      <c r="R19" s="41" t="s">
        <v>115</v>
      </c>
      <c r="S19" s="42" t="s">
        <v>82</v>
      </c>
      <c r="T19" s="43" t="s">
        <v>116</v>
      </c>
      <c r="U19" s="42" t="s">
        <v>83</v>
      </c>
      <c r="V19" s="42" t="s">
        <v>84</v>
      </c>
      <c r="W19" s="44">
        <v>0.25</v>
      </c>
      <c r="X19" s="43" t="s">
        <v>85</v>
      </c>
      <c r="Y19" s="44">
        <v>0.15</v>
      </c>
      <c r="Z19" s="42" t="s">
        <v>86</v>
      </c>
      <c r="AA19" s="235" t="s">
        <v>117</v>
      </c>
      <c r="AB19" s="42" t="s">
        <v>88</v>
      </c>
      <c r="AC19" s="175" t="s">
        <v>118</v>
      </c>
      <c r="AD19" s="45">
        <f t="shared" ref="AD19:AD51" si="1">+W19+Y19</f>
        <v>0.4</v>
      </c>
      <c r="AE19" s="46" t="str">
        <f t="shared" si="0"/>
        <v>BAJA</v>
      </c>
      <c r="AF19" s="46">
        <f>IF(OR(V19="prevenir",V19="detectar"),(M19-(M19*AD19)), M19)</f>
        <v>0.36</v>
      </c>
      <c r="AG19" s="197" t="str">
        <f t="shared" ref="AG19:AG50" si="2">IF(AH19&lt;=20%,"LEVE",IF(AH19&lt;=40%,"MENOR",IF(AH19&lt;=60%,"MODERADO",IF(AH19&lt;=80%,"MAYOR","CATASTROFICO"))))</f>
        <v>MAYOR</v>
      </c>
      <c r="AH19" s="197">
        <f>IF(V19="corregir",(O19-(O19*AD19)), O19)</f>
        <v>0.8</v>
      </c>
      <c r="AI19" s="246" t="s">
        <v>90</v>
      </c>
      <c r="AJ19" s="229" t="s">
        <v>91</v>
      </c>
      <c r="AK19" s="234" t="s">
        <v>119</v>
      </c>
      <c r="AL19" s="196"/>
      <c r="AM19" s="218">
        <v>45541</v>
      </c>
      <c r="AN19" s="141" t="s">
        <v>120</v>
      </c>
      <c r="AO19" s="126"/>
      <c r="AP19" s="126" t="s">
        <v>9</v>
      </c>
      <c r="AQ19" s="141" t="s">
        <v>121</v>
      </c>
      <c r="AR19" s="126"/>
      <c r="AS19" s="126"/>
      <c r="AT19" s="141"/>
      <c r="AU19" s="126" t="s">
        <v>122</v>
      </c>
      <c r="AV19" s="126"/>
      <c r="AW19" s="141" t="s">
        <v>123</v>
      </c>
      <c r="AX19" s="126" t="s">
        <v>122</v>
      </c>
      <c r="AY19" s="126"/>
      <c r="AZ19" s="141" t="s">
        <v>124</v>
      </c>
      <c r="BA19" s="126" t="s">
        <v>122</v>
      </c>
      <c r="BB19" s="126"/>
      <c r="BC19" s="141" t="s">
        <v>125</v>
      </c>
      <c r="BD19" s="126"/>
      <c r="BE19" s="126" t="s">
        <v>122</v>
      </c>
      <c r="BF19" s="141" t="s">
        <v>126</v>
      </c>
      <c r="BG19" s="141" t="s">
        <v>127</v>
      </c>
      <c r="BH19" s="349" t="s">
        <v>628</v>
      </c>
    </row>
    <row r="20" spans="1:61" ht="173.65" customHeight="1" x14ac:dyDescent="0.3">
      <c r="A20" s="248"/>
      <c r="B20" s="201"/>
      <c r="C20" s="249"/>
      <c r="D20" s="200"/>
      <c r="E20" s="200"/>
      <c r="F20" s="139" t="s">
        <v>71</v>
      </c>
      <c r="G20" s="138" t="s">
        <v>128</v>
      </c>
      <c r="H20" s="224"/>
      <c r="I20" s="289"/>
      <c r="J20" s="224"/>
      <c r="K20" s="224"/>
      <c r="L20" s="224"/>
      <c r="M20" s="259"/>
      <c r="N20" s="255"/>
      <c r="O20" s="256"/>
      <c r="P20" s="186"/>
      <c r="Q20" s="257"/>
      <c r="R20" s="41" t="s">
        <v>129</v>
      </c>
      <c r="S20" s="42" t="s">
        <v>82</v>
      </c>
      <c r="T20" s="43" t="s">
        <v>130</v>
      </c>
      <c r="U20" s="42" t="s">
        <v>83</v>
      </c>
      <c r="V20" s="42" t="s">
        <v>84</v>
      </c>
      <c r="W20" s="44">
        <v>0.25</v>
      </c>
      <c r="X20" s="43" t="s">
        <v>85</v>
      </c>
      <c r="Y20" s="44">
        <v>0.15</v>
      </c>
      <c r="Z20" s="42" t="s">
        <v>86</v>
      </c>
      <c r="AA20" s="235"/>
      <c r="AB20" s="42" t="s">
        <v>88</v>
      </c>
      <c r="AC20" s="175" t="s">
        <v>118</v>
      </c>
      <c r="AD20" s="45">
        <f t="shared" si="1"/>
        <v>0.4</v>
      </c>
      <c r="AE20" s="46" t="str">
        <f t="shared" si="0"/>
        <v>BAJA</v>
      </c>
      <c r="AF20" s="46">
        <f>+AF19-(AF19*AD20)</f>
        <v>0.216</v>
      </c>
      <c r="AG20" s="197"/>
      <c r="AH20" s="197"/>
      <c r="AI20" s="246"/>
      <c r="AJ20" s="229"/>
      <c r="AK20" s="234"/>
      <c r="AL20" s="196"/>
      <c r="AM20" s="218"/>
      <c r="AN20" s="141" t="s">
        <v>120</v>
      </c>
      <c r="AO20" s="126"/>
      <c r="AP20" s="126"/>
      <c r="AQ20" s="162" t="s">
        <v>131</v>
      </c>
      <c r="AR20" s="126"/>
      <c r="AS20" s="126"/>
      <c r="AT20" s="162"/>
      <c r="AU20" s="126" t="s">
        <v>122</v>
      </c>
      <c r="AV20" s="126"/>
      <c r="AW20" s="162" t="s">
        <v>132</v>
      </c>
      <c r="AX20" s="126" t="s">
        <v>122</v>
      </c>
      <c r="AY20" s="126"/>
      <c r="AZ20" s="141" t="s">
        <v>124</v>
      </c>
      <c r="BA20" s="126" t="s">
        <v>122</v>
      </c>
      <c r="BB20" s="126"/>
      <c r="BC20" s="141" t="s">
        <v>125</v>
      </c>
      <c r="BD20" s="126"/>
      <c r="BE20" s="126" t="s">
        <v>122</v>
      </c>
      <c r="BF20" s="141" t="s">
        <v>126</v>
      </c>
      <c r="BG20" s="141"/>
      <c r="BH20" s="349"/>
    </row>
    <row r="21" spans="1:61" ht="173.65" customHeight="1" x14ac:dyDescent="0.3">
      <c r="A21" s="248"/>
      <c r="B21" s="201"/>
      <c r="C21" s="249"/>
      <c r="D21" s="200"/>
      <c r="E21" s="200"/>
      <c r="F21" s="139" t="s">
        <v>71</v>
      </c>
      <c r="G21" s="118" t="s">
        <v>133</v>
      </c>
      <c r="H21" s="224"/>
      <c r="I21" s="289"/>
      <c r="J21" s="224"/>
      <c r="K21" s="224"/>
      <c r="L21" s="224"/>
      <c r="M21" s="259"/>
      <c r="N21" s="255"/>
      <c r="O21" s="256"/>
      <c r="P21" s="186"/>
      <c r="Q21" s="257"/>
      <c r="R21" s="41" t="s">
        <v>134</v>
      </c>
      <c r="S21" s="42" t="s">
        <v>82</v>
      </c>
      <c r="T21" s="43" t="s">
        <v>130</v>
      </c>
      <c r="U21" s="42" t="s">
        <v>83</v>
      </c>
      <c r="V21" s="42" t="s">
        <v>84</v>
      </c>
      <c r="W21" s="44">
        <v>0.25</v>
      </c>
      <c r="X21" s="43" t="s">
        <v>85</v>
      </c>
      <c r="Y21" s="44">
        <v>0.15</v>
      </c>
      <c r="Z21" s="42" t="s">
        <v>86</v>
      </c>
      <c r="AA21" s="49" t="s">
        <v>135</v>
      </c>
      <c r="AB21" s="42" t="s">
        <v>88</v>
      </c>
      <c r="AC21" s="175" t="s">
        <v>136</v>
      </c>
      <c r="AD21" s="45">
        <f t="shared" si="1"/>
        <v>0.4</v>
      </c>
      <c r="AE21" s="46" t="str">
        <f>IF(AF21&lt;=20%,"MUY BAJA",IF(AF21&lt;=40%,"BAJA",IF(AF21&lt;=60%,"MEDIA",IF(AF21&lt;=80%,"ALTA","MUY ALTA"))))</f>
        <v>MUY BAJA</v>
      </c>
      <c r="AF21" s="98">
        <f>+AF20-(AF20*AD21)</f>
        <v>0.12959999999999999</v>
      </c>
      <c r="AG21" s="197"/>
      <c r="AH21" s="197"/>
      <c r="AI21" s="246"/>
      <c r="AJ21" s="229"/>
      <c r="AK21" s="234"/>
      <c r="AL21" s="196"/>
      <c r="AM21" s="218"/>
      <c r="AN21" s="141" t="s">
        <v>120</v>
      </c>
      <c r="AO21" s="126"/>
      <c r="AP21" s="126" t="s">
        <v>137</v>
      </c>
      <c r="AQ21" s="162" t="s">
        <v>138</v>
      </c>
      <c r="AR21" s="126"/>
      <c r="AS21" s="126"/>
      <c r="AT21" s="162"/>
      <c r="AU21" s="126" t="s">
        <v>122</v>
      </c>
      <c r="AV21" s="126"/>
      <c r="AW21" s="162" t="s">
        <v>139</v>
      </c>
      <c r="AX21" s="126" t="s">
        <v>122</v>
      </c>
      <c r="AY21" s="126"/>
      <c r="AZ21" s="141" t="s">
        <v>124</v>
      </c>
      <c r="BA21" s="126" t="s">
        <v>122</v>
      </c>
      <c r="BB21" s="126"/>
      <c r="BC21" s="141" t="s">
        <v>125</v>
      </c>
      <c r="BD21" s="126"/>
      <c r="BE21" s="126" t="s">
        <v>122</v>
      </c>
      <c r="BF21" s="141" t="s">
        <v>126</v>
      </c>
      <c r="BG21" s="141"/>
      <c r="BH21" s="349"/>
    </row>
    <row r="22" spans="1:61" ht="87" customHeight="1" x14ac:dyDescent="0.3">
      <c r="A22" s="248" t="s">
        <v>9</v>
      </c>
      <c r="B22" s="201"/>
      <c r="C22" s="249" t="s">
        <v>107</v>
      </c>
      <c r="D22" s="224" t="s">
        <v>140</v>
      </c>
      <c r="E22" s="224" t="s">
        <v>141</v>
      </c>
      <c r="F22" s="139" t="s">
        <v>71</v>
      </c>
      <c r="G22" s="118" t="s">
        <v>142</v>
      </c>
      <c r="H22" s="224" t="s">
        <v>143</v>
      </c>
      <c r="I22" s="252" t="s">
        <v>144</v>
      </c>
      <c r="J22" s="224" t="s">
        <v>145</v>
      </c>
      <c r="K22" s="224" t="s">
        <v>146</v>
      </c>
      <c r="L22" s="224" t="s">
        <v>147</v>
      </c>
      <c r="M22" s="259">
        <v>0.8</v>
      </c>
      <c r="N22" s="255" t="s">
        <v>148</v>
      </c>
      <c r="O22" s="256">
        <v>0.6</v>
      </c>
      <c r="P22" s="186" t="s">
        <v>149</v>
      </c>
      <c r="Q22" s="257" t="s">
        <v>90</v>
      </c>
      <c r="R22" s="48" t="s">
        <v>150</v>
      </c>
      <c r="S22" s="42" t="s">
        <v>82</v>
      </c>
      <c r="T22" s="43" t="s">
        <v>151</v>
      </c>
      <c r="U22" s="42" t="s">
        <v>83</v>
      </c>
      <c r="V22" s="42" t="s">
        <v>84</v>
      </c>
      <c r="W22" s="44">
        <v>0.25</v>
      </c>
      <c r="X22" s="43" t="s">
        <v>85</v>
      </c>
      <c r="Y22" s="44">
        <v>0.15</v>
      </c>
      <c r="Z22" s="42" t="s">
        <v>86</v>
      </c>
      <c r="AA22" s="49" t="s">
        <v>152</v>
      </c>
      <c r="AB22" s="42" t="s">
        <v>88</v>
      </c>
      <c r="AC22" s="175" t="s">
        <v>153</v>
      </c>
      <c r="AD22" s="45">
        <f t="shared" si="1"/>
        <v>0.4</v>
      </c>
      <c r="AE22" s="46" t="str">
        <f t="shared" si="0"/>
        <v>MEDIA</v>
      </c>
      <c r="AF22" s="46">
        <f>IF(OR(V22="prevenir",V22="detectar"),(M22-(M22*AD22)), M22)</f>
        <v>0.48</v>
      </c>
      <c r="AG22" s="197" t="str">
        <f t="shared" si="2"/>
        <v>MODERADO</v>
      </c>
      <c r="AH22" s="197">
        <f>IF(V22="corregir",(O22-(O22*AD22)), O22)</f>
        <v>0.6</v>
      </c>
      <c r="AI22" s="246" t="s">
        <v>154</v>
      </c>
      <c r="AJ22" s="229" t="s">
        <v>91</v>
      </c>
      <c r="AK22" s="196"/>
      <c r="AL22" s="196"/>
      <c r="AM22" s="219">
        <v>45527</v>
      </c>
      <c r="AN22" s="200" t="s">
        <v>638</v>
      </c>
      <c r="AO22" s="212" t="s">
        <v>155</v>
      </c>
      <c r="AP22" s="212" t="s">
        <v>9</v>
      </c>
      <c r="AQ22" s="184" t="s">
        <v>156</v>
      </c>
      <c r="AR22" s="212" t="s">
        <v>9</v>
      </c>
      <c r="AS22" s="212" t="s">
        <v>155</v>
      </c>
      <c r="AT22" s="184" t="s">
        <v>157</v>
      </c>
      <c r="AU22" s="212" t="s">
        <v>9</v>
      </c>
      <c r="AV22" s="212" t="s">
        <v>155</v>
      </c>
      <c r="AW22" s="184" t="s">
        <v>158</v>
      </c>
      <c r="AX22" s="212" t="s">
        <v>9</v>
      </c>
      <c r="AY22" s="212" t="s">
        <v>155</v>
      </c>
      <c r="AZ22" s="184" t="s">
        <v>159</v>
      </c>
      <c r="BA22" s="212" t="s">
        <v>155</v>
      </c>
      <c r="BB22" s="212" t="s">
        <v>9</v>
      </c>
      <c r="BC22" s="184" t="s">
        <v>160</v>
      </c>
      <c r="BD22" s="212" t="s">
        <v>9</v>
      </c>
      <c r="BE22" s="200"/>
      <c r="BF22" s="212" t="s">
        <v>161</v>
      </c>
      <c r="BG22" s="200"/>
      <c r="BH22" s="268" t="s">
        <v>623</v>
      </c>
    </row>
    <row r="23" spans="1:61" ht="83.5" customHeight="1" x14ac:dyDescent="0.3">
      <c r="A23" s="248"/>
      <c r="B23" s="201"/>
      <c r="C23" s="249"/>
      <c r="D23" s="224"/>
      <c r="E23" s="224"/>
      <c r="F23" s="139" t="s">
        <v>71</v>
      </c>
      <c r="G23" s="118" t="s">
        <v>162</v>
      </c>
      <c r="H23" s="224"/>
      <c r="I23" s="252"/>
      <c r="J23" s="224"/>
      <c r="K23" s="224"/>
      <c r="L23" s="224"/>
      <c r="M23" s="259"/>
      <c r="N23" s="255"/>
      <c r="O23" s="256"/>
      <c r="P23" s="186"/>
      <c r="Q23" s="257"/>
      <c r="R23" s="48" t="s">
        <v>163</v>
      </c>
      <c r="S23" s="42" t="s">
        <v>82</v>
      </c>
      <c r="T23" s="43" t="s">
        <v>151</v>
      </c>
      <c r="U23" s="42" t="s">
        <v>83</v>
      </c>
      <c r="V23" s="42" t="s">
        <v>164</v>
      </c>
      <c r="W23" s="44">
        <v>0.15</v>
      </c>
      <c r="X23" s="43" t="s">
        <v>85</v>
      </c>
      <c r="Y23" s="44">
        <v>0.15</v>
      </c>
      <c r="Z23" s="42" t="s">
        <v>86</v>
      </c>
      <c r="AA23" s="49" t="s">
        <v>152</v>
      </c>
      <c r="AB23" s="42" t="s">
        <v>88</v>
      </c>
      <c r="AC23" s="175" t="s">
        <v>165</v>
      </c>
      <c r="AD23" s="45">
        <f t="shared" si="1"/>
        <v>0.3</v>
      </c>
      <c r="AE23" s="46" t="str">
        <f t="shared" si="0"/>
        <v>BAJA</v>
      </c>
      <c r="AF23" s="46">
        <f>+AF22-(AF22*AD23)</f>
        <v>0.33599999999999997</v>
      </c>
      <c r="AG23" s="197"/>
      <c r="AH23" s="197"/>
      <c r="AI23" s="246"/>
      <c r="AJ23" s="229"/>
      <c r="AK23" s="196"/>
      <c r="AL23" s="196"/>
      <c r="AM23" s="219"/>
      <c r="AN23" s="200"/>
      <c r="AO23" s="213"/>
      <c r="AP23" s="213"/>
      <c r="AQ23" s="190"/>
      <c r="AR23" s="213"/>
      <c r="AS23" s="213"/>
      <c r="AT23" s="190"/>
      <c r="AU23" s="213"/>
      <c r="AV23" s="213"/>
      <c r="AW23" s="190"/>
      <c r="AX23" s="213"/>
      <c r="AY23" s="213"/>
      <c r="AZ23" s="190"/>
      <c r="BA23" s="213"/>
      <c r="BB23" s="213"/>
      <c r="BC23" s="190"/>
      <c r="BD23" s="213"/>
      <c r="BE23" s="200"/>
      <c r="BF23" s="213"/>
      <c r="BG23" s="200"/>
      <c r="BH23" s="268"/>
    </row>
    <row r="24" spans="1:61" ht="124" customHeight="1" x14ac:dyDescent="0.3">
      <c r="A24" s="248"/>
      <c r="B24" s="201"/>
      <c r="C24" s="249"/>
      <c r="D24" s="224"/>
      <c r="E24" s="224"/>
      <c r="F24" s="139" t="s">
        <v>166</v>
      </c>
      <c r="G24" s="118" t="s">
        <v>167</v>
      </c>
      <c r="H24" s="224"/>
      <c r="I24" s="252"/>
      <c r="J24" s="224"/>
      <c r="K24" s="224"/>
      <c r="L24" s="224"/>
      <c r="M24" s="259"/>
      <c r="N24" s="255"/>
      <c r="O24" s="256"/>
      <c r="P24" s="186"/>
      <c r="Q24" s="257"/>
      <c r="R24" s="48" t="s">
        <v>168</v>
      </c>
      <c r="S24" s="42" t="s">
        <v>82</v>
      </c>
      <c r="T24" s="43" t="s">
        <v>151</v>
      </c>
      <c r="U24" s="42" t="s">
        <v>83</v>
      </c>
      <c r="V24" s="42" t="s">
        <v>164</v>
      </c>
      <c r="W24" s="44">
        <v>0.15</v>
      </c>
      <c r="X24" s="43" t="s">
        <v>85</v>
      </c>
      <c r="Y24" s="44">
        <v>0.15</v>
      </c>
      <c r="Z24" s="42" t="s">
        <v>86</v>
      </c>
      <c r="AA24" s="49" t="s">
        <v>152</v>
      </c>
      <c r="AB24" s="42" t="s">
        <v>88</v>
      </c>
      <c r="AC24" s="175" t="s">
        <v>169</v>
      </c>
      <c r="AD24" s="45">
        <f t="shared" si="1"/>
        <v>0.3</v>
      </c>
      <c r="AE24" s="46" t="str">
        <f t="shared" si="0"/>
        <v>BAJA</v>
      </c>
      <c r="AF24" s="98">
        <f>+AF23-(AF23*AD24)</f>
        <v>0.23519999999999996</v>
      </c>
      <c r="AG24" s="197"/>
      <c r="AH24" s="197"/>
      <c r="AI24" s="246"/>
      <c r="AJ24" s="229"/>
      <c r="AK24" s="196"/>
      <c r="AL24" s="196"/>
      <c r="AM24" s="219"/>
      <c r="AN24" s="200"/>
      <c r="AO24" s="214"/>
      <c r="AP24" s="214"/>
      <c r="AQ24" s="185"/>
      <c r="AR24" s="214"/>
      <c r="AS24" s="214"/>
      <c r="AT24" s="185"/>
      <c r="AU24" s="214"/>
      <c r="AV24" s="214"/>
      <c r="AW24" s="185"/>
      <c r="AX24" s="214"/>
      <c r="AY24" s="214"/>
      <c r="AZ24" s="185"/>
      <c r="BA24" s="214"/>
      <c r="BB24" s="214"/>
      <c r="BC24" s="185"/>
      <c r="BD24" s="214"/>
      <c r="BE24" s="200"/>
      <c r="BF24" s="214"/>
      <c r="BG24" s="200"/>
      <c r="BH24" s="268"/>
    </row>
    <row r="25" spans="1:61" ht="60.75" customHeight="1" x14ac:dyDescent="0.3">
      <c r="A25" s="248" t="s">
        <v>9</v>
      </c>
      <c r="B25" s="201"/>
      <c r="C25" s="249" t="s">
        <v>170</v>
      </c>
      <c r="D25" s="224" t="s">
        <v>171</v>
      </c>
      <c r="E25" s="224" t="s">
        <v>172</v>
      </c>
      <c r="F25" s="224" t="s">
        <v>71</v>
      </c>
      <c r="G25" s="268" t="s">
        <v>173</v>
      </c>
      <c r="H25" s="224" t="s">
        <v>174</v>
      </c>
      <c r="I25" s="252" t="s">
        <v>175</v>
      </c>
      <c r="J25" s="224" t="s">
        <v>75</v>
      </c>
      <c r="K25" s="224" t="s">
        <v>176</v>
      </c>
      <c r="L25" s="224" t="s">
        <v>77</v>
      </c>
      <c r="M25" s="259">
        <v>0.4</v>
      </c>
      <c r="N25" s="255" t="s">
        <v>78</v>
      </c>
      <c r="O25" s="256">
        <v>0.8</v>
      </c>
      <c r="P25" s="186" t="s">
        <v>79</v>
      </c>
      <c r="Q25" s="257" t="s">
        <v>90</v>
      </c>
      <c r="R25" s="50" t="s">
        <v>177</v>
      </c>
      <c r="S25" s="42" t="s">
        <v>82</v>
      </c>
      <c r="T25" s="43" t="s">
        <v>178</v>
      </c>
      <c r="U25" s="42" t="s">
        <v>83</v>
      </c>
      <c r="V25" s="42" t="s">
        <v>84</v>
      </c>
      <c r="W25" s="44">
        <v>0.25</v>
      </c>
      <c r="X25" s="43" t="s">
        <v>85</v>
      </c>
      <c r="Y25" s="44">
        <v>0.15</v>
      </c>
      <c r="Z25" s="42" t="s">
        <v>86</v>
      </c>
      <c r="AA25" s="49" t="s">
        <v>179</v>
      </c>
      <c r="AB25" s="42" t="s">
        <v>88</v>
      </c>
      <c r="AC25" s="175" t="s">
        <v>180</v>
      </c>
      <c r="AD25" s="45">
        <f t="shared" si="1"/>
        <v>0.4</v>
      </c>
      <c r="AE25" s="46" t="str">
        <f t="shared" si="0"/>
        <v>BAJA</v>
      </c>
      <c r="AF25" s="46">
        <f>IF(OR(V25="prevenir",V25="detectar"),(M25-(M25*AD25)), M25)</f>
        <v>0.24</v>
      </c>
      <c r="AG25" s="197" t="str">
        <f t="shared" si="2"/>
        <v>MAYOR</v>
      </c>
      <c r="AH25" s="197">
        <f>IF(V25="corregir",(O25-(O25*AD25)), O25)</f>
        <v>0.8</v>
      </c>
      <c r="AI25" s="246" t="s">
        <v>90</v>
      </c>
      <c r="AJ25" s="229" t="s">
        <v>91</v>
      </c>
      <c r="AK25" s="234" t="s">
        <v>181</v>
      </c>
      <c r="AL25" s="196"/>
      <c r="AM25" s="220">
        <v>45541</v>
      </c>
      <c r="AN25" s="200" t="s">
        <v>182</v>
      </c>
      <c r="AO25" s="200"/>
      <c r="AP25" s="200" t="s">
        <v>9</v>
      </c>
      <c r="AQ25" s="200" t="s">
        <v>183</v>
      </c>
      <c r="AR25" s="200" t="s">
        <v>9</v>
      </c>
      <c r="AS25" s="200"/>
      <c r="AT25" s="200" t="s">
        <v>184</v>
      </c>
      <c r="AU25" s="200" t="s">
        <v>9</v>
      </c>
      <c r="AV25" s="200"/>
      <c r="AW25" s="200" t="s">
        <v>185</v>
      </c>
      <c r="AX25" s="200" t="s">
        <v>9</v>
      </c>
      <c r="AY25" s="200"/>
      <c r="AZ25" s="200" t="s">
        <v>186</v>
      </c>
      <c r="BA25" s="200"/>
      <c r="BB25" s="200" t="s">
        <v>122</v>
      </c>
      <c r="BC25" s="200" t="s">
        <v>187</v>
      </c>
      <c r="BD25" s="200"/>
      <c r="BE25" s="200" t="s">
        <v>122</v>
      </c>
      <c r="BF25" s="200" t="s">
        <v>188</v>
      </c>
      <c r="BG25" s="200" t="s">
        <v>189</v>
      </c>
      <c r="BH25" s="268" t="s">
        <v>629</v>
      </c>
    </row>
    <row r="26" spans="1:61" ht="58.5" customHeight="1" x14ac:dyDescent="0.3">
      <c r="A26" s="248"/>
      <c r="B26" s="201"/>
      <c r="C26" s="249"/>
      <c r="D26" s="224"/>
      <c r="E26" s="224"/>
      <c r="F26" s="224"/>
      <c r="G26" s="268"/>
      <c r="H26" s="224"/>
      <c r="I26" s="252"/>
      <c r="J26" s="224"/>
      <c r="K26" s="224"/>
      <c r="L26" s="224"/>
      <c r="M26" s="259"/>
      <c r="N26" s="255"/>
      <c r="O26" s="256"/>
      <c r="P26" s="186"/>
      <c r="Q26" s="257"/>
      <c r="R26" s="50" t="s">
        <v>190</v>
      </c>
      <c r="S26" s="42" t="s">
        <v>82</v>
      </c>
      <c r="T26" s="43" t="s">
        <v>191</v>
      </c>
      <c r="U26" s="42" t="s">
        <v>83</v>
      </c>
      <c r="V26" s="42" t="s">
        <v>84</v>
      </c>
      <c r="W26" s="44">
        <v>0.25</v>
      </c>
      <c r="X26" s="43" t="s">
        <v>85</v>
      </c>
      <c r="Y26" s="44">
        <v>0.15</v>
      </c>
      <c r="Z26" s="42" t="s">
        <v>86</v>
      </c>
      <c r="AA26" s="49" t="s">
        <v>179</v>
      </c>
      <c r="AB26" s="42" t="s">
        <v>88</v>
      </c>
      <c r="AC26" s="176" t="s">
        <v>192</v>
      </c>
      <c r="AD26" s="45">
        <f t="shared" si="1"/>
        <v>0.4</v>
      </c>
      <c r="AE26" s="46" t="str">
        <f t="shared" si="0"/>
        <v>MUY BAJA</v>
      </c>
      <c r="AF26" s="46">
        <f>+AF25-(AF25*AD26)</f>
        <v>0.14399999999999999</v>
      </c>
      <c r="AG26" s="197"/>
      <c r="AH26" s="197"/>
      <c r="AI26" s="246"/>
      <c r="AJ26" s="229"/>
      <c r="AK26" s="329"/>
      <c r="AL26" s="196"/>
      <c r="AM26" s="220"/>
      <c r="AN26" s="200"/>
      <c r="AO26" s="200"/>
      <c r="AP26" s="200"/>
      <c r="AQ26" s="200"/>
      <c r="AR26" s="200"/>
      <c r="AS26" s="200"/>
      <c r="AT26" s="200"/>
      <c r="AU26" s="200"/>
      <c r="AV26" s="200"/>
      <c r="AW26" s="200"/>
      <c r="AX26" s="200"/>
      <c r="AY26" s="200"/>
      <c r="AZ26" s="200"/>
      <c r="BA26" s="200"/>
      <c r="BB26" s="200"/>
      <c r="BC26" s="200"/>
      <c r="BD26" s="200"/>
      <c r="BE26" s="200"/>
      <c r="BF26" s="200"/>
      <c r="BG26" s="200"/>
      <c r="BH26" s="268"/>
    </row>
    <row r="27" spans="1:61" ht="58.5" customHeight="1" x14ac:dyDescent="0.3">
      <c r="A27" s="248"/>
      <c r="B27" s="201"/>
      <c r="C27" s="249"/>
      <c r="D27" s="224"/>
      <c r="E27" s="224"/>
      <c r="F27" s="224"/>
      <c r="G27" s="268"/>
      <c r="H27" s="224"/>
      <c r="I27" s="252"/>
      <c r="J27" s="224"/>
      <c r="K27" s="224"/>
      <c r="L27" s="224"/>
      <c r="M27" s="259"/>
      <c r="N27" s="255"/>
      <c r="O27" s="256"/>
      <c r="P27" s="186"/>
      <c r="Q27" s="257"/>
      <c r="R27" s="50" t="s">
        <v>193</v>
      </c>
      <c r="S27" s="42" t="s">
        <v>82</v>
      </c>
      <c r="T27" s="43" t="s">
        <v>194</v>
      </c>
      <c r="U27" s="42" t="s">
        <v>83</v>
      </c>
      <c r="V27" s="42" t="s">
        <v>84</v>
      </c>
      <c r="W27" s="44">
        <v>0.25</v>
      </c>
      <c r="X27" s="43" t="s">
        <v>85</v>
      </c>
      <c r="Y27" s="44">
        <v>0.15</v>
      </c>
      <c r="Z27" s="42" t="s">
        <v>86</v>
      </c>
      <c r="AA27" s="49" t="s">
        <v>195</v>
      </c>
      <c r="AB27" s="42" t="s">
        <v>88</v>
      </c>
      <c r="AC27" s="175" t="s">
        <v>196</v>
      </c>
      <c r="AD27" s="45">
        <f t="shared" si="1"/>
        <v>0.4</v>
      </c>
      <c r="AE27" s="46" t="str">
        <f t="shared" si="0"/>
        <v>MUY BAJA</v>
      </c>
      <c r="AF27" s="46">
        <f t="shared" ref="AF27:AF30" si="3">+AF26-(AF26*AD27)</f>
        <v>8.6399999999999991E-2</v>
      </c>
      <c r="AG27" s="197"/>
      <c r="AH27" s="197"/>
      <c r="AI27" s="246"/>
      <c r="AJ27" s="229"/>
      <c r="AK27" s="329"/>
      <c r="AL27" s="196"/>
      <c r="AM27" s="220"/>
      <c r="AN27" s="200"/>
      <c r="AO27" s="200"/>
      <c r="AP27" s="200"/>
      <c r="AQ27" s="200"/>
      <c r="AR27" s="200"/>
      <c r="AS27" s="200"/>
      <c r="AT27" s="200"/>
      <c r="AU27" s="200"/>
      <c r="AV27" s="200"/>
      <c r="AW27" s="200"/>
      <c r="AX27" s="200"/>
      <c r="AY27" s="200"/>
      <c r="AZ27" s="200"/>
      <c r="BA27" s="200"/>
      <c r="BB27" s="200"/>
      <c r="BC27" s="200"/>
      <c r="BD27" s="200"/>
      <c r="BE27" s="200"/>
      <c r="BF27" s="200"/>
      <c r="BG27" s="200"/>
      <c r="BH27" s="268"/>
    </row>
    <row r="28" spans="1:61" ht="58.5" customHeight="1" x14ac:dyDescent="0.3">
      <c r="A28" s="248"/>
      <c r="B28" s="201"/>
      <c r="C28" s="249"/>
      <c r="D28" s="224"/>
      <c r="E28" s="224"/>
      <c r="F28" s="224" t="s">
        <v>71</v>
      </c>
      <c r="G28" s="268" t="s">
        <v>197</v>
      </c>
      <c r="H28" s="224"/>
      <c r="I28" s="252"/>
      <c r="J28" s="224"/>
      <c r="K28" s="224"/>
      <c r="L28" s="224"/>
      <c r="M28" s="259"/>
      <c r="N28" s="255"/>
      <c r="O28" s="256"/>
      <c r="P28" s="186"/>
      <c r="Q28" s="257"/>
      <c r="R28" s="50" t="s">
        <v>198</v>
      </c>
      <c r="S28" s="42" t="s">
        <v>82</v>
      </c>
      <c r="T28" s="43" t="s">
        <v>199</v>
      </c>
      <c r="U28" s="42" t="s">
        <v>83</v>
      </c>
      <c r="V28" s="42" t="s">
        <v>84</v>
      </c>
      <c r="W28" s="44">
        <v>0.25</v>
      </c>
      <c r="X28" s="43" t="s">
        <v>85</v>
      </c>
      <c r="Y28" s="44">
        <v>0.15</v>
      </c>
      <c r="Z28" s="42" t="s">
        <v>86</v>
      </c>
      <c r="AA28" s="49" t="s">
        <v>179</v>
      </c>
      <c r="AB28" s="42" t="s">
        <v>88</v>
      </c>
      <c r="AC28" s="176" t="s">
        <v>200</v>
      </c>
      <c r="AD28" s="45">
        <f t="shared" si="1"/>
        <v>0.4</v>
      </c>
      <c r="AE28" s="46" t="str">
        <f t="shared" si="0"/>
        <v>MUY BAJA</v>
      </c>
      <c r="AF28" s="46">
        <f t="shared" si="3"/>
        <v>5.183999999999999E-2</v>
      </c>
      <c r="AG28" s="197"/>
      <c r="AH28" s="197"/>
      <c r="AI28" s="246"/>
      <c r="AJ28" s="229"/>
      <c r="AK28" s="329"/>
      <c r="AL28" s="196"/>
      <c r="AM28" s="220"/>
      <c r="AN28" s="200"/>
      <c r="AO28" s="200"/>
      <c r="AP28" s="200"/>
      <c r="AQ28" s="200"/>
      <c r="AR28" s="200"/>
      <c r="AS28" s="200"/>
      <c r="AT28" s="200"/>
      <c r="AU28" s="200"/>
      <c r="AV28" s="200"/>
      <c r="AW28" s="200"/>
      <c r="AX28" s="200"/>
      <c r="AY28" s="200"/>
      <c r="AZ28" s="200"/>
      <c r="BA28" s="200"/>
      <c r="BB28" s="200"/>
      <c r="BC28" s="200"/>
      <c r="BD28" s="200"/>
      <c r="BE28" s="200"/>
      <c r="BF28" s="200"/>
      <c r="BG28" s="200"/>
      <c r="BH28" s="268"/>
    </row>
    <row r="29" spans="1:61" ht="58.5" customHeight="1" x14ac:dyDescent="0.3">
      <c r="A29" s="248"/>
      <c r="B29" s="201"/>
      <c r="C29" s="249"/>
      <c r="D29" s="224"/>
      <c r="E29" s="224"/>
      <c r="F29" s="224"/>
      <c r="G29" s="268"/>
      <c r="H29" s="224"/>
      <c r="I29" s="252"/>
      <c r="J29" s="224"/>
      <c r="K29" s="224"/>
      <c r="L29" s="224"/>
      <c r="M29" s="259"/>
      <c r="N29" s="255"/>
      <c r="O29" s="256"/>
      <c r="P29" s="186"/>
      <c r="Q29" s="257"/>
      <c r="R29" s="50" t="s">
        <v>201</v>
      </c>
      <c r="S29" s="42" t="s">
        <v>82</v>
      </c>
      <c r="T29" s="43" t="s">
        <v>194</v>
      </c>
      <c r="U29" s="42" t="s">
        <v>83</v>
      </c>
      <c r="V29" s="42" t="s">
        <v>84</v>
      </c>
      <c r="W29" s="44">
        <v>0.25</v>
      </c>
      <c r="X29" s="43" t="s">
        <v>85</v>
      </c>
      <c r="Y29" s="44">
        <v>0.15</v>
      </c>
      <c r="Z29" s="42" t="s">
        <v>86</v>
      </c>
      <c r="AA29" s="49" t="s">
        <v>179</v>
      </c>
      <c r="AB29" s="42" t="s">
        <v>88</v>
      </c>
      <c r="AC29" s="176" t="s">
        <v>202</v>
      </c>
      <c r="AD29" s="45">
        <f t="shared" si="1"/>
        <v>0.4</v>
      </c>
      <c r="AE29" s="46" t="str">
        <f t="shared" si="0"/>
        <v>MUY BAJA</v>
      </c>
      <c r="AF29" s="46">
        <f t="shared" si="3"/>
        <v>3.1103999999999993E-2</v>
      </c>
      <c r="AG29" s="197"/>
      <c r="AH29" s="197"/>
      <c r="AI29" s="246"/>
      <c r="AJ29" s="229"/>
      <c r="AK29" s="329"/>
      <c r="AL29" s="196"/>
      <c r="AM29" s="220"/>
      <c r="AN29" s="200"/>
      <c r="AO29" s="200"/>
      <c r="AP29" s="200"/>
      <c r="AQ29" s="200"/>
      <c r="AR29" s="200"/>
      <c r="AS29" s="200"/>
      <c r="AT29" s="200"/>
      <c r="AU29" s="200"/>
      <c r="AV29" s="200"/>
      <c r="AW29" s="200"/>
      <c r="AX29" s="200"/>
      <c r="AY29" s="200"/>
      <c r="AZ29" s="200"/>
      <c r="BA29" s="200"/>
      <c r="BB29" s="200"/>
      <c r="BC29" s="200"/>
      <c r="BD29" s="200"/>
      <c r="BE29" s="200"/>
      <c r="BF29" s="200"/>
      <c r="BG29" s="200"/>
      <c r="BH29" s="268"/>
    </row>
    <row r="30" spans="1:61" ht="58.5" customHeight="1" x14ac:dyDescent="0.3">
      <c r="A30" s="248"/>
      <c r="B30" s="201"/>
      <c r="C30" s="249"/>
      <c r="D30" s="224"/>
      <c r="E30" s="224"/>
      <c r="F30" s="224"/>
      <c r="G30" s="268"/>
      <c r="H30" s="224"/>
      <c r="I30" s="252"/>
      <c r="J30" s="224"/>
      <c r="K30" s="224"/>
      <c r="L30" s="224"/>
      <c r="M30" s="259"/>
      <c r="N30" s="255"/>
      <c r="O30" s="256"/>
      <c r="P30" s="186"/>
      <c r="Q30" s="257"/>
      <c r="R30" s="50" t="s">
        <v>203</v>
      </c>
      <c r="S30" s="42" t="s">
        <v>82</v>
      </c>
      <c r="T30" s="43" t="s">
        <v>194</v>
      </c>
      <c r="U30" s="42" t="s">
        <v>83</v>
      </c>
      <c r="V30" s="42" t="s">
        <v>84</v>
      </c>
      <c r="W30" s="44">
        <v>0.25</v>
      </c>
      <c r="X30" s="43" t="s">
        <v>85</v>
      </c>
      <c r="Y30" s="44">
        <v>0.15</v>
      </c>
      <c r="Z30" s="42" t="s">
        <v>86</v>
      </c>
      <c r="AA30" s="49" t="s">
        <v>179</v>
      </c>
      <c r="AB30" s="42" t="s">
        <v>88</v>
      </c>
      <c r="AC30" s="176" t="s">
        <v>202</v>
      </c>
      <c r="AD30" s="45">
        <f t="shared" si="1"/>
        <v>0.4</v>
      </c>
      <c r="AE30" s="46" t="str">
        <f t="shared" si="0"/>
        <v>MUY BAJA</v>
      </c>
      <c r="AF30" s="98">
        <f t="shared" si="3"/>
        <v>1.8662399999999996E-2</v>
      </c>
      <c r="AG30" s="197"/>
      <c r="AH30" s="197"/>
      <c r="AI30" s="246"/>
      <c r="AJ30" s="229"/>
      <c r="AK30" s="329"/>
      <c r="AL30" s="196"/>
      <c r="AM30" s="220"/>
      <c r="AN30" s="200"/>
      <c r="AO30" s="200"/>
      <c r="AP30" s="200"/>
      <c r="AQ30" s="200"/>
      <c r="AR30" s="200"/>
      <c r="AS30" s="200"/>
      <c r="AT30" s="200"/>
      <c r="AU30" s="200"/>
      <c r="AV30" s="200"/>
      <c r="AW30" s="200"/>
      <c r="AX30" s="200"/>
      <c r="AY30" s="200"/>
      <c r="AZ30" s="200"/>
      <c r="BA30" s="200"/>
      <c r="BB30" s="200"/>
      <c r="BC30" s="200"/>
      <c r="BD30" s="200"/>
      <c r="BE30" s="200"/>
      <c r="BF30" s="200"/>
      <c r="BG30" s="200"/>
      <c r="BH30" s="268"/>
    </row>
    <row r="31" spans="1:61" ht="259.5" customHeight="1" x14ac:dyDescent="0.3">
      <c r="A31" s="248" t="s">
        <v>9</v>
      </c>
      <c r="B31" s="201"/>
      <c r="C31" s="249" t="s">
        <v>170</v>
      </c>
      <c r="D31" s="224" t="s">
        <v>171</v>
      </c>
      <c r="E31" s="224" t="s">
        <v>172</v>
      </c>
      <c r="F31" s="224" t="s">
        <v>71</v>
      </c>
      <c r="G31" s="268" t="s">
        <v>204</v>
      </c>
      <c r="H31" s="224" t="s">
        <v>205</v>
      </c>
      <c r="I31" s="252" t="s">
        <v>206</v>
      </c>
      <c r="J31" s="224" t="s">
        <v>75</v>
      </c>
      <c r="K31" s="224" t="s">
        <v>207</v>
      </c>
      <c r="L31" s="224" t="s">
        <v>208</v>
      </c>
      <c r="M31" s="259">
        <v>0.2</v>
      </c>
      <c r="N31" s="255" t="s">
        <v>78</v>
      </c>
      <c r="O31" s="256">
        <v>0.8</v>
      </c>
      <c r="P31" s="186" t="s">
        <v>79</v>
      </c>
      <c r="Q31" s="257" t="s">
        <v>90</v>
      </c>
      <c r="R31" s="50" t="s">
        <v>209</v>
      </c>
      <c r="S31" s="42" t="s">
        <v>82</v>
      </c>
      <c r="T31" s="42" t="s">
        <v>210</v>
      </c>
      <c r="U31" s="42" t="s">
        <v>83</v>
      </c>
      <c r="V31" s="42" t="s">
        <v>84</v>
      </c>
      <c r="W31" s="44">
        <v>0.25</v>
      </c>
      <c r="X31" s="43" t="s">
        <v>85</v>
      </c>
      <c r="Y31" s="44">
        <v>0.15</v>
      </c>
      <c r="Z31" s="42" t="s">
        <v>86</v>
      </c>
      <c r="AA31" s="49" t="s">
        <v>211</v>
      </c>
      <c r="AB31" s="42" t="s">
        <v>88</v>
      </c>
      <c r="AC31" s="175" t="s">
        <v>212</v>
      </c>
      <c r="AD31" s="45">
        <f t="shared" si="1"/>
        <v>0.4</v>
      </c>
      <c r="AE31" s="46" t="str">
        <f t="shared" si="0"/>
        <v>MUY BAJA</v>
      </c>
      <c r="AF31" s="46">
        <f>IF(OR(V31="prevenir",V31="detectar"),(M31-(M31*AD31)), M31)</f>
        <v>0.12</v>
      </c>
      <c r="AG31" s="197" t="str">
        <f t="shared" si="2"/>
        <v>MAYOR</v>
      </c>
      <c r="AH31" s="197">
        <f>IF(V31="corregir",(O31-(O31*AD31)), O31)</f>
        <v>0.8</v>
      </c>
      <c r="AI31" s="246" t="s">
        <v>90</v>
      </c>
      <c r="AJ31" s="229" t="s">
        <v>91</v>
      </c>
      <c r="AK31" s="229" t="s">
        <v>213</v>
      </c>
      <c r="AL31" s="196"/>
      <c r="AM31" s="220">
        <v>45540</v>
      </c>
      <c r="AN31" s="184" t="s">
        <v>214</v>
      </c>
      <c r="AO31" s="184"/>
      <c r="AP31" s="184" t="s">
        <v>9</v>
      </c>
      <c r="AQ31" s="184" t="s">
        <v>215</v>
      </c>
      <c r="AR31" s="184" t="s">
        <v>9</v>
      </c>
      <c r="AS31" s="184"/>
      <c r="AT31" s="184" t="s">
        <v>216</v>
      </c>
      <c r="AU31" s="184" t="s">
        <v>9</v>
      </c>
      <c r="AV31" s="184"/>
      <c r="AW31" s="184" t="s">
        <v>217</v>
      </c>
      <c r="AX31" s="184"/>
      <c r="AY31" s="184" t="s">
        <v>9</v>
      </c>
      <c r="AZ31" s="184" t="s">
        <v>218</v>
      </c>
      <c r="BA31" s="184" t="s">
        <v>9</v>
      </c>
      <c r="BB31" s="184"/>
      <c r="BC31" s="184" t="s">
        <v>219</v>
      </c>
      <c r="BD31" s="184"/>
      <c r="BE31" s="184" t="s">
        <v>9</v>
      </c>
      <c r="BF31" s="184"/>
      <c r="BG31" s="184" t="s">
        <v>220</v>
      </c>
      <c r="BH31" s="349" t="s">
        <v>630</v>
      </c>
      <c r="BI31" s="4"/>
    </row>
    <row r="32" spans="1:61" ht="64.150000000000006" customHeight="1" x14ac:dyDescent="0.3">
      <c r="A32" s="248"/>
      <c r="B32" s="201"/>
      <c r="C32" s="249"/>
      <c r="D32" s="224"/>
      <c r="E32" s="224"/>
      <c r="F32" s="224"/>
      <c r="G32" s="268"/>
      <c r="H32" s="224"/>
      <c r="I32" s="252"/>
      <c r="J32" s="224"/>
      <c r="K32" s="224"/>
      <c r="L32" s="224"/>
      <c r="M32" s="259"/>
      <c r="N32" s="255"/>
      <c r="O32" s="256"/>
      <c r="P32" s="186"/>
      <c r="Q32" s="257"/>
      <c r="R32" s="335" t="s">
        <v>221</v>
      </c>
      <c r="S32" s="247" t="s">
        <v>82</v>
      </c>
      <c r="T32" s="247" t="s">
        <v>210</v>
      </c>
      <c r="U32" s="247" t="s">
        <v>83</v>
      </c>
      <c r="V32" s="247" t="s">
        <v>84</v>
      </c>
      <c r="W32" s="245">
        <v>0.25</v>
      </c>
      <c r="X32" s="254" t="s">
        <v>85</v>
      </c>
      <c r="Y32" s="245">
        <v>0.15</v>
      </c>
      <c r="Z32" s="247" t="s">
        <v>86</v>
      </c>
      <c r="AA32" s="235" t="s">
        <v>222</v>
      </c>
      <c r="AB32" s="247" t="s">
        <v>88</v>
      </c>
      <c r="AC32" s="250" t="s">
        <v>212</v>
      </c>
      <c r="AD32" s="45">
        <f t="shared" si="1"/>
        <v>0.4</v>
      </c>
      <c r="AE32" s="46" t="str">
        <f t="shared" si="0"/>
        <v>MUY BAJA</v>
      </c>
      <c r="AF32" s="334">
        <f t="shared" ref="AF32" si="4">+AF31-(AF31*AD32)</f>
        <v>7.1999999999999995E-2</v>
      </c>
      <c r="AG32" s="197"/>
      <c r="AH32" s="197"/>
      <c r="AI32" s="246"/>
      <c r="AJ32" s="229"/>
      <c r="AK32" s="229"/>
      <c r="AL32" s="196"/>
      <c r="AM32" s="220"/>
      <c r="AN32" s="190"/>
      <c r="AO32" s="190"/>
      <c r="AP32" s="190"/>
      <c r="AQ32" s="190"/>
      <c r="AR32" s="190"/>
      <c r="AS32" s="190"/>
      <c r="AT32" s="190"/>
      <c r="AU32" s="190"/>
      <c r="AV32" s="190"/>
      <c r="AW32" s="190"/>
      <c r="AX32" s="190"/>
      <c r="AY32" s="190"/>
      <c r="AZ32" s="190"/>
      <c r="BA32" s="190"/>
      <c r="BB32" s="190"/>
      <c r="BC32" s="190"/>
      <c r="BD32" s="190"/>
      <c r="BE32" s="190"/>
      <c r="BF32" s="190"/>
      <c r="BG32" s="190"/>
      <c r="BH32" s="268"/>
      <c r="BI32" s="4"/>
    </row>
    <row r="33" spans="1:61" ht="64.150000000000006" customHeight="1" x14ac:dyDescent="0.3">
      <c r="A33" s="248"/>
      <c r="B33" s="201"/>
      <c r="C33" s="249"/>
      <c r="D33" s="224"/>
      <c r="E33" s="224"/>
      <c r="F33" s="224"/>
      <c r="G33" s="268"/>
      <c r="H33" s="224"/>
      <c r="I33" s="252"/>
      <c r="J33" s="224"/>
      <c r="K33" s="224"/>
      <c r="L33" s="224"/>
      <c r="M33" s="259"/>
      <c r="N33" s="255"/>
      <c r="O33" s="256"/>
      <c r="P33" s="186"/>
      <c r="Q33" s="257"/>
      <c r="R33" s="335"/>
      <c r="S33" s="247"/>
      <c r="T33" s="247"/>
      <c r="U33" s="247"/>
      <c r="V33" s="247"/>
      <c r="W33" s="245"/>
      <c r="X33" s="254"/>
      <c r="Y33" s="245"/>
      <c r="Z33" s="247"/>
      <c r="AA33" s="235"/>
      <c r="AB33" s="247"/>
      <c r="AC33" s="250"/>
      <c r="AD33" s="45">
        <f t="shared" si="1"/>
        <v>0</v>
      </c>
      <c r="AE33" s="46" t="str">
        <f t="shared" si="0"/>
        <v>MUY BAJA</v>
      </c>
      <c r="AF33" s="334"/>
      <c r="AG33" s="197"/>
      <c r="AH33" s="197"/>
      <c r="AI33" s="246"/>
      <c r="AJ33" s="229"/>
      <c r="AK33" s="229"/>
      <c r="AL33" s="196"/>
      <c r="AM33" s="220"/>
      <c r="AN33" s="225"/>
      <c r="AO33" s="225"/>
      <c r="AP33" s="185"/>
      <c r="AQ33" s="185"/>
      <c r="AR33" s="185"/>
      <c r="AS33" s="185"/>
      <c r="AT33" s="185"/>
      <c r="AU33" s="185"/>
      <c r="AV33" s="185"/>
      <c r="AW33" s="185"/>
      <c r="AX33" s="185"/>
      <c r="AY33" s="185"/>
      <c r="AZ33" s="185"/>
      <c r="BA33" s="185"/>
      <c r="BB33" s="185"/>
      <c r="BC33" s="185"/>
      <c r="BD33" s="185"/>
      <c r="BE33" s="185"/>
      <c r="BF33" s="185"/>
      <c r="BG33" s="185"/>
      <c r="BH33" s="268"/>
      <c r="BI33" s="4"/>
    </row>
    <row r="34" spans="1:61" ht="105.5" customHeight="1" x14ac:dyDescent="0.3">
      <c r="A34" s="248" t="s">
        <v>9</v>
      </c>
      <c r="B34" s="201"/>
      <c r="C34" s="249" t="s">
        <v>170</v>
      </c>
      <c r="D34" s="224" t="s">
        <v>223</v>
      </c>
      <c r="E34" s="224" t="s">
        <v>224</v>
      </c>
      <c r="F34" s="139" t="s">
        <v>71</v>
      </c>
      <c r="G34" s="138" t="s">
        <v>225</v>
      </c>
      <c r="H34" s="224" t="s">
        <v>226</v>
      </c>
      <c r="I34" s="252" t="s">
        <v>227</v>
      </c>
      <c r="J34" s="224" t="s">
        <v>75</v>
      </c>
      <c r="K34" s="224" t="s">
        <v>228</v>
      </c>
      <c r="L34" s="224" t="s">
        <v>77</v>
      </c>
      <c r="M34" s="259">
        <v>0.4</v>
      </c>
      <c r="N34" s="255" t="s">
        <v>78</v>
      </c>
      <c r="O34" s="256">
        <v>0.8</v>
      </c>
      <c r="P34" s="186" t="s">
        <v>229</v>
      </c>
      <c r="Q34" s="257" t="s">
        <v>90</v>
      </c>
      <c r="R34" s="52" t="s">
        <v>230</v>
      </c>
      <c r="S34" s="42" t="s">
        <v>82</v>
      </c>
      <c r="T34" s="43" t="s">
        <v>231</v>
      </c>
      <c r="U34" s="42" t="s">
        <v>83</v>
      </c>
      <c r="V34" s="42" t="s">
        <v>84</v>
      </c>
      <c r="W34" s="44">
        <v>0.25</v>
      </c>
      <c r="X34" s="43" t="s">
        <v>85</v>
      </c>
      <c r="Y34" s="44">
        <v>0.15</v>
      </c>
      <c r="Z34" s="42" t="s">
        <v>86</v>
      </c>
      <c r="AA34" s="49" t="s">
        <v>232</v>
      </c>
      <c r="AB34" s="42" t="s">
        <v>88</v>
      </c>
      <c r="AC34" s="177" t="s">
        <v>233</v>
      </c>
      <c r="AD34" s="45">
        <f t="shared" si="1"/>
        <v>0.4</v>
      </c>
      <c r="AE34" s="46" t="str">
        <f t="shared" si="0"/>
        <v>BAJA</v>
      </c>
      <c r="AF34" s="46">
        <f>IF(OR(V34="prevenir",V34="detectar"),(M34-(M34*AD34)), M34)</f>
        <v>0.24</v>
      </c>
      <c r="AG34" s="197" t="str">
        <f t="shared" ref="AG34:AG42" si="5">IF(AH34&lt;=20%,"LEVE",IF(AH34&lt;=40%,"MENOR",IF(AH34&lt;=60%,"MODERADO",IF(AH34&lt;=80%,"MAYOR","CATASTROFICO"))))</f>
        <v>MAYOR</v>
      </c>
      <c r="AH34" s="197">
        <f>IF(V34="corregir",(O34-(O34*AD34)), O34)</f>
        <v>0.8</v>
      </c>
      <c r="AI34" s="246" t="s">
        <v>90</v>
      </c>
      <c r="AJ34" s="229" t="s">
        <v>91</v>
      </c>
      <c r="AK34" s="234" t="s">
        <v>234</v>
      </c>
      <c r="AL34" s="196"/>
      <c r="AM34" s="226">
        <v>45538</v>
      </c>
      <c r="AN34" s="184" t="s">
        <v>235</v>
      </c>
      <c r="AO34" s="212" t="s">
        <v>155</v>
      </c>
      <c r="AP34" s="212" t="s">
        <v>9</v>
      </c>
      <c r="AQ34" s="156" t="s">
        <v>236</v>
      </c>
      <c r="AR34" s="212" t="s">
        <v>9</v>
      </c>
      <c r="AS34" s="212" t="s">
        <v>155</v>
      </c>
      <c r="AT34" s="184" t="s">
        <v>237</v>
      </c>
      <c r="AU34" s="212" t="s">
        <v>9</v>
      </c>
      <c r="AV34" s="212" t="s">
        <v>155</v>
      </c>
      <c r="AW34" s="184" t="s">
        <v>238</v>
      </c>
      <c r="AX34" s="212" t="s">
        <v>9</v>
      </c>
      <c r="AY34" s="212" t="s">
        <v>155</v>
      </c>
      <c r="AZ34" s="184" t="s">
        <v>239</v>
      </c>
      <c r="BA34" s="212" t="s">
        <v>9</v>
      </c>
      <c r="BB34" s="344" t="s">
        <v>155</v>
      </c>
      <c r="BC34" s="184" t="s">
        <v>240</v>
      </c>
      <c r="BD34" s="357" t="s">
        <v>9</v>
      </c>
      <c r="BE34" s="344" t="s">
        <v>155</v>
      </c>
      <c r="BF34" s="222" t="s">
        <v>241</v>
      </c>
      <c r="BG34" s="222" t="s">
        <v>242</v>
      </c>
      <c r="BH34" s="349" t="s">
        <v>631</v>
      </c>
    </row>
    <row r="35" spans="1:61" ht="105.5" customHeight="1" x14ac:dyDescent="0.3">
      <c r="A35" s="248"/>
      <c r="B35" s="201"/>
      <c r="C35" s="249"/>
      <c r="D35" s="224"/>
      <c r="E35" s="224"/>
      <c r="F35" s="139" t="s">
        <v>71</v>
      </c>
      <c r="G35" s="138" t="s">
        <v>243</v>
      </c>
      <c r="H35" s="224"/>
      <c r="I35" s="252"/>
      <c r="J35" s="224"/>
      <c r="K35" s="224"/>
      <c r="L35" s="224"/>
      <c r="M35" s="259"/>
      <c r="N35" s="255"/>
      <c r="O35" s="256"/>
      <c r="P35" s="186"/>
      <c r="Q35" s="257"/>
      <c r="R35" s="52" t="s">
        <v>244</v>
      </c>
      <c r="S35" s="42" t="s">
        <v>82</v>
      </c>
      <c r="T35" s="43" t="s">
        <v>245</v>
      </c>
      <c r="U35" s="42" t="s">
        <v>83</v>
      </c>
      <c r="V35" s="42" t="s">
        <v>84</v>
      </c>
      <c r="W35" s="44">
        <v>0.25</v>
      </c>
      <c r="X35" s="43" t="s">
        <v>85</v>
      </c>
      <c r="Y35" s="44">
        <v>0.15</v>
      </c>
      <c r="Z35" s="42" t="s">
        <v>86</v>
      </c>
      <c r="AA35" s="49" t="s">
        <v>246</v>
      </c>
      <c r="AB35" s="42" t="s">
        <v>88</v>
      </c>
      <c r="AC35" s="177" t="s">
        <v>233</v>
      </c>
      <c r="AD35" s="45">
        <f t="shared" si="1"/>
        <v>0.4</v>
      </c>
      <c r="AE35" s="46" t="str">
        <f t="shared" si="0"/>
        <v>MUY BAJA</v>
      </c>
      <c r="AF35" s="46">
        <f>+AF34-(AF34*AD35)</f>
        <v>0.14399999999999999</v>
      </c>
      <c r="AG35" s="197"/>
      <c r="AH35" s="197"/>
      <c r="AI35" s="246"/>
      <c r="AJ35" s="229"/>
      <c r="AK35" s="329"/>
      <c r="AL35" s="196"/>
      <c r="AM35" s="213"/>
      <c r="AN35" s="190"/>
      <c r="AO35" s="213"/>
      <c r="AP35" s="213"/>
      <c r="AQ35" s="157" t="s">
        <v>247</v>
      </c>
      <c r="AR35" s="213"/>
      <c r="AS35" s="213"/>
      <c r="AT35" s="190"/>
      <c r="AU35" s="213"/>
      <c r="AV35" s="213"/>
      <c r="AW35" s="190"/>
      <c r="AX35" s="213"/>
      <c r="AY35" s="213"/>
      <c r="AZ35" s="190"/>
      <c r="BA35" s="213"/>
      <c r="BB35" s="345"/>
      <c r="BC35" s="190"/>
      <c r="BD35" s="358"/>
      <c r="BE35" s="345"/>
      <c r="BF35" s="187"/>
      <c r="BG35" s="187"/>
      <c r="BH35" s="268"/>
    </row>
    <row r="36" spans="1:61" s="120" customFormat="1" ht="105.5" customHeight="1" x14ac:dyDescent="0.35">
      <c r="A36" s="248"/>
      <c r="B36" s="201"/>
      <c r="C36" s="249"/>
      <c r="D36" s="224"/>
      <c r="E36" s="224"/>
      <c r="F36" s="224" t="s">
        <v>71</v>
      </c>
      <c r="G36" s="268" t="s">
        <v>248</v>
      </c>
      <c r="H36" s="224"/>
      <c r="I36" s="252"/>
      <c r="J36" s="224"/>
      <c r="K36" s="224"/>
      <c r="L36" s="224"/>
      <c r="M36" s="259"/>
      <c r="N36" s="255"/>
      <c r="O36" s="256"/>
      <c r="P36" s="186"/>
      <c r="Q36" s="257"/>
      <c r="R36" s="52" t="s">
        <v>249</v>
      </c>
      <c r="S36" s="42" t="s">
        <v>82</v>
      </c>
      <c r="T36" s="43" t="s">
        <v>245</v>
      </c>
      <c r="U36" s="42" t="s">
        <v>83</v>
      </c>
      <c r="V36" s="42" t="s">
        <v>84</v>
      </c>
      <c r="W36" s="44">
        <v>0.25</v>
      </c>
      <c r="X36" s="43" t="s">
        <v>85</v>
      </c>
      <c r="Y36" s="44">
        <v>0.15</v>
      </c>
      <c r="Z36" s="42" t="s">
        <v>86</v>
      </c>
      <c r="AA36" s="49" t="s">
        <v>250</v>
      </c>
      <c r="AB36" s="42" t="s">
        <v>88</v>
      </c>
      <c r="AC36" s="177" t="s">
        <v>233</v>
      </c>
      <c r="AD36" s="45">
        <f t="shared" si="1"/>
        <v>0.4</v>
      </c>
      <c r="AE36" s="46" t="str">
        <f t="shared" si="0"/>
        <v>MUY BAJA</v>
      </c>
      <c r="AF36" s="46">
        <f t="shared" ref="AF36:AF38" si="6">+AF35-(AF35*AD36)</f>
        <v>8.6399999999999991E-2</v>
      </c>
      <c r="AG36" s="197"/>
      <c r="AH36" s="197"/>
      <c r="AI36" s="246"/>
      <c r="AJ36" s="229"/>
      <c r="AK36" s="329"/>
      <c r="AL36" s="196"/>
      <c r="AM36" s="213"/>
      <c r="AN36" s="190"/>
      <c r="AO36" s="213"/>
      <c r="AP36" s="213"/>
      <c r="AQ36" s="157" t="s">
        <v>251</v>
      </c>
      <c r="AR36" s="213"/>
      <c r="AS36" s="213"/>
      <c r="AT36" s="190"/>
      <c r="AU36" s="213"/>
      <c r="AV36" s="213"/>
      <c r="AW36" s="190"/>
      <c r="AX36" s="213"/>
      <c r="AY36" s="213"/>
      <c r="AZ36" s="190"/>
      <c r="BA36" s="213"/>
      <c r="BB36" s="345"/>
      <c r="BC36" s="190"/>
      <c r="BD36" s="358"/>
      <c r="BE36" s="345"/>
      <c r="BF36" s="187"/>
      <c r="BG36" s="187"/>
      <c r="BH36" s="268"/>
    </row>
    <row r="37" spans="1:61" s="120" customFormat="1" ht="105.5" customHeight="1" x14ac:dyDescent="0.35">
      <c r="A37" s="248"/>
      <c r="B37" s="201"/>
      <c r="C37" s="249"/>
      <c r="D37" s="224"/>
      <c r="E37" s="224"/>
      <c r="F37" s="224"/>
      <c r="G37" s="268"/>
      <c r="H37" s="224"/>
      <c r="I37" s="252"/>
      <c r="J37" s="224"/>
      <c r="K37" s="224"/>
      <c r="L37" s="224"/>
      <c r="M37" s="259"/>
      <c r="N37" s="255"/>
      <c r="O37" s="256"/>
      <c r="P37" s="186"/>
      <c r="Q37" s="257"/>
      <c r="R37" s="52" t="s">
        <v>252</v>
      </c>
      <c r="S37" s="42" t="s">
        <v>82</v>
      </c>
      <c r="T37" s="43" t="s">
        <v>253</v>
      </c>
      <c r="U37" s="42" t="s">
        <v>83</v>
      </c>
      <c r="V37" s="42" t="s">
        <v>84</v>
      </c>
      <c r="W37" s="44">
        <v>0.25</v>
      </c>
      <c r="X37" s="43" t="s">
        <v>85</v>
      </c>
      <c r="Y37" s="44">
        <v>0.15</v>
      </c>
      <c r="Z37" s="42" t="s">
        <v>86</v>
      </c>
      <c r="AA37" s="49" t="s">
        <v>254</v>
      </c>
      <c r="AB37" s="42" t="s">
        <v>88</v>
      </c>
      <c r="AC37" s="177" t="s">
        <v>233</v>
      </c>
      <c r="AD37" s="45">
        <f t="shared" si="1"/>
        <v>0.4</v>
      </c>
      <c r="AE37" s="46" t="str">
        <f t="shared" si="0"/>
        <v>MUY BAJA</v>
      </c>
      <c r="AF37" s="46">
        <f t="shared" si="6"/>
        <v>5.183999999999999E-2</v>
      </c>
      <c r="AG37" s="197"/>
      <c r="AH37" s="197"/>
      <c r="AI37" s="246"/>
      <c r="AJ37" s="229"/>
      <c r="AK37" s="329"/>
      <c r="AL37" s="196"/>
      <c r="AM37" s="213"/>
      <c r="AN37" s="190"/>
      <c r="AO37" s="213"/>
      <c r="AP37" s="213"/>
      <c r="AQ37" s="157" t="s">
        <v>255</v>
      </c>
      <c r="AR37" s="213"/>
      <c r="AS37" s="213"/>
      <c r="AT37" s="190"/>
      <c r="AU37" s="213"/>
      <c r="AV37" s="213"/>
      <c r="AW37" s="190"/>
      <c r="AX37" s="213"/>
      <c r="AY37" s="213"/>
      <c r="AZ37" s="190"/>
      <c r="BA37" s="213"/>
      <c r="BB37" s="345"/>
      <c r="BC37" s="190"/>
      <c r="BD37" s="358"/>
      <c r="BE37" s="345"/>
      <c r="BF37" s="187"/>
      <c r="BG37" s="187"/>
      <c r="BH37" s="268"/>
    </row>
    <row r="38" spans="1:61" s="120" customFormat="1" ht="105.5" customHeight="1" x14ac:dyDescent="0.35">
      <c r="A38" s="248"/>
      <c r="B38" s="201"/>
      <c r="C38" s="249"/>
      <c r="D38" s="224"/>
      <c r="E38" s="224"/>
      <c r="F38" s="224"/>
      <c r="G38" s="268"/>
      <c r="H38" s="224"/>
      <c r="I38" s="252"/>
      <c r="J38" s="224"/>
      <c r="K38" s="224"/>
      <c r="L38" s="224"/>
      <c r="M38" s="259"/>
      <c r="N38" s="255"/>
      <c r="O38" s="256"/>
      <c r="P38" s="186"/>
      <c r="Q38" s="257"/>
      <c r="R38" s="52" t="s">
        <v>256</v>
      </c>
      <c r="S38" s="42" t="s">
        <v>82</v>
      </c>
      <c r="T38" s="43" t="s">
        <v>257</v>
      </c>
      <c r="U38" s="42" t="s">
        <v>83</v>
      </c>
      <c r="V38" s="42" t="s">
        <v>84</v>
      </c>
      <c r="W38" s="44">
        <v>0.25</v>
      </c>
      <c r="X38" s="43" t="s">
        <v>85</v>
      </c>
      <c r="Y38" s="44">
        <v>0.15</v>
      </c>
      <c r="Z38" s="42" t="s">
        <v>86</v>
      </c>
      <c r="AA38" s="49" t="s">
        <v>258</v>
      </c>
      <c r="AB38" s="42" t="s">
        <v>88</v>
      </c>
      <c r="AC38" s="177" t="s">
        <v>233</v>
      </c>
      <c r="AD38" s="45">
        <f t="shared" si="1"/>
        <v>0.4</v>
      </c>
      <c r="AE38" s="46" t="str">
        <f t="shared" si="0"/>
        <v>MUY BAJA</v>
      </c>
      <c r="AF38" s="98">
        <f t="shared" si="6"/>
        <v>3.1103999999999993E-2</v>
      </c>
      <c r="AG38" s="197"/>
      <c r="AH38" s="197"/>
      <c r="AI38" s="246"/>
      <c r="AJ38" s="229"/>
      <c r="AK38" s="329"/>
      <c r="AL38" s="196"/>
      <c r="AM38" s="214"/>
      <c r="AN38" s="185"/>
      <c r="AO38" s="214"/>
      <c r="AP38" s="214"/>
      <c r="AQ38" s="157" t="s">
        <v>259</v>
      </c>
      <c r="AR38" s="214"/>
      <c r="AS38" s="214"/>
      <c r="AT38" s="185"/>
      <c r="AU38" s="214"/>
      <c r="AV38" s="214"/>
      <c r="AW38" s="185"/>
      <c r="AX38" s="214"/>
      <c r="AY38" s="214"/>
      <c r="AZ38" s="185"/>
      <c r="BA38" s="214"/>
      <c r="BB38" s="346"/>
      <c r="BC38" s="185"/>
      <c r="BD38" s="359"/>
      <c r="BE38" s="346"/>
      <c r="BF38" s="228"/>
      <c r="BG38" s="228"/>
      <c r="BH38" s="268"/>
    </row>
    <row r="39" spans="1:61" ht="102.5" customHeight="1" x14ac:dyDescent="0.3">
      <c r="A39" s="248" t="s">
        <v>9</v>
      </c>
      <c r="B39" s="201"/>
      <c r="C39" s="249" t="s">
        <v>170</v>
      </c>
      <c r="D39" s="224" t="s">
        <v>260</v>
      </c>
      <c r="E39" s="224" t="s">
        <v>261</v>
      </c>
      <c r="F39" s="139" t="s">
        <v>71</v>
      </c>
      <c r="G39" s="138" t="s">
        <v>262</v>
      </c>
      <c r="H39" s="224" t="s">
        <v>263</v>
      </c>
      <c r="I39" s="252" t="s">
        <v>264</v>
      </c>
      <c r="J39" s="224" t="s">
        <v>75</v>
      </c>
      <c r="K39" s="224" t="s">
        <v>265</v>
      </c>
      <c r="L39" s="224" t="s">
        <v>208</v>
      </c>
      <c r="M39" s="259">
        <v>0.2</v>
      </c>
      <c r="N39" s="255" t="s">
        <v>148</v>
      </c>
      <c r="O39" s="256">
        <v>0.6</v>
      </c>
      <c r="P39" s="186" t="s">
        <v>149</v>
      </c>
      <c r="Q39" s="257" t="s">
        <v>154</v>
      </c>
      <c r="R39" s="274" t="s">
        <v>266</v>
      </c>
      <c r="S39" s="247" t="s">
        <v>82</v>
      </c>
      <c r="T39" s="254" t="s">
        <v>267</v>
      </c>
      <c r="U39" s="247" t="s">
        <v>83</v>
      </c>
      <c r="V39" s="247" t="s">
        <v>84</v>
      </c>
      <c r="W39" s="245">
        <v>0.25</v>
      </c>
      <c r="X39" s="254" t="s">
        <v>85</v>
      </c>
      <c r="Y39" s="245">
        <v>0.15</v>
      </c>
      <c r="Z39" s="247" t="s">
        <v>86</v>
      </c>
      <c r="AA39" s="235" t="s">
        <v>268</v>
      </c>
      <c r="AB39" s="247" t="s">
        <v>88</v>
      </c>
      <c r="AC39" s="250" t="s">
        <v>269</v>
      </c>
      <c r="AD39" s="251">
        <f t="shared" si="1"/>
        <v>0.4</v>
      </c>
      <c r="AE39" s="197" t="str">
        <f t="shared" si="0"/>
        <v>MUY BAJA</v>
      </c>
      <c r="AF39" s="197">
        <f>IF(OR(V39="prevenir",V39="detectar"),(M39-(M39*AD39)), M39)</f>
        <v>0.12</v>
      </c>
      <c r="AG39" s="197" t="str">
        <f t="shared" si="5"/>
        <v>MODERADO</v>
      </c>
      <c r="AH39" s="197">
        <f>IF(V39="corregir",(O39-(O39*AD39)), O39)</f>
        <v>0.6</v>
      </c>
      <c r="AI39" s="246" t="s">
        <v>154</v>
      </c>
      <c r="AJ39" s="229" t="s">
        <v>91</v>
      </c>
      <c r="AK39" s="229" t="s">
        <v>270</v>
      </c>
      <c r="AL39" s="200" t="s">
        <v>271</v>
      </c>
      <c r="AM39" s="233">
        <v>45538</v>
      </c>
      <c r="AN39" s="224" t="s">
        <v>272</v>
      </c>
      <c r="AO39" s="217"/>
      <c r="AP39" s="217" t="s">
        <v>9</v>
      </c>
      <c r="AQ39" s="224" t="s">
        <v>273</v>
      </c>
      <c r="AR39" s="217" t="s">
        <v>9</v>
      </c>
      <c r="AS39" s="217"/>
      <c r="AT39" s="224" t="s">
        <v>274</v>
      </c>
      <c r="AU39" s="217" t="s">
        <v>122</v>
      </c>
      <c r="AV39" s="217"/>
      <c r="AW39" s="224" t="s">
        <v>275</v>
      </c>
      <c r="AX39" s="217"/>
      <c r="AY39" s="217" t="s">
        <v>9</v>
      </c>
      <c r="AZ39" s="224" t="s">
        <v>276</v>
      </c>
      <c r="BA39" s="217" t="s">
        <v>9</v>
      </c>
      <c r="BB39" s="217"/>
      <c r="BC39" s="217" t="s">
        <v>277</v>
      </c>
      <c r="BD39" s="217"/>
      <c r="BE39" s="217" t="s">
        <v>9</v>
      </c>
      <c r="BF39" s="224" t="s">
        <v>278</v>
      </c>
      <c r="BG39" s="369" t="s">
        <v>279</v>
      </c>
      <c r="BH39" s="268" t="s">
        <v>624</v>
      </c>
    </row>
    <row r="40" spans="1:61" ht="100.5" customHeight="1" x14ac:dyDescent="0.3">
      <c r="A40" s="248"/>
      <c r="B40" s="201"/>
      <c r="C40" s="249"/>
      <c r="D40" s="224"/>
      <c r="E40" s="224"/>
      <c r="F40" s="139" t="s">
        <v>71</v>
      </c>
      <c r="G40" s="138" t="s">
        <v>280</v>
      </c>
      <c r="H40" s="224"/>
      <c r="I40" s="252"/>
      <c r="J40" s="224"/>
      <c r="K40" s="224"/>
      <c r="L40" s="224"/>
      <c r="M40" s="259"/>
      <c r="N40" s="255"/>
      <c r="O40" s="256"/>
      <c r="P40" s="186"/>
      <c r="Q40" s="257"/>
      <c r="R40" s="274"/>
      <c r="S40" s="247"/>
      <c r="T40" s="254"/>
      <c r="U40" s="247"/>
      <c r="V40" s="247"/>
      <c r="W40" s="245"/>
      <c r="X40" s="254"/>
      <c r="Y40" s="245"/>
      <c r="Z40" s="247"/>
      <c r="AA40" s="235"/>
      <c r="AB40" s="247"/>
      <c r="AC40" s="282"/>
      <c r="AD40" s="251"/>
      <c r="AE40" s="197"/>
      <c r="AF40" s="197"/>
      <c r="AG40" s="197"/>
      <c r="AH40" s="197"/>
      <c r="AI40" s="246"/>
      <c r="AJ40" s="229"/>
      <c r="AK40" s="196"/>
      <c r="AL40" s="201"/>
      <c r="AM40" s="233"/>
      <c r="AN40" s="224"/>
      <c r="AO40" s="217"/>
      <c r="AP40" s="217"/>
      <c r="AQ40" s="224"/>
      <c r="AR40" s="217"/>
      <c r="AS40" s="217"/>
      <c r="AT40" s="224"/>
      <c r="AU40" s="217"/>
      <c r="AV40" s="217"/>
      <c r="AW40" s="224"/>
      <c r="AX40" s="217"/>
      <c r="AY40" s="217"/>
      <c r="AZ40" s="224"/>
      <c r="BA40" s="217"/>
      <c r="BB40" s="217"/>
      <c r="BC40" s="217"/>
      <c r="BD40" s="217"/>
      <c r="BE40" s="217"/>
      <c r="BF40" s="224"/>
      <c r="BG40" s="224"/>
      <c r="BH40" s="268"/>
    </row>
    <row r="41" spans="1:61" ht="96.5" customHeight="1" x14ac:dyDescent="0.3">
      <c r="A41" s="248"/>
      <c r="B41" s="201"/>
      <c r="C41" s="249"/>
      <c r="D41" s="224"/>
      <c r="E41" s="224"/>
      <c r="F41" s="139" t="s">
        <v>71</v>
      </c>
      <c r="G41" s="138" t="s">
        <v>281</v>
      </c>
      <c r="H41" s="224"/>
      <c r="I41" s="252"/>
      <c r="J41" s="224"/>
      <c r="K41" s="224"/>
      <c r="L41" s="224"/>
      <c r="M41" s="259"/>
      <c r="N41" s="255"/>
      <c r="O41" s="256"/>
      <c r="P41" s="186"/>
      <c r="Q41" s="257"/>
      <c r="R41" s="40" t="s">
        <v>282</v>
      </c>
      <c r="S41" s="42" t="s">
        <v>82</v>
      </c>
      <c r="T41" s="43" t="s">
        <v>283</v>
      </c>
      <c r="U41" s="42" t="s">
        <v>83</v>
      </c>
      <c r="V41" s="42" t="s">
        <v>84</v>
      </c>
      <c r="W41" s="44">
        <v>0.25</v>
      </c>
      <c r="X41" s="43" t="s">
        <v>85</v>
      </c>
      <c r="Y41" s="44">
        <v>0.15</v>
      </c>
      <c r="Z41" s="42" t="s">
        <v>86</v>
      </c>
      <c r="AA41" s="49" t="s">
        <v>284</v>
      </c>
      <c r="AB41" s="133" t="s">
        <v>88</v>
      </c>
      <c r="AC41" s="178" t="s">
        <v>285</v>
      </c>
      <c r="AD41" s="134">
        <f t="shared" si="1"/>
        <v>0.4</v>
      </c>
      <c r="AE41" s="46" t="str">
        <f t="shared" si="0"/>
        <v>MUY BAJA</v>
      </c>
      <c r="AF41" s="98">
        <f>+AF39-(AF39*AD41)</f>
        <v>7.1999999999999995E-2</v>
      </c>
      <c r="AG41" s="197"/>
      <c r="AH41" s="197"/>
      <c r="AI41" s="246"/>
      <c r="AJ41" s="229"/>
      <c r="AK41" s="196"/>
      <c r="AL41" s="201"/>
      <c r="AM41" s="233"/>
      <c r="AN41" s="224"/>
      <c r="AO41" s="217"/>
      <c r="AP41" s="217"/>
      <c r="AQ41" s="224"/>
      <c r="AR41" s="217"/>
      <c r="AS41" s="217"/>
      <c r="AT41" s="224"/>
      <c r="AU41" s="217"/>
      <c r="AV41" s="217"/>
      <c r="AW41" s="224"/>
      <c r="AX41" s="217"/>
      <c r="AY41" s="217"/>
      <c r="AZ41" s="224"/>
      <c r="BA41" s="217"/>
      <c r="BB41" s="217"/>
      <c r="BC41" s="347"/>
      <c r="BD41" s="217"/>
      <c r="BE41" s="217"/>
      <c r="BF41" s="224"/>
      <c r="BG41" s="370"/>
      <c r="BH41" s="368"/>
    </row>
    <row r="42" spans="1:61" ht="101" customHeight="1" x14ac:dyDescent="0.3">
      <c r="A42" s="248" t="s">
        <v>9</v>
      </c>
      <c r="B42" s="201"/>
      <c r="C42" s="249" t="s">
        <v>286</v>
      </c>
      <c r="D42" s="224" t="s">
        <v>287</v>
      </c>
      <c r="E42" s="224" t="s">
        <v>288</v>
      </c>
      <c r="F42" s="224" t="s">
        <v>71</v>
      </c>
      <c r="G42" s="268" t="s">
        <v>289</v>
      </c>
      <c r="H42" s="224" t="s">
        <v>290</v>
      </c>
      <c r="I42" s="253" t="s">
        <v>291</v>
      </c>
      <c r="J42" s="224" t="s">
        <v>75</v>
      </c>
      <c r="K42" s="224" t="s">
        <v>292</v>
      </c>
      <c r="L42" s="224" t="s">
        <v>293</v>
      </c>
      <c r="M42" s="259">
        <v>1</v>
      </c>
      <c r="N42" s="255" t="s">
        <v>148</v>
      </c>
      <c r="O42" s="256">
        <v>0.6</v>
      </c>
      <c r="P42" s="277" t="s">
        <v>149</v>
      </c>
      <c r="Q42" s="257" t="s">
        <v>80</v>
      </c>
      <c r="R42" s="103" t="s">
        <v>294</v>
      </c>
      <c r="S42" s="42" t="s">
        <v>82</v>
      </c>
      <c r="T42" s="43" t="s">
        <v>288</v>
      </c>
      <c r="U42" s="42" t="s">
        <v>83</v>
      </c>
      <c r="V42" s="42" t="s">
        <v>84</v>
      </c>
      <c r="W42" s="44">
        <v>0.25</v>
      </c>
      <c r="X42" s="43" t="s">
        <v>85</v>
      </c>
      <c r="Y42" s="44">
        <v>0.15</v>
      </c>
      <c r="Z42" s="42" t="s">
        <v>86</v>
      </c>
      <c r="AA42" s="49" t="s">
        <v>295</v>
      </c>
      <c r="AB42" s="133" t="s">
        <v>88</v>
      </c>
      <c r="AC42" s="178" t="s">
        <v>296</v>
      </c>
      <c r="AD42" s="134">
        <f t="shared" si="1"/>
        <v>0.4</v>
      </c>
      <c r="AE42" s="46" t="str">
        <f t="shared" si="0"/>
        <v>MEDIA</v>
      </c>
      <c r="AF42" s="46">
        <f>IF(OR(V42="prevenir",V42="detectar"),(M42-(M42*AD42)), M42)</f>
        <v>0.6</v>
      </c>
      <c r="AG42" s="197" t="str">
        <f t="shared" si="5"/>
        <v>MODERADO</v>
      </c>
      <c r="AH42" s="197">
        <f>IF(V42="corregir",(O42-(O42*AD42)), O42)</f>
        <v>0.6</v>
      </c>
      <c r="AI42" s="246" t="s">
        <v>154</v>
      </c>
      <c r="AJ42" s="229" t="s">
        <v>91</v>
      </c>
      <c r="AK42" s="196"/>
      <c r="AL42" s="206"/>
      <c r="AM42" s="219">
        <v>45540</v>
      </c>
      <c r="AN42" s="200" t="s">
        <v>297</v>
      </c>
      <c r="AO42" s="201"/>
      <c r="AP42" s="201" t="s">
        <v>9</v>
      </c>
      <c r="AQ42" s="200" t="s">
        <v>298</v>
      </c>
      <c r="AR42" s="201" t="s">
        <v>9</v>
      </c>
      <c r="AS42" s="201"/>
      <c r="AT42" s="201" t="s">
        <v>299</v>
      </c>
      <c r="AU42" s="201" t="s">
        <v>9</v>
      </c>
      <c r="AV42" s="201"/>
      <c r="AW42" s="201" t="s">
        <v>300</v>
      </c>
      <c r="AX42" s="201"/>
      <c r="AY42" s="201" t="s">
        <v>9</v>
      </c>
      <c r="AZ42" s="201" t="s">
        <v>301</v>
      </c>
      <c r="BA42" s="201" t="s">
        <v>9</v>
      </c>
      <c r="BB42" s="216"/>
      <c r="BC42" s="348" t="s">
        <v>302</v>
      </c>
      <c r="BD42" s="363"/>
      <c r="BE42" s="201" t="s">
        <v>9</v>
      </c>
      <c r="BF42" s="216" t="s">
        <v>303</v>
      </c>
      <c r="BG42" s="167" t="s">
        <v>304</v>
      </c>
      <c r="BH42" s="366" t="s">
        <v>627</v>
      </c>
    </row>
    <row r="43" spans="1:61" ht="106.5" customHeight="1" x14ac:dyDescent="0.3">
      <c r="A43" s="248"/>
      <c r="B43" s="201"/>
      <c r="C43" s="249"/>
      <c r="D43" s="224"/>
      <c r="E43" s="224"/>
      <c r="F43" s="224"/>
      <c r="G43" s="268"/>
      <c r="H43" s="224"/>
      <c r="I43" s="253"/>
      <c r="J43" s="224"/>
      <c r="K43" s="224"/>
      <c r="L43" s="224"/>
      <c r="M43" s="259"/>
      <c r="N43" s="255"/>
      <c r="O43" s="256"/>
      <c r="P43" s="277"/>
      <c r="Q43" s="257"/>
      <c r="R43" s="41" t="s">
        <v>642</v>
      </c>
      <c r="S43" s="42" t="s">
        <v>82</v>
      </c>
      <c r="T43" s="43" t="s">
        <v>288</v>
      </c>
      <c r="U43" s="42" t="s">
        <v>83</v>
      </c>
      <c r="V43" s="42" t="s">
        <v>84</v>
      </c>
      <c r="W43" s="44">
        <v>0.25</v>
      </c>
      <c r="X43" s="43" t="s">
        <v>85</v>
      </c>
      <c r="Y43" s="44">
        <v>0.15</v>
      </c>
      <c r="Z43" s="42" t="s">
        <v>86</v>
      </c>
      <c r="AA43" s="49" t="s">
        <v>305</v>
      </c>
      <c r="AB43" s="133" t="s">
        <v>88</v>
      </c>
      <c r="AC43" s="178" t="s">
        <v>306</v>
      </c>
      <c r="AD43" s="134">
        <f t="shared" si="1"/>
        <v>0.4</v>
      </c>
      <c r="AE43" s="46" t="str">
        <f t="shared" si="0"/>
        <v>BAJA</v>
      </c>
      <c r="AF43" s="46">
        <f>+AF42-(AF42*AD43)</f>
        <v>0.36</v>
      </c>
      <c r="AG43" s="197"/>
      <c r="AH43" s="197"/>
      <c r="AI43" s="246"/>
      <c r="AJ43" s="229"/>
      <c r="AK43" s="196"/>
      <c r="AL43" s="206"/>
      <c r="AM43" s="201"/>
      <c r="AN43" s="200"/>
      <c r="AO43" s="201"/>
      <c r="AP43" s="201"/>
      <c r="AQ43" s="200"/>
      <c r="AR43" s="201"/>
      <c r="AS43" s="201"/>
      <c r="AT43" s="201"/>
      <c r="AU43" s="201"/>
      <c r="AV43" s="201"/>
      <c r="AW43" s="201"/>
      <c r="AX43" s="201"/>
      <c r="AY43" s="201"/>
      <c r="AZ43" s="201"/>
      <c r="BA43" s="201"/>
      <c r="BB43" s="216"/>
      <c r="BC43" s="348"/>
      <c r="BD43" s="363"/>
      <c r="BE43" s="201"/>
      <c r="BF43" s="216"/>
      <c r="BG43" s="168"/>
      <c r="BH43" s="366"/>
    </row>
    <row r="44" spans="1:61" ht="141.75" customHeight="1" x14ac:dyDescent="0.3">
      <c r="A44" s="248"/>
      <c r="B44" s="201"/>
      <c r="C44" s="249"/>
      <c r="D44" s="224"/>
      <c r="E44" s="224"/>
      <c r="F44" s="224" t="s">
        <v>71</v>
      </c>
      <c r="G44" s="268" t="s">
        <v>307</v>
      </c>
      <c r="H44" s="224"/>
      <c r="I44" s="253"/>
      <c r="J44" s="224"/>
      <c r="K44" s="224"/>
      <c r="L44" s="224"/>
      <c r="M44" s="259"/>
      <c r="N44" s="255"/>
      <c r="O44" s="256"/>
      <c r="P44" s="277"/>
      <c r="Q44" s="257"/>
      <c r="R44" s="41" t="s">
        <v>308</v>
      </c>
      <c r="S44" s="42" t="s">
        <v>82</v>
      </c>
      <c r="T44" s="43" t="s">
        <v>288</v>
      </c>
      <c r="U44" s="42" t="s">
        <v>83</v>
      </c>
      <c r="V44" s="42" t="s">
        <v>84</v>
      </c>
      <c r="W44" s="44">
        <v>0.25</v>
      </c>
      <c r="X44" s="43" t="s">
        <v>85</v>
      </c>
      <c r="Y44" s="44">
        <v>0.15</v>
      </c>
      <c r="Z44" s="42" t="s">
        <v>86</v>
      </c>
      <c r="AA44" s="49" t="s">
        <v>309</v>
      </c>
      <c r="AB44" s="133" t="s">
        <v>88</v>
      </c>
      <c r="AC44" s="178" t="s">
        <v>310</v>
      </c>
      <c r="AD44" s="134">
        <f t="shared" si="1"/>
        <v>0.4</v>
      </c>
      <c r="AE44" s="46" t="str">
        <f t="shared" si="0"/>
        <v>BAJA</v>
      </c>
      <c r="AF44" s="46">
        <f t="shared" ref="AF44:AF45" si="7">+AF43-(AF43*AD44)</f>
        <v>0.216</v>
      </c>
      <c r="AG44" s="197"/>
      <c r="AH44" s="197"/>
      <c r="AI44" s="246"/>
      <c r="AJ44" s="229"/>
      <c r="AK44" s="196"/>
      <c r="AL44" s="206"/>
      <c r="AM44" s="201"/>
      <c r="AN44" s="200"/>
      <c r="AO44" s="201"/>
      <c r="AP44" s="201"/>
      <c r="AQ44" s="200"/>
      <c r="AR44" s="201"/>
      <c r="AS44" s="201"/>
      <c r="AT44" s="201"/>
      <c r="AU44" s="201"/>
      <c r="AV44" s="201"/>
      <c r="AW44" s="201"/>
      <c r="AX44" s="201"/>
      <c r="AY44" s="201"/>
      <c r="AZ44" s="201"/>
      <c r="BA44" s="201"/>
      <c r="BB44" s="216"/>
      <c r="BC44" s="348"/>
      <c r="BD44" s="363"/>
      <c r="BE44" s="201"/>
      <c r="BF44" s="216"/>
      <c r="BG44" s="168" t="s">
        <v>311</v>
      </c>
      <c r="BH44" s="366"/>
    </row>
    <row r="45" spans="1:61" ht="99" customHeight="1" x14ac:dyDescent="0.3">
      <c r="A45" s="248"/>
      <c r="B45" s="201"/>
      <c r="C45" s="249"/>
      <c r="D45" s="224"/>
      <c r="E45" s="224"/>
      <c r="F45" s="224"/>
      <c r="G45" s="268"/>
      <c r="H45" s="224"/>
      <c r="I45" s="253"/>
      <c r="J45" s="224"/>
      <c r="K45" s="224"/>
      <c r="L45" s="224"/>
      <c r="M45" s="259"/>
      <c r="N45" s="255"/>
      <c r="O45" s="256"/>
      <c r="P45" s="277"/>
      <c r="Q45" s="257"/>
      <c r="R45" s="41" t="s">
        <v>312</v>
      </c>
      <c r="S45" s="42" t="s">
        <v>82</v>
      </c>
      <c r="T45" s="43" t="s">
        <v>288</v>
      </c>
      <c r="U45" s="42" t="s">
        <v>83</v>
      </c>
      <c r="V45" s="42" t="s">
        <v>84</v>
      </c>
      <c r="W45" s="44">
        <v>0.25</v>
      </c>
      <c r="X45" s="43" t="s">
        <v>85</v>
      </c>
      <c r="Y45" s="44">
        <v>0.15</v>
      </c>
      <c r="Z45" s="42" t="s">
        <v>86</v>
      </c>
      <c r="AA45" s="49" t="s">
        <v>313</v>
      </c>
      <c r="AB45" s="133" t="s">
        <v>88</v>
      </c>
      <c r="AC45" s="178" t="s">
        <v>314</v>
      </c>
      <c r="AD45" s="134">
        <f t="shared" si="1"/>
        <v>0.4</v>
      </c>
      <c r="AE45" s="46" t="str">
        <f t="shared" si="0"/>
        <v>MUY BAJA</v>
      </c>
      <c r="AF45" s="98">
        <f t="shared" si="7"/>
        <v>0.12959999999999999</v>
      </c>
      <c r="AG45" s="197"/>
      <c r="AH45" s="197"/>
      <c r="AI45" s="246"/>
      <c r="AJ45" s="229"/>
      <c r="AK45" s="196"/>
      <c r="AL45" s="206"/>
      <c r="AM45" s="201"/>
      <c r="AN45" s="200"/>
      <c r="AO45" s="201"/>
      <c r="AP45" s="201"/>
      <c r="AQ45" s="200"/>
      <c r="AR45" s="201"/>
      <c r="AS45" s="201"/>
      <c r="AT45" s="201"/>
      <c r="AU45" s="201"/>
      <c r="AV45" s="201"/>
      <c r="AW45" s="201"/>
      <c r="AX45" s="201"/>
      <c r="AY45" s="201"/>
      <c r="AZ45" s="201"/>
      <c r="BA45" s="201"/>
      <c r="BB45" s="216"/>
      <c r="BC45" s="348"/>
      <c r="BD45" s="363"/>
      <c r="BE45" s="201"/>
      <c r="BF45" s="216"/>
      <c r="BG45" s="169"/>
      <c r="BH45" s="366"/>
    </row>
    <row r="46" spans="1:61" ht="151.15" customHeight="1" x14ac:dyDescent="0.3">
      <c r="A46" s="248" t="s">
        <v>9</v>
      </c>
      <c r="B46" s="201"/>
      <c r="C46" s="285" t="s">
        <v>315</v>
      </c>
      <c r="D46" s="224" t="s">
        <v>316</v>
      </c>
      <c r="E46" s="224" t="s">
        <v>317</v>
      </c>
      <c r="F46" s="224" t="s">
        <v>71</v>
      </c>
      <c r="G46" s="281" t="s">
        <v>318</v>
      </c>
      <c r="H46" s="224" t="s">
        <v>319</v>
      </c>
      <c r="I46" s="281" t="s">
        <v>320</v>
      </c>
      <c r="J46" s="224" t="s">
        <v>75</v>
      </c>
      <c r="K46" s="287" t="s">
        <v>321</v>
      </c>
      <c r="L46" s="224" t="s">
        <v>77</v>
      </c>
      <c r="M46" s="259">
        <v>0.4</v>
      </c>
      <c r="N46" s="255" t="s">
        <v>148</v>
      </c>
      <c r="O46" s="256">
        <v>0.6</v>
      </c>
      <c r="P46" s="186" t="s">
        <v>149</v>
      </c>
      <c r="Q46" s="257" t="s">
        <v>154</v>
      </c>
      <c r="R46" s="104" t="s">
        <v>322</v>
      </c>
      <c r="S46" s="42" t="s">
        <v>82</v>
      </c>
      <c r="T46" s="43" t="s">
        <v>323</v>
      </c>
      <c r="U46" s="42" t="s">
        <v>83</v>
      </c>
      <c r="V46" s="42" t="s">
        <v>84</v>
      </c>
      <c r="W46" s="44">
        <v>0.25</v>
      </c>
      <c r="X46" s="43" t="s">
        <v>85</v>
      </c>
      <c r="Y46" s="44">
        <v>0.15</v>
      </c>
      <c r="Z46" s="42" t="s">
        <v>86</v>
      </c>
      <c r="AA46" s="49" t="s">
        <v>324</v>
      </c>
      <c r="AB46" s="42" t="s">
        <v>88</v>
      </c>
      <c r="AC46" s="179" t="s">
        <v>325</v>
      </c>
      <c r="AD46" s="45">
        <f t="shared" si="1"/>
        <v>0.4</v>
      </c>
      <c r="AE46" s="46" t="str">
        <f t="shared" si="0"/>
        <v>BAJA</v>
      </c>
      <c r="AF46" s="46">
        <f>IF(OR(V46="prevenir",V46="detectar"),(M46-(M46*AD46)), M46)</f>
        <v>0.24</v>
      </c>
      <c r="AG46" s="197" t="str">
        <f t="shared" si="2"/>
        <v>MODERADO</v>
      </c>
      <c r="AH46" s="197">
        <f>IF(V46="corregir",(O46-(O46*AD46)), O46)</f>
        <v>0.6</v>
      </c>
      <c r="AI46" s="246" t="s">
        <v>154</v>
      </c>
      <c r="AJ46" s="229" t="s">
        <v>91</v>
      </c>
      <c r="AK46" s="196"/>
      <c r="AL46" s="229"/>
      <c r="AM46" s="201"/>
      <c r="AN46" s="200"/>
      <c r="AO46" s="201"/>
      <c r="AP46" s="201"/>
      <c r="AQ46" s="201"/>
      <c r="AR46" s="201"/>
      <c r="AS46" s="201"/>
      <c r="AT46" s="201"/>
      <c r="AU46" s="201"/>
      <c r="AV46" s="201"/>
      <c r="AW46" s="201"/>
      <c r="AX46" s="201"/>
      <c r="AY46" s="201"/>
      <c r="AZ46" s="201"/>
      <c r="BA46" s="201"/>
      <c r="BB46" s="201"/>
      <c r="BC46" s="215"/>
      <c r="BD46" s="201"/>
      <c r="BE46" s="201"/>
      <c r="BF46" s="201"/>
      <c r="BG46" s="215"/>
      <c r="BH46" s="367" t="s">
        <v>640</v>
      </c>
    </row>
    <row r="47" spans="1:61" ht="151.15" customHeight="1" x14ac:dyDescent="0.3">
      <c r="A47" s="248"/>
      <c r="B47" s="201"/>
      <c r="C47" s="285"/>
      <c r="D47" s="224"/>
      <c r="E47" s="224"/>
      <c r="F47" s="224"/>
      <c r="G47" s="281"/>
      <c r="H47" s="224"/>
      <c r="I47" s="281"/>
      <c r="J47" s="224"/>
      <c r="K47" s="287"/>
      <c r="L47" s="224"/>
      <c r="M47" s="259"/>
      <c r="N47" s="255"/>
      <c r="O47" s="256"/>
      <c r="P47" s="186"/>
      <c r="Q47" s="257"/>
      <c r="R47" s="100" t="s">
        <v>326</v>
      </c>
      <c r="S47" s="105" t="s">
        <v>82</v>
      </c>
      <c r="T47" s="97" t="s">
        <v>327</v>
      </c>
      <c r="U47" s="105" t="s">
        <v>83</v>
      </c>
      <c r="V47" s="105" t="s">
        <v>164</v>
      </c>
      <c r="W47" s="106">
        <v>0.15</v>
      </c>
      <c r="X47" s="97" t="s">
        <v>85</v>
      </c>
      <c r="Y47" s="106">
        <v>0.15</v>
      </c>
      <c r="Z47" s="105" t="s">
        <v>86</v>
      </c>
      <c r="AA47" s="107" t="s">
        <v>328</v>
      </c>
      <c r="AB47" s="105" t="s">
        <v>88</v>
      </c>
      <c r="AC47" s="175" t="s">
        <v>329</v>
      </c>
      <c r="AD47" s="108">
        <f t="shared" si="1"/>
        <v>0.3</v>
      </c>
      <c r="AE47" s="46" t="str">
        <f t="shared" si="0"/>
        <v>MUY BAJA</v>
      </c>
      <c r="AF47" s="109">
        <f>+AF46-(AF46*AD47)</f>
        <v>0.16799999999999998</v>
      </c>
      <c r="AG47" s="197"/>
      <c r="AH47" s="197"/>
      <c r="AI47" s="246"/>
      <c r="AJ47" s="229"/>
      <c r="AK47" s="196"/>
      <c r="AL47" s="229"/>
      <c r="AM47" s="201"/>
      <c r="AN47" s="200"/>
      <c r="AO47" s="201"/>
      <c r="AP47" s="201"/>
      <c r="AQ47" s="201"/>
      <c r="AR47" s="201"/>
      <c r="AS47" s="201"/>
      <c r="AT47" s="201"/>
      <c r="AU47" s="201"/>
      <c r="AV47" s="201"/>
      <c r="AW47" s="201"/>
      <c r="AX47" s="201"/>
      <c r="AY47" s="201"/>
      <c r="AZ47" s="201"/>
      <c r="BA47" s="201"/>
      <c r="BB47" s="201"/>
      <c r="BC47" s="201"/>
      <c r="BD47" s="201"/>
      <c r="BE47" s="201"/>
      <c r="BF47" s="201"/>
      <c r="BG47" s="201"/>
      <c r="BH47" s="268"/>
    </row>
    <row r="48" spans="1:61" s="121" customFormat="1" ht="182.5" customHeight="1" x14ac:dyDescent="0.35">
      <c r="A48" s="286" t="s">
        <v>9</v>
      </c>
      <c r="B48" s="283"/>
      <c r="C48" s="284" t="s">
        <v>315</v>
      </c>
      <c r="D48" s="252" t="s">
        <v>330</v>
      </c>
      <c r="E48" s="252" t="s">
        <v>331</v>
      </c>
      <c r="F48" s="137" t="s">
        <v>101</v>
      </c>
      <c r="G48" s="150" t="s">
        <v>332</v>
      </c>
      <c r="H48" s="224" t="s">
        <v>333</v>
      </c>
      <c r="I48" s="284" t="s">
        <v>334</v>
      </c>
      <c r="J48" s="252" t="s">
        <v>75</v>
      </c>
      <c r="K48" s="285" t="s">
        <v>335</v>
      </c>
      <c r="L48" s="252" t="s">
        <v>114</v>
      </c>
      <c r="M48" s="288">
        <v>0.6</v>
      </c>
      <c r="N48" s="279" t="s">
        <v>148</v>
      </c>
      <c r="O48" s="280">
        <v>0.6</v>
      </c>
      <c r="P48" s="262" t="s">
        <v>336</v>
      </c>
      <c r="Q48" s="278" t="s">
        <v>154</v>
      </c>
      <c r="R48" s="41" t="s">
        <v>337</v>
      </c>
      <c r="S48" s="117" t="s">
        <v>82</v>
      </c>
      <c r="T48" s="49" t="s">
        <v>338</v>
      </c>
      <c r="U48" s="117" t="s">
        <v>83</v>
      </c>
      <c r="V48" s="117" t="s">
        <v>84</v>
      </c>
      <c r="W48" s="127">
        <v>0.25</v>
      </c>
      <c r="X48" s="49" t="s">
        <v>339</v>
      </c>
      <c r="Y48" s="127">
        <v>0.25</v>
      </c>
      <c r="Z48" s="117" t="s">
        <v>86</v>
      </c>
      <c r="AA48" s="49" t="s">
        <v>340</v>
      </c>
      <c r="AB48" s="117" t="s">
        <v>88</v>
      </c>
      <c r="AC48" s="175" t="s">
        <v>341</v>
      </c>
      <c r="AD48" s="128">
        <f t="shared" si="1"/>
        <v>0.5</v>
      </c>
      <c r="AE48" s="129" t="str">
        <f t="shared" si="0"/>
        <v>BAJA</v>
      </c>
      <c r="AF48" s="129">
        <f>IF(OR(V48="prevenir",V48="detectar"),(M48-(M48*AD48)), M48)</f>
        <v>0.3</v>
      </c>
      <c r="AG48" s="276" t="str">
        <f t="shared" si="2"/>
        <v>MODERADO</v>
      </c>
      <c r="AH48" s="276">
        <f>IF(V48="corregir",(O48-(O48*AD48)), O48)</f>
        <v>0.6</v>
      </c>
      <c r="AI48" s="246" t="s">
        <v>154</v>
      </c>
      <c r="AJ48" s="229" t="s">
        <v>91</v>
      </c>
      <c r="AK48" s="270"/>
      <c r="AL48" s="270"/>
      <c r="AM48" s="220">
        <v>45537</v>
      </c>
      <c r="AN48" s="200" t="s">
        <v>342</v>
      </c>
      <c r="AO48" s="200"/>
      <c r="AP48" s="200" t="s">
        <v>122</v>
      </c>
      <c r="AQ48" s="200" t="s">
        <v>343</v>
      </c>
      <c r="AR48" s="200" t="s">
        <v>122</v>
      </c>
      <c r="AS48" s="200"/>
      <c r="AT48" s="200" t="s">
        <v>344</v>
      </c>
      <c r="AU48" s="200" t="s">
        <v>122</v>
      </c>
      <c r="AV48" s="200"/>
      <c r="AW48" s="200" t="s">
        <v>217</v>
      </c>
      <c r="AX48" s="200"/>
      <c r="AY48" s="200" t="s">
        <v>122</v>
      </c>
      <c r="AZ48" s="200" t="s">
        <v>345</v>
      </c>
      <c r="BA48" s="200"/>
      <c r="BB48" s="200"/>
      <c r="BC48" s="200"/>
      <c r="BD48" s="200"/>
      <c r="BE48" s="200" t="s">
        <v>122</v>
      </c>
      <c r="BF48" s="200" t="s">
        <v>346</v>
      </c>
      <c r="BG48" s="200" t="s">
        <v>347</v>
      </c>
      <c r="BH48" s="349" t="s">
        <v>625</v>
      </c>
    </row>
    <row r="49" spans="1:60" s="121" customFormat="1" ht="137.65" customHeight="1" x14ac:dyDescent="0.35">
      <c r="A49" s="286"/>
      <c r="B49" s="283"/>
      <c r="C49" s="284"/>
      <c r="D49" s="252"/>
      <c r="E49" s="252"/>
      <c r="F49" s="137" t="s">
        <v>101</v>
      </c>
      <c r="G49" s="138" t="s">
        <v>348</v>
      </c>
      <c r="H49" s="224"/>
      <c r="I49" s="284"/>
      <c r="J49" s="252"/>
      <c r="K49" s="285"/>
      <c r="L49" s="252"/>
      <c r="M49" s="288"/>
      <c r="N49" s="279"/>
      <c r="O49" s="280"/>
      <c r="P49" s="262"/>
      <c r="Q49" s="278"/>
      <c r="R49" s="41" t="s">
        <v>349</v>
      </c>
      <c r="S49" s="117" t="s">
        <v>82</v>
      </c>
      <c r="T49" s="49" t="s">
        <v>350</v>
      </c>
      <c r="U49" s="117" t="s">
        <v>83</v>
      </c>
      <c r="V49" s="117" t="s">
        <v>84</v>
      </c>
      <c r="W49" s="127">
        <v>0.25</v>
      </c>
      <c r="X49" s="49" t="s">
        <v>85</v>
      </c>
      <c r="Y49" s="127">
        <v>0.15</v>
      </c>
      <c r="Z49" s="117" t="s">
        <v>86</v>
      </c>
      <c r="AA49" s="49" t="s">
        <v>340</v>
      </c>
      <c r="AB49" s="117" t="s">
        <v>88</v>
      </c>
      <c r="AC49" s="175" t="s">
        <v>351</v>
      </c>
      <c r="AD49" s="128">
        <f t="shared" si="1"/>
        <v>0.4</v>
      </c>
      <c r="AE49" s="129" t="str">
        <f t="shared" si="0"/>
        <v>MUY BAJA</v>
      </c>
      <c r="AF49" s="130">
        <f>+AF48-(AF48*AD49)</f>
        <v>0.18</v>
      </c>
      <c r="AG49" s="276"/>
      <c r="AH49" s="276"/>
      <c r="AI49" s="246"/>
      <c r="AJ49" s="229"/>
      <c r="AK49" s="270"/>
      <c r="AL49" s="270"/>
      <c r="AM49" s="220"/>
      <c r="AN49" s="200"/>
      <c r="AO49" s="200"/>
      <c r="AP49" s="200"/>
      <c r="AQ49" s="200"/>
      <c r="AR49" s="200"/>
      <c r="AS49" s="200"/>
      <c r="AT49" s="200"/>
      <c r="AU49" s="200"/>
      <c r="AV49" s="200"/>
      <c r="AW49" s="200"/>
      <c r="AX49" s="200"/>
      <c r="AY49" s="200"/>
      <c r="AZ49" s="200"/>
      <c r="BA49" s="200"/>
      <c r="BB49" s="200"/>
      <c r="BC49" s="200"/>
      <c r="BD49" s="200"/>
      <c r="BE49" s="200"/>
      <c r="BF49" s="200"/>
      <c r="BG49" s="200"/>
      <c r="BH49" s="268"/>
    </row>
    <row r="50" spans="1:60" s="160" customFormat="1" ht="84" customHeight="1" x14ac:dyDescent="0.3">
      <c r="A50" s="263" t="s">
        <v>9</v>
      </c>
      <c r="B50" s="264"/>
      <c r="C50" s="186" t="s">
        <v>352</v>
      </c>
      <c r="D50" s="224" t="s">
        <v>353</v>
      </c>
      <c r="E50" s="224" t="s">
        <v>354</v>
      </c>
      <c r="F50" s="139" t="s">
        <v>71</v>
      </c>
      <c r="G50" s="118" t="s">
        <v>355</v>
      </c>
      <c r="H50" s="224" t="s">
        <v>356</v>
      </c>
      <c r="I50" s="252" t="s">
        <v>357</v>
      </c>
      <c r="J50" s="224" t="s">
        <v>75</v>
      </c>
      <c r="K50" s="186" t="s">
        <v>358</v>
      </c>
      <c r="L50" s="224" t="s">
        <v>293</v>
      </c>
      <c r="M50" s="259">
        <v>1</v>
      </c>
      <c r="N50" s="255" t="s">
        <v>78</v>
      </c>
      <c r="O50" s="256">
        <v>0.8</v>
      </c>
      <c r="P50" s="186" t="s">
        <v>79</v>
      </c>
      <c r="Q50" s="273" t="s">
        <v>90</v>
      </c>
      <c r="R50" s="163" t="s">
        <v>359</v>
      </c>
      <c r="S50" s="164" t="s">
        <v>82</v>
      </c>
      <c r="T50" s="93" t="s">
        <v>360</v>
      </c>
      <c r="U50" s="164" t="s">
        <v>83</v>
      </c>
      <c r="V50" s="164" t="s">
        <v>164</v>
      </c>
      <c r="W50" s="165">
        <v>0.15</v>
      </c>
      <c r="X50" s="93" t="s">
        <v>339</v>
      </c>
      <c r="Y50" s="165">
        <v>0.25</v>
      </c>
      <c r="Z50" s="164" t="s">
        <v>86</v>
      </c>
      <c r="AA50" s="163" t="s">
        <v>361</v>
      </c>
      <c r="AB50" s="166" t="s">
        <v>88</v>
      </c>
      <c r="AC50" s="175" t="s">
        <v>362</v>
      </c>
      <c r="AD50" s="45">
        <f t="shared" si="1"/>
        <v>0.4</v>
      </c>
      <c r="AE50" s="113" t="str">
        <f t="shared" si="0"/>
        <v>MEDIA</v>
      </c>
      <c r="AF50" s="113">
        <f>IF(OR(V50="prevenir",V50="detectar"),(M50-(M50*AD50)), M50)</f>
        <v>0.6</v>
      </c>
      <c r="AG50" s="275" t="str">
        <f t="shared" si="2"/>
        <v>MAYOR</v>
      </c>
      <c r="AH50" s="275">
        <f>IF(V50="corregir",(O50-(O50*AD50)), O50)</f>
        <v>0.8</v>
      </c>
      <c r="AI50" s="246" t="s">
        <v>90</v>
      </c>
      <c r="AJ50" s="229" t="s">
        <v>91</v>
      </c>
      <c r="AK50" s="227" t="s">
        <v>363</v>
      </c>
      <c r="AL50" s="340"/>
      <c r="AM50" s="230">
        <v>45537</v>
      </c>
      <c r="AN50" s="222" t="s">
        <v>364</v>
      </c>
      <c r="AO50" s="222"/>
      <c r="AP50" s="222" t="s">
        <v>9</v>
      </c>
      <c r="AQ50" s="222" t="s">
        <v>365</v>
      </c>
      <c r="AR50" s="222" t="s">
        <v>9</v>
      </c>
      <c r="AS50" s="222"/>
      <c r="AT50" s="222" t="s">
        <v>366</v>
      </c>
      <c r="AU50" s="222" t="s">
        <v>9</v>
      </c>
      <c r="AV50" s="222"/>
      <c r="AW50" s="222" t="s">
        <v>367</v>
      </c>
      <c r="AX50" s="222" t="s">
        <v>9</v>
      </c>
      <c r="AY50" s="222"/>
      <c r="AZ50" s="222" t="s">
        <v>368</v>
      </c>
      <c r="BA50" s="222"/>
      <c r="BB50" s="222"/>
      <c r="BC50" s="222"/>
      <c r="BD50" s="222" t="s">
        <v>9</v>
      </c>
      <c r="BE50" s="222"/>
      <c r="BF50" s="222" t="s">
        <v>369</v>
      </c>
      <c r="BG50" s="360"/>
      <c r="BH50" s="262" t="s">
        <v>626</v>
      </c>
    </row>
    <row r="51" spans="1:60" s="160" customFormat="1" ht="60.5" customHeight="1" x14ac:dyDescent="0.3">
      <c r="A51" s="263"/>
      <c r="B51" s="264"/>
      <c r="C51" s="186"/>
      <c r="D51" s="224"/>
      <c r="E51" s="224"/>
      <c r="F51" s="139" t="s">
        <v>71</v>
      </c>
      <c r="G51" s="118" t="s">
        <v>370</v>
      </c>
      <c r="H51" s="224"/>
      <c r="I51" s="252"/>
      <c r="J51" s="224"/>
      <c r="K51" s="186"/>
      <c r="L51" s="224"/>
      <c r="M51" s="259"/>
      <c r="N51" s="255"/>
      <c r="O51" s="256"/>
      <c r="P51" s="186"/>
      <c r="Q51" s="273"/>
      <c r="R51" s="163" t="s">
        <v>371</v>
      </c>
      <c r="S51" s="164" t="s">
        <v>82</v>
      </c>
      <c r="T51" s="163" t="s">
        <v>360</v>
      </c>
      <c r="U51" s="164" t="s">
        <v>83</v>
      </c>
      <c r="V51" s="164" t="s">
        <v>164</v>
      </c>
      <c r="W51" s="165">
        <v>0.15</v>
      </c>
      <c r="X51" s="93" t="s">
        <v>339</v>
      </c>
      <c r="Y51" s="165">
        <v>0.25</v>
      </c>
      <c r="Z51" s="164" t="s">
        <v>86</v>
      </c>
      <c r="AA51" s="163" t="s">
        <v>361</v>
      </c>
      <c r="AB51" s="166" t="s">
        <v>88</v>
      </c>
      <c r="AC51" s="175" t="s">
        <v>362</v>
      </c>
      <c r="AD51" s="45">
        <f t="shared" si="1"/>
        <v>0.4</v>
      </c>
      <c r="AE51" s="113" t="str">
        <f t="shared" si="0"/>
        <v>BAJA</v>
      </c>
      <c r="AF51" s="113">
        <f>+AF50-(AF50*AD51)</f>
        <v>0.36</v>
      </c>
      <c r="AG51" s="275"/>
      <c r="AH51" s="275"/>
      <c r="AI51" s="246"/>
      <c r="AJ51" s="229"/>
      <c r="AK51" s="227"/>
      <c r="AL51" s="340"/>
      <c r="AM51" s="231"/>
      <c r="AN51" s="187"/>
      <c r="AO51" s="187"/>
      <c r="AP51" s="187"/>
      <c r="AQ51" s="187"/>
      <c r="AR51" s="187"/>
      <c r="AS51" s="187"/>
      <c r="AT51" s="187"/>
      <c r="AU51" s="187"/>
      <c r="AV51" s="187"/>
      <c r="AW51" s="187"/>
      <c r="AX51" s="187"/>
      <c r="AY51" s="187"/>
      <c r="AZ51" s="187"/>
      <c r="BA51" s="187"/>
      <c r="BB51" s="187"/>
      <c r="BC51" s="187"/>
      <c r="BD51" s="187"/>
      <c r="BE51" s="187"/>
      <c r="BF51" s="187"/>
      <c r="BG51" s="361"/>
      <c r="BH51" s="262"/>
    </row>
    <row r="52" spans="1:60" s="160" customFormat="1" ht="74.5" customHeight="1" x14ac:dyDescent="0.3">
      <c r="A52" s="263"/>
      <c r="B52" s="264"/>
      <c r="C52" s="186"/>
      <c r="D52" s="224"/>
      <c r="E52" s="224"/>
      <c r="F52" s="139" t="s">
        <v>71</v>
      </c>
      <c r="G52" s="118" t="s">
        <v>372</v>
      </c>
      <c r="H52" s="224"/>
      <c r="I52" s="252"/>
      <c r="J52" s="224"/>
      <c r="K52" s="186"/>
      <c r="L52" s="224"/>
      <c r="M52" s="259"/>
      <c r="N52" s="255"/>
      <c r="O52" s="256"/>
      <c r="P52" s="186"/>
      <c r="Q52" s="273"/>
      <c r="R52" s="274" t="s">
        <v>373</v>
      </c>
      <c r="S52" s="271" t="s">
        <v>82</v>
      </c>
      <c r="T52" s="272" t="s">
        <v>374</v>
      </c>
      <c r="U52" s="271" t="s">
        <v>83</v>
      </c>
      <c r="V52" s="271" t="s">
        <v>84</v>
      </c>
      <c r="W52" s="245">
        <v>0.25</v>
      </c>
      <c r="X52" s="272" t="s">
        <v>339</v>
      </c>
      <c r="Y52" s="245">
        <v>0.25</v>
      </c>
      <c r="Z52" s="271" t="s">
        <v>86</v>
      </c>
      <c r="AA52" s="274" t="s">
        <v>375</v>
      </c>
      <c r="AB52" s="341" t="s">
        <v>88</v>
      </c>
      <c r="AC52" s="282" t="s">
        <v>376</v>
      </c>
      <c r="AD52" s="251">
        <f t="shared" ref="AD52:AD77" si="8">+W52+Y52</f>
        <v>0.5</v>
      </c>
      <c r="AE52" s="275" t="str">
        <f t="shared" ref="AE52:AE77" si="9">IF(AF52&lt;=20%,"MUY BAJA",IF(AF52&lt;=40%,"BAJA",IF(AF52&lt;=60%,"MEDIA",IF(AF52&lt;=80%,"ALTA","MUY ALTA"))))</f>
        <v>MUY BAJA</v>
      </c>
      <c r="AF52" s="275">
        <f>+AF51-(AF51*AD52)</f>
        <v>0.18</v>
      </c>
      <c r="AG52" s="275"/>
      <c r="AH52" s="275"/>
      <c r="AI52" s="246"/>
      <c r="AJ52" s="229"/>
      <c r="AK52" s="227"/>
      <c r="AL52" s="340"/>
      <c r="AM52" s="231"/>
      <c r="AN52" s="187"/>
      <c r="AO52" s="187"/>
      <c r="AP52" s="187"/>
      <c r="AQ52" s="187"/>
      <c r="AR52" s="187"/>
      <c r="AS52" s="187"/>
      <c r="AT52" s="187"/>
      <c r="AU52" s="187"/>
      <c r="AV52" s="187"/>
      <c r="AW52" s="187"/>
      <c r="AX52" s="187"/>
      <c r="AY52" s="187"/>
      <c r="AZ52" s="187"/>
      <c r="BA52" s="187"/>
      <c r="BB52" s="187"/>
      <c r="BC52" s="187"/>
      <c r="BD52" s="187"/>
      <c r="BE52" s="187"/>
      <c r="BF52" s="187"/>
      <c r="BG52" s="361"/>
      <c r="BH52" s="262"/>
    </row>
    <row r="53" spans="1:60" s="160" customFormat="1" ht="49" customHeight="1" x14ac:dyDescent="0.3">
      <c r="A53" s="263"/>
      <c r="B53" s="264"/>
      <c r="C53" s="186"/>
      <c r="D53" s="224"/>
      <c r="E53" s="224"/>
      <c r="F53" s="139" t="s">
        <v>71</v>
      </c>
      <c r="G53" s="118" t="s">
        <v>377</v>
      </c>
      <c r="H53" s="224"/>
      <c r="I53" s="252"/>
      <c r="J53" s="224"/>
      <c r="K53" s="186"/>
      <c r="L53" s="224"/>
      <c r="M53" s="259"/>
      <c r="N53" s="255"/>
      <c r="O53" s="256"/>
      <c r="P53" s="186"/>
      <c r="Q53" s="273"/>
      <c r="R53" s="274"/>
      <c r="S53" s="271"/>
      <c r="T53" s="272"/>
      <c r="U53" s="271"/>
      <c r="V53" s="271"/>
      <c r="W53" s="245"/>
      <c r="X53" s="272"/>
      <c r="Y53" s="245"/>
      <c r="Z53" s="271"/>
      <c r="AA53" s="274"/>
      <c r="AB53" s="341"/>
      <c r="AC53" s="342"/>
      <c r="AD53" s="251"/>
      <c r="AE53" s="275"/>
      <c r="AF53" s="275"/>
      <c r="AG53" s="275"/>
      <c r="AH53" s="275"/>
      <c r="AI53" s="246"/>
      <c r="AJ53" s="229"/>
      <c r="AK53" s="227"/>
      <c r="AL53" s="340"/>
      <c r="AM53" s="231"/>
      <c r="AN53" s="187"/>
      <c r="AO53" s="187"/>
      <c r="AP53" s="187"/>
      <c r="AQ53" s="187"/>
      <c r="AR53" s="187"/>
      <c r="AS53" s="187"/>
      <c r="AT53" s="187"/>
      <c r="AU53" s="187"/>
      <c r="AV53" s="187"/>
      <c r="AW53" s="187"/>
      <c r="AX53" s="187"/>
      <c r="AY53" s="187"/>
      <c r="AZ53" s="187"/>
      <c r="BA53" s="187"/>
      <c r="BB53" s="187"/>
      <c r="BC53" s="187"/>
      <c r="BD53" s="187"/>
      <c r="BE53" s="187"/>
      <c r="BF53" s="187"/>
      <c r="BG53" s="361"/>
      <c r="BH53" s="262"/>
    </row>
    <row r="54" spans="1:60" s="160" customFormat="1" ht="62.25" customHeight="1" x14ac:dyDescent="0.3">
      <c r="A54" s="263"/>
      <c r="B54" s="264"/>
      <c r="C54" s="186"/>
      <c r="D54" s="224"/>
      <c r="E54" s="224"/>
      <c r="F54" s="139" t="s">
        <v>71</v>
      </c>
      <c r="G54" s="118" t="s">
        <v>378</v>
      </c>
      <c r="H54" s="224"/>
      <c r="I54" s="252"/>
      <c r="J54" s="224"/>
      <c r="K54" s="186"/>
      <c r="L54" s="224"/>
      <c r="M54" s="259"/>
      <c r="N54" s="255"/>
      <c r="O54" s="256"/>
      <c r="P54" s="186"/>
      <c r="Q54" s="273"/>
      <c r="R54" s="274"/>
      <c r="S54" s="271"/>
      <c r="T54" s="272"/>
      <c r="U54" s="271"/>
      <c r="V54" s="271"/>
      <c r="W54" s="245"/>
      <c r="X54" s="272"/>
      <c r="Y54" s="245"/>
      <c r="Z54" s="271"/>
      <c r="AA54" s="274"/>
      <c r="AB54" s="341"/>
      <c r="AC54" s="343"/>
      <c r="AD54" s="251"/>
      <c r="AE54" s="275"/>
      <c r="AF54" s="275"/>
      <c r="AG54" s="275"/>
      <c r="AH54" s="275"/>
      <c r="AI54" s="246"/>
      <c r="AJ54" s="229"/>
      <c r="AK54" s="227"/>
      <c r="AL54" s="340"/>
      <c r="AM54" s="231"/>
      <c r="AN54" s="187"/>
      <c r="AO54" s="187"/>
      <c r="AP54" s="187"/>
      <c r="AQ54" s="187"/>
      <c r="AR54" s="187"/>
      <c r="AS54" s="187"/>
      <c r="AT54" s="187"/>
      <c r="AU54" s="187"/>
      <c r="AV54" s="187"/>
      <c r="AW54" s="187"/>
      <c r="AX54" s="187"/>
      <c r="AY54" s="187"/>
      <c r="AZ54" s="187"/>
      <c r="BA54" s="187"/>
      <c r="BB54" s="187"/>
      <c r="BC54" s="187"/>
      <c r="BD54" s="187"/>
      <c r="BE54" s="187"/>
      <c r="BF54" s="187"/>
      <c r="BG54" s="361"/>
      <c r="BH54" s="262"/>
    </row>
    <row r="55" spans="1:60" s="160" customFormat="1" ht="62.25" customHeight="1" x14ac:dyDescent="0.3">
      <c r="A55" s="263"/>
      <c r="B55" s="264"/>
      <c r="C55" s="186"/>
      <c r="D55" s="224"/>
      <c r="E55" s="224"/>
      <c r="F55" s="139" t="s">
        <v>71</v>
      </c>
      <c r="G55" s="118" t="s">
        <v>379</v>
      </c>
      <c r="H55" s="224"/>
      <c r="I55" s="252"/>
      <c r="J55" s="224"/>
      <c r="K55" s="186"/>
      <c r="L55" s="224"/>
      <c r="M55" s="259"/>
      <c r="N55" s="255"/>
      <c r="O55" s="256"/>
      <c r="P55" s="186"/>
      <c r="Q55" s="273"/>
      <c r="R55" s="47" t="s">
        <v>380</v>
      </c>
      <c r="S55" s="164" t="s">
        <v>82</v>
      </c>
      <c r="T55" s="93" t="s">
        <v>374</v>
      </c>
      <c r="U55" s="164" t="s">
        <v>83</v>
      </c>
      <c r="V55" s="164" t="s">
        <v>84</v>
      </c>
      <c r="W55" s="44">
        <v>0.25</v>
      </c>
      <c r="X55" s="93" t="s">
        <v>339</v>
      </c>
      <c r="Y55" s="44">
        <v>0.25</v>
      </c>
      <c r="Z55" s="164" t="s">
        <v>86</v>
      </c>
      <c r="AA55" s="48" t="s">
        <v>381</v>
      </c>
      <c r="AB55" s="166" t="s">
        <v>88</v>
      </c>
      <c r="AC55" s="175" t="s">
        <v>382</v>
      </c>
      <c r="AD55" s="45">
        <f t="shared" si="8"/>
        <v>0.5</v>
      </c>
      <c r="AE55" s="113" t="str">
        <f t="shared" si="9"/>
        <v>MUY BAJA</v>
      </c>
      <c r="AF55" s="109">
        <f>AF52-(AF52*AD55)</f>
        <v>0.09</v>
      </c>
      <c r="AG55" s="275"/>
      <c r="AH55" s="275"/>
      <c r="AI55" s="246"/>
      <c r="AJ55" s="229"/>
      <c r="AK55" s="227"/>
      <c r="AL55" s="340"/>
      <c r="AM55" s="232"/>
      <c r="AN55" s="223"/>
      <c r="AO55" s="223"/>
      <c r="AP55" s="223"/>
      <c r="AQ55" s="223"/>
      <c r="AR55" s="223"/>
      <c r="AS55" s="223"/>
      <c r="AT55" s="223"/>
      <c r="AU55" s="223"/>
      <c r="AV55" s="223"/>
      <c r="AW55" s="223"/>
      <c r="AX55" s="223"/>
      <c r="AY55" s="223"/>
      <c r="AZ55" s="223"/>
      <c r="BA55" s="223"/>
      <c r="BB55" s="223"/>
      <c r="BC55" s="223"/>
      <c r="BD55" s="223"/>
      <c r="BE55" s="223"/>
      <c r="BF55" s="223"/>
      <c r="BG55" s="362"/>
      <c r="BH55" s="262"/>
    </row>
    <row r="56" spans="1:60" ht="86.15" customHeight="1" x14ac:dyDescent="0.3">
      <c r="A56" s="248" t="s">
        <v>9</v>
      </c>
      <c r="B56" s="267"/>
      <c r="C56" s="265" t="s">
        <v>383</v>
      </c>
      <c r="D56" s="266" t="s">
        <v>384</v>
      </c>
      <c r="E56" s="266" t="s">
        <v>385</v>
      </c>
      <c r="F56" s="224" t="s">
        <v>71</v>
      </c>
      <c r="G56" s="268" t="s">
        <v>386</v>
      </c>
      <c r="H56" s="266" t="s">
        <v>387</v>
      </c>
      <c r="I56" s="252" t="s">
        <v>388</v>
      </c>
      <c r="J56" s="224" t="s">
        <v>75</v>
      </c>
      <c r="K56" s="266" t="s">
        <v>389</v>
      </c>
      <c r="L56" s="224" t="s">
        <v>114</v>
      </c>
      <c r="M56" s="259">
        <v>0.6</v>
      </c>
      <c r="N56" s="255" t="s">
        <v>390</v>
      </c>
      <c r="O56" s="256">
        <v>1</v>
      </c>
      <c r="P56" s="186" t="s">
        <v>391</v>
      </c>
      <c r="Q56" s="257" t="s">
        <v>392</v>
      </c>
      <c r="R56" s="229" t="s">
        <v>393</v>
      </c>
      <c r="S56" s="229" t="s">
        <v>82</v>
      </c>
      <c r="T56" s="229" t="s">
        <v>394</v>
      </c>
      <c r="U56" s="229" t="s">
        <v>83</v>
      </c>
      <c r="V56" s="229" t="s">
        <v>84</v>
      </c>
      <c r="W56" s="229">
        <v>0.25</v>
      </c>
      <c r="X56" s="229" t="s">
        <v>85</v>
      </c>
      <c r="Y56" s="229">
        <v>0.15</v>
      </c>
      <c r="Z56" s="229" t="s">
        <v>86</v>
      </c>
      <c r="AA56" s="229" t="s">
        <v>395</v>
      </c>
      <c r="AB56" s="229" t="s">
        <v>88</v>
      </c>
      <c r="AC56" s="260" t="s">
        <v>396</v>
      </c>
      <c r="AD56" s="251">
        <f t="shared" si="8"/>
        <v>0.4</v>
      </c>
      <c r="AE56" s="197" t="str">
        <f t="shared" si="9"/>
        <v>BAJA</v>
      </c>
      <c r="AF56" s="197">
        <f>IF(OR(V56="prevenir",V56="detectar"),(M56-(M56*AD56)), M56)</f>
        <v>0.36</v>
      </c>
      <c r="AG56" s="197" t="str">
        <f t="shared" ref="AG56:AG60" si="10">IF(AH56&lt;=20%,"LEVE",IF(AH56&lt;=40%,"MENOR",IF(AH56&lt;=60%,"MODERADO",IF(AH56&lt;=80%,"MAYOR","CATASTROFICO"))))</f>
        <v>CATASTROFICO</v>
      </c>
      <c r="AH56" s="197">
        <f>IF(V56="corregir",(O56-(O56*AD56)), O56)</f>
        <v>1</v>
      </c>
      <c r="AI56" s="246" t="s">
        <v>392</v>
      </c>
      <c r="AJ56" s="229" t="s">
        <v>91</v>
      </c>
      <c r="AK56" s="234" t="s">
        <v>397</v>
      </c>
      <c r="AL56" s="229"/>
      <c r="AM56" s="219">
        <v>45534</v>
      </c>
      <c r="AN56" s="200" t="s">
        <v>398</v>
      </c>
      <c r="AO56" s="201"/>
      <c r="AP56" s="201" t="s">
        <v>9</v>
      </c>
      <c r="AQ56" s="200" t="s">
        <v>399</v>
      </c>
      <c r="AR56" s="201" t="s">
        <v>9</v>
      </c>
      <c r="AS56" s="201"/>
      <c r="AT56" s="200" t="s">
        <v>400</v>
      </c>
      <c r="AU56" s="201" t="s">
        <v>9</v>
      </c>
      <c r="AV56" s="201"/>
      <c r="AW56" s="200" t="s">
        <v>401</v>
      </c>
      <c r="AX56" s="201"/>
      <c r="AY56" s="201" t="s">
        <v>9</v>
      </c>
      <c r="AZ56" s="200" t="s">
        <v>402</v>
      </c>
      <c r="BA56" s="201" t="s">
        <v>9</v>
      </c>
      <c r="BB56" s="201"/>
      <c r="BC56" s="201" t="s">
        <v>403</v>
      </c>
      <c r="BD56" s="201"/>
      <c r="BE56" s="201" t="s">
        <v>9</v>
      </c>
      <c r="BF56" s="200" t="s">
        <v>404</v>
      </c>
      <c r="BG56" s="201"/>
      <c r="BH56" s="268" t="s">
        <v>632</v>
      </c>
    </row>
    <row r="57" spans="1:60" ht="98" customHeight="1" x14ac:dyDescent="0.3">
      <c r="A57" s="248"/>
      <c r="B57" s="267"/>
      <c r="C57" s="265"/>
      <c r="D57" s="266"/>
      <c r="E57" s="266"/>
      <c r="F57" s="224"/>
      <c r="G57" s="268"/>
      <c r="H57" s="266"/>
      <c r="I57" s="252"/>
      <c r="J57" s="224"/>
      <c r="K57" s="266"/>
      <c r="L57" s="224"/>
      <c r="M57" s="259"/>
      <c r="N57" s="255"/>
      <c r="O57" s="256"/>
      <c r="P57" s="186"/>
      <c r="Q57" s="257"/>
      <c r="R57" s="229"/>
      <c r="S57" s="229"/>
      <c r="T57" s="229"/>
      <c r="U57" s="229"/>
      <c r="V57" s="229"/>
      <c r="W57" s="229"/>
      <c r="X57" s="229"/>
      <c r="Y57" s="229"/>
      <c r="Z57" s="229"/>
      <c r="AA57" s="229"/>
      <c r="AB57" s="229"/>
      <c r="AC57" s="260"/>
      <c r="AD57" s="251"/>
      <c r="AE57" s="197"/>
      <c r="AF57" s="197"/>
      <c r="AG57" s="197"/>
      <c r="AH57" s="197"/>
      <c r="AI57" s="246"/>
      <c r="AJ57" s="229"/>
      <c r="AK57" s="234"/>
      <c r="AL57" s="229"/>
      <c r="AM57" s="219"/>
      <c r="AN57" s="200"/>
      <c r="AO57" s="201"/>
      <c r="AP57" s="201"/>
      <c r="AQ57" s="200"/>
      <c r="AR57" s="201"/>
      <c r="AS57" s="201"/>
      <c r="AT57" s="200"/>
      <c r="AU57" s="201"/>
      <c r="AV57" s="201"/>
      <c r="AW57" s="200"/>
      <c r="AX57" s="201"/>
      <c r="AY57" s="201"/>
      <c r="AZ57" s="200"/>
      <c r="BA57" s="201"/>
      <c r="BB57" s="201"/>
      <c r="BC57" s="201"/>
      <c r="BD57" s="201"/>
      <c r="BE57" s="201"/>
      <c r="BF57" s="200"/>
      <c r="BG57" s="201"/>
      <c r="BH57" s="268"/>
    </row>
    <row r="58" spans="1:60" ht="115.5" customHeight="1" x14ac:dyDescent="0.3">
      <c r="A58" s="248" t="s">
        <v>9</v>
      </c>
      <c r="B58" s="267"/>
      <c r="C58" s="265" t="s">
        <v>383</v>
      </c>
      <c r="D58" s="266" t="s">
        <v>384</v>
      </c>
      <c r="E58" s="266" t="s">
        <v>385</v>
      </c>
      <c r="F58" s="224" t="s">
        <v>101</v>
      </c>
      <c r="G58" s="268" t="s">
        <v>405</v>
      </c>
      <c r="H58" s="266" t="s">
        <v>406</v>
      </c>
      <c r="I58" s="252" t="s">
        <v>407</v>
      </c>
      <c r="J58" s="224" t="s">
        <v>75</v>
      </c>
      <c r="K58" s="266" t="s">
        <v>408</v>
      </c>
      <c r="L58" s="224" t="s">
        <v>114</v>
      </c>
      <c r="M58" s="259">
        <v>0.6</v>
      </c>
      <c r="N58" s="255" t="s">
        <v>390</v>
      </c>
      <c r="O58" s="256">
        <v>1</v>
      </c>
      <c r="P58" s="200" t="s">
        <v>409</v>
      </c>
      <c r="Q58" s="257" t="s">
        <v>392</v>
      </c>
      <c r="R58" s="229" t="s">
        <v>410</v>
      </c>
      <c r="S58" s="229" t="s">
        <v>82</v>
      </c>
      <c r="T58" s="229" t="s">
        <v>411</v>
      </c>
      <c r="U58" s="229" t="s">
        <v>83</v>
      </c>
      <c r="V58" s="229" t="s">
        <v>84</v>
      </c>
      <c r="W58" s="229">
        <v>0.25</v>
      </c>
      <c r="X58" s="229" t="s">
        <v>85</v>
      </c>
      <c r="Y58" s="229">
        <v>0.15</v>
      </c>
      <c r="Z58" s="229" t="s">
        <v>86</v>
      </c>
      <c r="AA58" s="229" t="s">
        <v>412</v>
      </c>
      <c r="AB58" s="229" t="s">
        <v>88</v>
      </c>
      <c r="AC58" s="260" t="s">
        <v>413</v>
      </c>
      <c r="AD58" s="229">
        <f t="shared" si="8"/>
        <v>0.4</v>
      </c>
      <c r="AE58" s="197" t="str">
        <f>IF(AF58&lt;=20%,"MUY BAJA",IF(AF58&lt;=40%,"BAJA",IF(AF58&lt;=60%,"MEDIA",IF(AF58&lt;=80%,"ALTA","MUY ALTA"))))</f>
        <v>BAJA</v>
      </c>
      <c r="AF58" s="197">
        <f>IF(OR(V58="prevenir",V58="detectar"),(M58-(M58*AD58)), M58)</f>
        <v>0.36</v>
      </c>
      <c r="AG58" s="197" t="str">
        <f t="shared" si="10"/>
        <v>CATASTROFICO</v>
      </c>
      <c r="AH58" s="197">
        <f>IF(V58="corregir",(O58-(O58*AD58)), O58)</f>
        <v>1</v>
      </c>
      <c r="AI58" s="246" t="s">
        <v>392</v>
      </c>
      <c r="AJ58" s="203" t="s">
        <v>91</v>
      </c>
      <c r="AK58" s="234" t="s">
        <v>397</v>
      </c>
      <c r="AL58" s="203"/>
      <c r="AM58" s="219">
        <v>45534</v>
      </c>
      <c r="AN58" s="200" t="s">
        <v>398</v>
      </c>
      <c r="AO58" s="201"/>
      <c r="AP58" s="201" t="s">
        <v>9</v>
      </c>
      <c r="AQ58" s="200" t="s">
        <v>399</v>
      </c>
      <c r="AR58" s="201" t="s">
        <v>9</v>
      </c>
      <c r="AS58" s="201"/>
      <c r="AT58" s="200" t="s">
        <v>414</v>
      </c>
      <c r="AU58" s="201" t="s">
        <v>9</v>
      </c>
      <c r="AV58" s="201"/>
      <c r="AW58" s="200" t="s">
        <v>401</v>
      </c>
      <c r="AX58" s="201"/>
      <c r="AY58" s="201" t="s">
        <v>9</v>
      </c>
      <c r="AZ58" s="200" t="s">
        <v>402</v>
      </c>
      <c r="BA58" s="201" t="s">
        <v>9</v>
      </c>
      <c r="BB58" s="201"/>
      <c r="BC58" s="201" t="s">
        <v>403</v>
      </c>
      <c r="BD58" s="201"/>
      <c r="BE58" s="201" t="s">
        <v>9</v>
      </c>
      <c r="BF58" s="200" t="s">
        <v>404</v>
      </c>
      <c r="BG58" s="201"/>
      <c r="BH58" s="268" t="s">
        <v>634</v>
      </c>
    </row>
    <row r="59" spans="1:60" ht="55" customHeight="1" x14ac:dyDescent="0.3">
      <c r="A59" s="248"/>
      <c r="B59" s="267"/>
      <c r="C59" s="265"/>
      <c r="D59" s="266"/>
      <c r="E59" s="266"/>
      <c r="F59" s="224"/>
      <c r="G59" s="268"/>
      <c r="H59" s="266"/>
      <c r="I59" s="252"/>
      <c r="J59" s="224"/>
      <c r="K59" s="266"/>
      <c r="L59" s="224"/>
      <c r="M59" s="259"/>
      <c r="N59" s="255"/>
      <c r="O59" s="256"/>
      <c r="P59" s="200"/>
      <c r="Q59" s="257"/>
      <c r="R59" s="229"/>
      <c r="S59" s="229"/>
      <c r="T59" s="229"/>
      <c r="U59" s="229"/>
      <c r="V59" s="229"/>
      <c r="W59" s="229"/>
      <c r="X59" s="229"/>
      <c r="Y59" s="229"/>
      <c r="Z59" s="229"/>
      <c r="AA59" s="229"/>
      <c r="AB59" s="229"/>
      <c r="AC59" s="261"/>
      <c r="AD59" s="229"/>
      <c r="AE59" s="197"/>
      <c r="AF59" s="197"/>
      <c r="AG59" s="197"/>
      <c r="AH59" s="197"/>
      <c r="AI59" s="246"/>
      <c r="AJ59" s="203"/>
      <c r="AK59" s="234"/>
      <c r="AL59" s="203"/>
      <c r="AM59" s="219"/>
      <c r="AN59" s="200"/>
      <c r="AO59" s="201"/>
      <c r="AP59" s="201"/>
      <c r="AQ59" s="200"/>
      <c r="AR59" s="201"/>
      <c r="AS59" s="201"/>
      <c r="AT59" s="200"/>
      <c r="AU59" s="201"/>
      <c r="AV59" s="201"/>
      <c r="AW59" s="200"/>
      <c r="AX59" s="201"/>
      <c r="AY59" s="201"/>
      <c r="AZ59" s="200"/>
      <c r="BA59" s="201"/>
      <c r="BB59" s="201"/>
      <c r="BC59" s="201"/>
      <c r="BD59" s="201"/>
      <c r="BE59" s="201"/>
      <c r="BF59" s="200"/>
      <c r="BG59" s="201"/>
      <c r="BH59" s="268"/>
    </row>
    <row r="60" spans="1:60" ht="121.5" customHeight="1" x14ac:dyDescent="0.3">
      <c r="A60" s="248" t="s">
        <v>9</v>
      </c>
      <c r="B60" s="267"/>
      <c r="C60" s="269" t="s">
        <v>383</v>
      </c>
      <c r="D60" s="224" t="s">
        <v>384</v>
      </c>
      <c r="E60" s="224" t="s">
        <v>385</v>
      </c>
      <c r="F60" s="224" t="s">
        <v>101</v>
      </c>
      <c r="G60" s="262" t="s">
        <v>415</v>
      </c>
      <c r="H60" s="224" t="s">
        <v>416</v>
      </c>
      <c r="I60" s="252" t="s">
        <v>417</v>
      </c>
      <c r="J60" s="224" t="s">
        <v>75</v>
      </c>
      <c r="K60" s="224" t="s">
        <v>418</v>
      </c>
      <c r="L60" s="224" t="s">
        <v>77</v>
      </c>
      <c r="M60" s="259">
        <v>0.4</v>
      </c>
      <c r="N60" s="255" t="s">
        <v>390</v>
      </c>
      <c r="O60" s="256">
        <v>1</v>
      </c>
      <c r="P60" s="200" t="s">
        <v>391</v>
      </c>
      <c r="Q60" s="257" t="s">
        <v>392</v>
      </c>
      <c r="R60" s="229" t="s">
        <v>419</v>
      </c>
      <c r="S60" s="247" t="s">
        <v>82</v>
      </c>
      <c r="T60" s="254" t="s">
        <v>420</v>
      </c>
      <c r="U60" s="247" t="s">
        <v>83</v>
      </c>
      <c r="V60" s="247" t="s">
        <v>84</v>
      </c>
      <c r="W60" s="245">
        <v>0.25</v>
      </c>
      <c r="X60" s="254" t="s">
        <v>85</v>
      </c>
      <c r="Y60" s="245">
        <v>0.15</v>
      </c>
      <c r="Z60" s="247" t="s">
        <v>86</v>
      </c>
      <c r="AA60" s="235" t="s">
        <v>421</v>
      </c>
      <c r="AB60" s="247" t="s">
        <v>88</v>
      </c>
      <c r="AC60" s="250" t="s">
        <v>422</v>
      </c>
      <c r="AD60" s="251">
        <f t="shared" si="8"/>
        <v>0.4</v>
      </c>
      <c r="AE60" s="197" t="str">
        <f t="shared" si="9"/>
        <v>BAJA</v>
      </c>
      <c r="AF60" s="197">
        <f>IF(OR(V60="prevenir",V60="detectar"),(M60-(M60*AD60)), M60)</f>
        <v>0.24</v>
      </c>
      <c r="AG60" s="197" t="str">
        <f t="shared" si="10"/>
        <v>CATASTROFICO</v>
      </c>
      <c r="AH60" s="197">
        <f>IF(V60="corregir",(O60-(O60*AD60)), O60)</f>
        <v>1</v>
      </c>
      <c r="AI60" s="246" t="s">
        <v>392</v>
      </c>
      <c r="AJ60" s="229" t="s">
        <v>91</v>
      </c>
      <c r="AK60" s="234" t="s">
        <v>397</v>
      </c>
      <c r="AL60" s="229"/>
      <c r="AM60" s="219">
        <v>45534</v>
      </c>
      <c r="AN60" s="200" t="s">
        <v>398</v>
      </c>
      <c r="AO60" s="201"/>
      <c r="AP60" s="201" t="s">
        <v>9</v>
      </c>
      <c r="AQ60" s="200" t="s">
        <v>399</v>
      </c>
      <c r="AR60" s="201" t="s">
        <v>9</v>
      </c>
      <c r="AS60" s="201"/>
      <c r="AT60" s="200" t="s">
        <v>423</v>
      </c>
      <c r="AU60" s="201" t="s">
        <v>9</v>
      </c>
      <c r="AV60" s="201"/>
      <c r="AW60" s="200" t="s">
        <v>401</v>
      </c>
      <c r="AX60" s="201"/>
      <c r="AY60" s="201" t="s">
        <v>9</v>
      </c>
      <c r="AZ60" s="200" t="s">
        <v>402</v>
      </c>
      <c r="BA60" s="201" t="s">
        <v>9</v>
      </c>
      <c r="BB60" s="201"/>
      <c r="BC60" s="201" t="s">
        <v>424</v>
      </c>
      <c r="BD60" s="201"/>
      <c r="BE60" s="201" t="s">
        <v>9</v>
      </c>
      <c r="BF60" s="200" t="s">
        <v>404</v>
      </c>
      <c r="BG60" s="201"/>
      <c r="BH60" s="268" t="s">
        <v>633</v>
      </c>
    </row>
    <row r="61" spans="1:60" ht="88.5" customHeight="1" x14ac:dyDescent="0.3">
      <c r="A61" s="248"/>
      <c r="B61" s="267"/>
      <c r="C61" s="269"/>
      <c r="D61" s="224"/>
      <c r="E61" s="224"/>
      <c r="F61" s="224"/>
      <c r="G61" s="262"/>
      <c r="H61" s="224"/>
      <c r="I61" s="252"/>
      <c r="J61" s="224"/>
      <c r="K61" s="224"/>
      <c r="L61" s="224"/>
      <c r="M61" s="259"/>
      <c r="N61" s="255"/>
      <c r="O61" s="256"/>
      <c r="P61" s="200"/>
      <c r="Q61" s="257"/>
      <c r="R61" s="229"/>
      <c r="S61" s="247"/>
      <c r="T61" s="254"/>
      <c r="U61" s="247"/>
      <c r="V61" s="247"/>
      <c r="W61" s="245"/>
      <c r="X61" s="254"/>
      <c r="Y61" s="245"/>
      <c r="Z61" s="247"/>
      <c r="AA61" s="235"/>
      <c r="AB61" s="247"/>
      <c r="AC61" s="250"/>
      <c r="AD61" s="251"/>
      <c r="AE61" s="197"/>
      <c r="AF61" s="197"/>
      <c r="AG61" s="197"/>
      <c r="AH61" s="197"/>
      <c r="AI61" s="246"/>
      <c r="AJ61" s="229"/>
      <c r="AK61" s="234"/>
      <c r="AL61" s="229"/>
      <c r="AM61" s="219"/>
      <c r="AN61" s="200"/>
      <c r="AO61" s="201"/>
      <c r="AP61" s="201"/>
      <c r="AQ61" s="200"/>
      <c r="AR61" s="201"/>
      <c r="AS61" s="201"/>
      <c r="AT61" s="200"/>
      <c r="AU61" s="201"/>
      <c r="AV61" s="201"/>
      <c r="AW61" s="200"/>
      <c r="AX61" s="201"/>
      <c r="AY61" s="201"/>
      <c r="AZ61" s="200"/>
      <c r="BA61" s="201"/>
      <c r="BB61" s="201"/>
      <c r="BC61" s="201"/>
      <c r="BD61" s="201"/>
      <c r="BE61" s="201"/>
      <c r="BF61" s="200"/>
      <c r="BG61" s="215"/>
      <c r="BH61" s="268"/>
    </row>
    <row r="62" spans="1:60" ht="135.75" customHeight="1" x14ac:dyDescent="0.3">
      <c r="A62" s="248" t="s">
        <v>9</v>
      </c>
      <c r="B62" s="201"/>
      <c r="C62" s="249" t="s">
        <v>425</v>
      </c>
      <c r="D62" s="224" t="s">
        <v>426</v>
      </c>
      <c r="E62" s="224" t="s">
        <v>427</v>
      </c>
      <c r="F62" s="139" t="s">
        <v>166</v>
      </c>
      <c r="G62" s="138" t="s">
        <v>428</v>
      </c>
      <c r="H62" s="224" t="s">
        <v>429</v>
      </c>
      <c r="I62" s="252" t="s">
        <v>430</v>
      </c>
      <c r="J62" s="224" t="s">
        <v>145</v>
      </c>
      <c r="K62" s="224" t="s">
        <v>431</v>
      </c>
      <c r="L62" s="224" t="s">
        <v>114</v>
      </c>
      <c r="M62" s="259">
        <v>0.6</v>
      </c>
      <c r="N62" s="255" t="s">
        <v>148</v>
      </c>
      <c r="O62" s="256">
        <v>0.6</v>
      </c>
      <c r="P62" s="186" t="s">
        <v>149</v>
      </c>
      <c r="Q62" s="257" t="s">
        <v>154</v>
      </c>
      <c r="R62" s="50" t="s">
        <v>432</v>
      </c>
      <c r="S62" s="42" t="s">
        <v>82</v>
      </c>
      <c r="T62" s="43" t="s">
        <v>433</v>
      </c>
      <c r="U62" s="42" t="s">
        <v>83</v>
      </c>
      <c r="V62" s="42" t="s">
        <v>164</v>
      </c>
      <c r="W62" s="44">
        <v>0.15</v>
      </c>
      <c r="X62" s="43" t="s">
        <v>85</v>
      </c>
      <c r="Y62" s="44">
        <v>0.15</v>
      </c>
      <c r="Z62" s="42" t="s">
        <v>86</v>
      </c>
      <c r="AA62" s="49" t="s">
        <v>434</v>
      </c>
      <c r="AB62" s="42" t="s">
        <v>88</v>
      </c>
      <c r="AC62" s="175" t="s">
        <v>435</v>
      </c>
      <c r="AD62" s="45">
        <f t="shared" si="8"/>
        <v>0.3</v>
      </c>
      <c r="AE62" s="46" t="str">
        <f t="shared" si="9"/>
        <v>MEDIA</v>
      </c>
      <c r="AF62" s="46">
        <f>IF(OR(V62="prevenir",V62="detectar"),(M62-(M62*AD62)), M62)</f>
        <v>0.42</v>
      </c>
      <c r="AG62" s="197" t="str">
        <f t="shared" ref="AG62:AG74" si="11">IF(AH62&lt;=20%,"LEVE",IF(AH62&lt;=40%,"MENOR",IF(AH62&lt;=60%,"MODERADO",IF(AH62&lt;=80%,"MAYOR","CATASTROFICO"))))</f>
        <v>MODERADO</v>
      </c>
      <c r="AH62" s="197">
        <f>IF(V62="corregir",(O62-(O62*AD62)), O62)</f>
        <v>0.6</v>
      </c>
      <c r="AI62" s="246" t="s">
        <v>154</v>
      </c>
      <c r="AJ62" s="229" t="s">
        <v>91</v>
      </c>
      <c r="AK62" s="196"/>
      <c r="AL62" s="204" t="s">
        <v>436</v>
      </c>
      <c r="AM62" s="202">
        <v>45539</v>
      </c>
      <c r="AN62" s="187" t="s">
        <v>437</v>
      </c>
      <c r="AO62" s="186"/>
      <c r="AP62" s="186" t="s">
        <v>9</v>
      </c>
      <c r="AQ62" s="186" t="s">
        <v>438</v>
      </c>
      <c r="AR62" s="186" t="s">
        <v>9</v>
      </c>
      <c r="AS62" s="186"/>
      <c r="AT62" s="186" t="s">
        <v>439</v>
      </c>
      <c r="AU62" s="186" t="s">
        <v>9</v>
      </c>
      <c r="AV62" s="186"/>
      <c r="AW62" s="186" t="s">
        <v>440</v>
      </c>
      <c r="AX62" s="186"/>
      <c r="AY62" s="186" t="s">
        <v>9</v>
      </c>
      <c r="AZ62" s="186" t="s">
        <v>441</v>
      </c>
      <c r="BA62" s="186" t="s">
        <v>9</v>
      </c>
      <c r="BB62" s="186"/>
      <c r="BC62" s="186" t="s">
        <v>442</v>
      </c>
      <c r="BD62" s="186"/>
      <c r="BE62" s="186" t="s">
        <v>9</v>
      </c>
      <c r="BF62" s="186" t="s">
        <v>443</v>
      </c>
      <c r="BG62" s="186" t="s">
        <v>444</v>
      </c>
      <c r="BH62" s="262" t="s">
        <v>644</v>
      </c>
    </row>
    <row r="63" spans="1:60" ht="135.75" customHeight="1" x14ac:dyDescent="0.3">
      <c r="A63" s="248"/>
      <c r="B63" s="201"/>
      <c r="C63" s="249"/>
      <c r="D63" s="224"/>
      <c r="E63" s="224"/>
      <c r="F63" s="139" t="s">
        <v>71</v>
      </c>
      <c r="G63" s="138" t="s">
        <v>445</v>
      </c>
      <c r="H63" s="224"/>
      <c r="I63" s="252"/>
      <c r="J63" s="224"/>
      <c r="K63" s="224"/>
      <c r="L63" s="224"/>
      <c r="M63" s="259"/>
      <c r="N63" s="255"/>
      <c r="O63" s="256"/>
      <c r="P63" s="186"/>
      <c r="Q63" s="257"/>
      <c r="R63" s="50" t="s">
        <v>446</v>
      </c>
      <c r="S63" s="42" t="s">
        <v>82</v>
      </c>
      <c r="T63" s="43" t="s">
        <v>433</v>
      </c>
      <c r="U63" s="42" t="s">
        <v>83</v>
      </c>
      <c r="V63" s="42" t="s">
        <v>84</v>
      </c>
      <c r="W63" s="44">
        <v>0.25</v>
      </c>
      <c r="X63" s="43" t="s">
        <v>85</v>
      </c>
      <c r="Y63" s="44">
        <v>0.15</v>
      </c>
      <c r="Z63" s="42" t="s">
        <v>86</v>
      </c>
      <c r="AA63" s="49" t="s">
        <v>447</v>
      </c>
      <c r="AB63" s="42" t="s">
        <v>88</v>
      </c>
      <c r="AC63" s="175" t="s">
        <v>448</v>
      </c>
      <c r="AD63" s="45">
        <f t="shared" si="8"/>
        <v>0.4</v>
      </c>
      <c r="AE63" s="46" t="str">
        <f t="shared" si="9"/>
        <v>BAJA</v>
      </c>
      <c r="AF63" s="46">
        <f>+AF62-(AF62*AD63)</f>
        <v>0.252</v>
      </c>
      <c r="AG63" s="197"/>
      <c r="AH63" s="197"/>
      <c r="AI63" s="246"/>
      <c r="AJ63" s="229"/>
      <c r="AK63" s="196"/>
      <c r="AL63" s="205"/>
      <c r="AM63" s="186"/>
      <c r="AN63" s="187"/>
      <c r="AO63" s="186"/>
      <c r="AP63" s="186"/>
      <c r="AQ63" s="186"/>
      <c r="AR63" s="186"/>
      <c r="AS63" s="186"/>
      <c r="AT63" s="186"/>
      <c r="AU63" s="186"/>
      <c r="AV63" s="186"/>
      <c r="AW63" s="186"/>
      <c r="AX63" s="186"/>
      <c r="AY63" s="186"/>
      <c r="AZ63" s="186"/>
      <c r="BA63" s="186"/>
      <c r="BB63" s="186"/>
      <c r="BC63" s="186"/>
      <c r="BD63" s="186"/>
      <c r="BE63" s="186"/>
      <c r="BF63" s="186"/>
      <c r="BG63" s="186"/>
      <c r="BH63" s="262"/>
    </row>
    <row r="64" spans="1:60" ht="135.75" customHeight="1" x14ac:dyDescent="0.3">
      <c r="A64" s="248"/>
      <c r="B64" s="201"/>
      <c r="C64" s="249"/>
      <c r="D64" s="224"/>
      <c r="E64" s="224"/>
      <c r="F64" s="139" t="s">
        <v>71</v>
      </c>
      <c r="G64" s="138" t="s">
        <v>449</v>
      </c>
      <c r="H64" s="224"/>
      <c r="I64" s="252"/>
      <c r="J64" s="224"/>
      <c r="K64" s="224"/>
      <c r="L64" s="224"/>
      <c r="M64" s="259"/>
      <c r="N64" s="255"/>
      <c r="O64" s="256"/>
      <c r="P64" s="186"/>
      <c r="Q64" s="257"/>
      <c r="R64" s="51" t="s">
        <v>450</v>
      </c>
      <c r="S64" s="42" t="s">
        <v>82</v>
      </c>
      <c r="T64" s="43" t="s">
        <v>433</v>
      </c>
      <c r="U64" s="42" t="s">
        <v>83</v>
      </c>
      <c r="V64" s="42" t="s">
        <v>84</v>
      </c>
      <c r="W64" s="44">
        <v>0.25</v>
      </c>
      <c r="X64" s="43" t="s">
        <v>85</v>
      </c>
      <c r="Y64" s="44">
        <v>0.15</v>
      </c>
      <c r="Z64" s="42" t="s">
        <v>86</v>
      </c>
      <c r="AA64" s="49" t="s">
        <v>451</v>
      </c>
      <c r="AB64" s="42" t="s">
        <v>88</v>
      </c>
      <c r="AC64" s="175" t="s">
        <v>452</v>
      </c>
      <c r="AD64" s="45">
        <f t="shared" si="8"/>
        <v>0.4</v>
      </c>
      <c r="AE64" s="46" t="str">
        <f t="shared" si="9"/>
        <v>MUY BAJA</v>
      </c>
      <c r="AF64" s="98">
        <f>+AF63-(AF63*AD64)</f>
        <v>0.1512</v>
      </c>
      <c r="AG64" s="197"/>
      <c r="AH64" s="197"/>
      <c r="AI64" s="246"/>
      <c r="AJ64" s="229"/>
      <c r="AK64" s="196"/>
      <c r="AL64" s="205"/>
      <c r="AM64" s="186"/>
      <c r="AN64" s="187"/>
      <c r="AO64" s="186"/>
      <c r="AP64" s="186"/>
      <c r="AQ64" s="186"/>
      <c r="AR64" s="186"/>
      <c r="AS64" s="186"/>
      <c r="AT64" s="186"/>
      <c r="AU64" s="186"/>
      <c r="AV64" s="186"/>
      <c r="AW64" s="186"/>
      <c r="AX64" s="186"/>
      <c r="AY64" s="186"/>
      <c r="AZ64" s="186"/>
      <c r="BA64" s="186"/>
      <c r="BB64" s="186"/>
      <c r="BC64" s="186"/>
      <c r="BD64" s="186"/>
      <c r="BE64" s="186"/>
      <c r="BF64" s="186"/>
      <c r="BG64" s="186"/>
      <c r="BH64" s="262"/>
    </row>
    <row r="65" spans="1:60" ht="138.65" customHeight="1" x14ac:dyDescent="0.3">
      <c r="A65" s="248" t="s">
        <v>9</v>
      </c>
      <c r="B65" s="201"/>
      <c r="C65" s="200" t="s">
        <v>68</v>
      </c>
      <c r="D65" s="224" t="s">
        <v>453</v>
      </c>
      <c r="E65" s="224" t="s">
        <v>454</v>
      </c>
      <c r="F65" s="139" t="s">
        <v>166</v>
      </c>
      <c r="G65" s="138" t="s">
        <v>455</v>
      </c>
      <c r="H65" s="224" t="s">
        <v>456</v>
      </c>
      <c r="I65" s="253" t="s">
        <v>457</v>
      </c>
      <c r="J65" s="224" t="s">
        <v>75</v>
      </c>
      <c r="K65" s="224" t="s">
        <v>458</v>
      </c>
      <c r="L65" s="224" t="s">
        <v>114</v>
      </c>
      <c r="M65" s="259">
        <v>0.6</v>
      </c>
      <c r="N65" s="255" t="s">
        <v>148</v>
      </c>
      <c r="O65" s="256">
        <v>0.6</v>
      </c>
      <c r="P65" s="186" t="s">
        <v>149</v>
      </c>
      <c r="Q65" s="257" t="s">
        <v>154</v>
      </c>
      <c r="R65" s="47" t="s">
        <v>459</v>
      </c>
      <c r="S65" s="42" t="s">
        <v>82</v>
      </c>
      <c r="T65" s="43" t="s">
        <v>460</v>
      </c>
      <c r="U65" s="42" t="s">
        <v>83</v>
      </c>
      <c r="V65" s="42" t="s">
        <v>84</v>
      </c>
      <c r="W65" s="44">
        <v>0.25</v>
      </c>
      <c r="X65" s="43" t="s">
        <v>85</v>
      </c>
      <c r="Y65" s="44">
        <v>0.15</v>
      </c>
      <c r="Z65" s="42" t="s">
        <v>86</v>
      </c>
      <c r="AA65" s="49" t="s">
        <v>461</v>
      </c>
      <c r="AB65" s="42" t="s">
        <v>88</v>
      </c>
      <c r="AC65" s="175" t="s">
        <v>462</v>
      </c>
      <c r="AD65" s="45">
        <f t="shared" si="8"/>
        <v>0.4</v>
      </c>
      <c r="AE65" s="46" t="str">
        <f t="shared" si="9"/>
        <v>BAJA</v>
      </c>
      <c r="AF65" s="46">
        <f>IF(OR(V65="prevenir",V65="detectar"),(M65-(M65*AD65)), M65)</f>
        <v>0.36</v>
      </c>
      <c r="AG65" s="197" t="str">
        <f t="shared" si="11"/>
        <v>MODERADO</v>
      </c>
      <c r="AH65" s="197">
        <f>IF(V65="corregir",(O65-(O65*AD65)), O65)</f>
        <v>0.6</v>
      </c>
      <c r="AI65" s="246" t="s">
        <v>154</v>
      </c>
      <c r="AJ65" s="229" t="s">
        <v>91</v>
      </c>
      <c r="AK65" s="206"/>
      <c r="AL65" s="206"/>
      <c r="AM65" s="198">
        <v>45540</v>
      </c>
      <c r="AN65" s="188" t="s">
        <v>463</v>
      </c>
      <c r="AO65" s="189"/>
      <c r="AP65" s="186" t="s">
        <v>9</v>
      </c>
      <c r="AQ65" s="186" t="s">
        <v>464</v>
      </c>
      <c r="AR65" s="186" t="s">
        <v>9</v>
      </c>
      <c r="AS65" s="186"/>
      <c r="AT65" s="186" t="s">
        <v>439</v>
      </c>
      <c r="AU65" s="186" t="s">
        <v>9</v>
      </c>
      <c r="AV65" s="186"/>
      <c r="AW65" s="186" t="s">
        <v>465</v>
      </c>
      <c r="AX65" s="186"/>
      <c r="AY65" s="186" t="s">
        <v>9</v>
      </c>
      <c r="AZ65" s="186" t="s">
        <v>345</v>
      </c>
      <c r="BA65" s="186" t="s">
        <v>9</v>
      </c>
      <c r="BB65" s="186"/>
      <c r="BC65" s="186" t="s">
        <v>466</v>
      </c>
      <c r="BD65" s="186"/>
      <c r="BE65" s="186" t="s">
        <v>9</v>
      </c>
      <c r="BF65" s="186" t="s">
        <v>467</v>
      </c>
      <c r="BG65" s="186"/>
      <c r="BH65" s="262" t="s">
        <v>635</v>
      </c>
    </row>
    <row r="66" spans="1:60" ht="138.65" customHeight="1" x14ac:dyDescent="0.3">
      <c r="A66" s="248"/>
      <c r="B66" s="201"/>
      <c r="C66" s="200"/>
      <c r="D66" s="224"/>
      <c r="E66" s="224"/>
      <c r="F66" s="139" t="s">
        <v>71</v>
      </c>
      <c r="G66" s="138" t="s">
        <v>468</v>
      </c>
      <c r="H66" s="224"/>
      <c r="I66" s="253"/>
      <c r="J66" s="224"/>
      <c r="K66" s="224"/>
      <c r="L66" s="224"/>
      <c r="M66" s="259"/>
      <c r="N66" s="255"/>
      <c r="O66" s="256"/>
      <c r="P66" s="186"/>
      <c r="Q66" s="257"/>
      <c r="R66" s="47" t="s">
        <v>469</v>
      </c>
      <c r="S66" s="42" t="s">
        <v>82</v>
      </c>
      <c r="T66" s="43" t="s">
        <v>470</v>
      </c>
      <c r="U66" s="42" t="s">
        <v>83</v>
      </c>
      <c r="V66" s="42" t="s">
        <v>84</v>
      </c>
      <c r="W66" s="44">
        <v>0.25</v>
      </c>
      <c r="X66" s="43" t="s">
        <v>85</v>
      </c>
      <c r="Y66" s="44">
        <v>0.15</v>
      </c>
      <c r="Z66" s="42" t="s">
        <v>86</v>
      </c>
      <c r="AA66" s="49" t="s">
        <v>471</v>
      </c>
      <c r="AB66" s="42" t="s">
        <v>88</v>
      </c>
      <c r="AC66" s="177" t="s">
        <v>472</v>
      </c>
      <c r="AD66" s="45">
        <f t="shared" si="8"/>
        <v>0.4</v>
      </c>
      <c r="AE66" s="46" t="str">
        <f t="shared" si="9"/>
        <v>BAJA</v>
      </c>
      <c r="AF66" s="109">
        <f>+AF65-(AF65*AD66)</f>
        <v>0.216</v>
      </c>
      <c r="AG66" s="197"/>
      <c r="AH66" s="197"/>
      <c r="AI66" s="246"/>
      <c r="AJ66" s="229"/>
      <c r="AK66" s="206"/>
      <c r="AL66" s="206"/>
      <c r="AM66" s="199"/>
      <c r="AN66" s="188"/>
      <c r="AO66" s="189"/>
      <c r="AP66" s="186"/>
      <c r="AQ66" s="186"/>
      <c r="AR66" s="186"/>
      <c r="AS66" s="186"/>
      <c r="AT66" s="186"/>
      <c r="AU66" s="186"/>
      <c r="AV66" s="186"/>
      <c r="AW66" s="186"/>
      <c r="AX66" s="186"/>
      <c r="AY66" s="186"/>
      <c r="AZ66" s="186"/>
      <c r="BA66" s="186"/>
      <c r="BB66" s="186"/>
      <c r="BC66" s="186"/>
      <c r="BD66" s="186"/>
      <c r="BE66" s="186"/>
      <c r="BF66" s="186"/>
      <c r="BG66" s="186"/>
      <c r="BH66" s="262"/>
    </row>
    <row r="67" spans="1:60" ht="348.75" customHeight="1" x14ac:dyDescent="0.3">
      <c r="A67" s="142" t="s">
        <v>9</v>
      </c>
      <c r="B67" s="153"/>
      <c r="C67" s="149" t="s">
        <v>170</v>
      </c>
      <c r="D67" s="144" t="s">
        <v>171</v>
      </c>
      <c r="E67" s="144" t="s">
        <v>473</v>
      </c>
      <c r="F67" s="139" t="s">
        <v>71</v>
      </c>
      <c r="G67" s="138" t="s">
        <v>474</v>
      </c>
      <c r="H67" s="139" t="s">
        <v>475</v>
      </c>
      <c r="I67" s="137" t="s">
        <v>476</v>
      </c>
      <c r="J67" s="139" t="s">
        <v>75</v>
      </c>
      <c r="K67" s="139" t="s">
        <v>477</v>
      </c>
      <c r="L67" s="139" t="s">
        <v>114</v>
      </c>
      <c r="M67" s="145">
        <v>0.6</v>
      </c>
      <c r="N67" s="146" t="s">
        <v>78</v>
      </c>
      <c r="O67" s="147">
        <v>0.8</v>
      </c>
      <c r="P67" s="136" t="s">
        <v>79</v>
      </c>
      <c r="Q67" s="148" t="s">
        <v>90</v>
      </c>
      <c r="R67" s="50" t="s">
        <v>478</v>
      </c>
      <c r="S67" s="42" t="s">
        <v>82</v>
      </c>
      <c r="T67" s="110" t="s">
        <v>479</v>
      </c>
      <c r="U67" s="42" t="s">
        <v>83</v>
      </c>
      <c r="V67" s="42" t="s">
        <v>84</v>
      </c>
      <c r="W67" s="44">
        <v>0.25</v>
      </c>
      <c r="X67" s="43" t="s">
        <v>85</v>
      </c>
      <c r="Y67" s="44">
        <v>0.15</v>
      </c>
      <c r="Z67" s="42" t="s">
        <v>86</v>
      </c>
      <c r="AA67" s="49" t="s">
        <v>480</v>
      </c>
      <c r="AB67" s="42" t="s">
        <v>88</v>
      </c>
      <c r="AC67" s="176" t="s">
        <v>481</v>
      </c>
      <c r="AD67" s="45">
        <f t="shared" si="8"/>
        <v>0.4</v>
      </c>
      <c r="AE67" s="46" t="str">
        <f t="shared" si="9"/>
        <v>BAJA</v>
      </c>
      <c r="AF67" s="46">
        <f>IF(OR(V67="prevenir",V67="detectar"),(M67-(M67*AD67)), M67)</f>
        <v>0.36</v>
      </c>
      <c r="AG67" s="46" t="str">
        <f t="shared" ref="AG67:AG68" si="12">IF(AH67&lt;=20%,"LEVE",IF(AH67&lt;=40%,"MENOR",IF(AH67&lt;=60%,"MODERADO",IF(AH67&lt;=80%,"MAYOR","CATASTROFICO"))))</f>
        <v>MAYOR</v>
      </c>
      <c r="AH67" s="46">
        <f>IF(V67="corregir",(O67-(O67*AD67)), O67)</f>
        <v>0.8</v>
      </c>
      <c r="AI67" s="96" t="s">
        <v>90</v>
      </c>
      <c r="AJ67" s="39" t="s">
        <v>91</v>
      </c>
      <c r="AK67" s="99" t="s">
        <v>482</v>
      </c>
      <c r="AL67" s="111"/>
      <c r="AM67" s="119">
        <v>45539</v>
      </c>
      <c r="AN67" s="140" t="s">
        <v>483</v>
      </c>
      <c r="AO67" s="135"/>
      <c r="AP67" s="135" t="s">
        <v>9</v>
      </c>
      <c r="AQ67" s="135" t="s">
        <v>484</v>
      </c>
      <c r="AR67" s="135" t="s">
        <v>9</v>
      </c>
      <c r="AS67" s="135"/>
      <c r="AT67" s="135" t="s">
        <v>485</v>
      </c>
      <c r="AU67" s="135" t="s">
        <v>9</v>
      </c>
      <c r="AV67" s="135"/>
      <c r="AW67" s="135" t="s">
        <v>486</v>
      </c>
      <c r="AX67" s="135"/>
      <c r="AY67" s="135" t="s">
        <v>9</v>
      </c>
      <c r="AZ67" s="135" t="s">
        <v>487</v>
      </c>
      <c r="BA67" s="135" t="s">
        <v>9</v>
      </c>
      <c r="BB67" s="135"/>
      <c r="BC67" s="135" t="s">
        <v>488</v>
      </c>
      <c r="BD67" s="135" t="s">
        <v>9</v>
      </c>
      <c r="BE67" s="135"/>
      <c r="BF67" s="135" t="s">
        <v>489</v>
      </c>
      <c r="BG67" s="156" t="s">
        <v>490</v>
      </c>
      <c r="BH67" s="118" t="s">
        <v>637</v>
      </c>
    </row>
    <row r="68" spans="1:60" ht="159" customHeight="1" x14ac:dyDescent="0.3">
      <c r="A68" s="248" t="s">
        <v>9</v>
      </c>
      <c r="B68" s="201"/>
      <c r="C68" s="249" t="s">
        <v>491</v>
      </c>
      <c r="D68" s="224" t="s">
        <v>492</v>
      </c>
      <c r="E68" s="224" t="s">
        <v>493</v>
      </c>
      <c r="F68" s="139" t="s">
        <v>71</v>
      </c>
      <c r="G68" s="138" t="s">
        <v>494</v>
      </c>
      <c r="H68" s="224" t="s">
        <v>495</v>
      </c>
      <c r="I68" s="252" t="s">
        <v>496</v>
      </c>
      <c r="J68" s="224" t="s">
        <v>75</v>
      </c>
      <c r="K68" s="200" t="s">
        <v>497</v>
      </c>
      <c r="L68" s="224" t="s">
        <v>77</v>
      </c>
      <c r="M68" s="259">
        <v>0.4</v>
      </c>
      <c r="N68" s="255" t="s">
        <v>148</v>
      </c>
      <c r="O68" s="256">
        <v>0.6</v>
      </c>
      <c r="P68" s="186" t="s">
        <v>149</v>
      </c>
      <c r="Q68" s="257" t="s">
        <v>498</v>
      </c>
      <c r="R68" s="258" t="s">
        <v>499</v>
      </c>
      <c r="S68" s="247" t="s">
        <v>82</v>
      </c>
      <c r="T68" s="254" t="s">
        <v>500</v>
      </c>
      <c r="U68" s="247" t="s">
        <v>83</v>
      </c>
      <c r="V68" s="247" t="s">
        <v>164</v>
      </c>
      <c r="W68" s="245">
        <v>0.15</v>
      </c>
      <c r="X68" s="254" t="s">
        <v>85</v>
      </c>
      <c r="Y68" s="245">
        <v>0.15</v>
      </c>
      <c r="Z68" s="247" t="s">
        <v>86</v>
      </c>
      <c r="AA68" s="235" t="s">
        <v>501</v>
      </c>
      <c r="AB68" s="247" t="s">
        <v>88</v>
      </c>
      <c r="AC68" s="250" t="s">
        <v>502</v>
      </c>
      <c r="AD68" s="251">
        <f t="shared" si="8"/>
        <v>0.3</v>
      </c>
      <c r="AE68" s="197" t="str">
        <f t="shared" si="9"/>
        <v>BAJA</v>
      </c>
      <c r="AF68" s="197">
        <f>IF(OR(V68="prevenir",V68="detectar"),(M68-(M68*AD68)), M68)</f>
        <v>0.28000000000000003</v>
      </c>
      <c r="AG68" s="197" t="str">
        <f t="shared" si="12"/>
        <v>MODERADO</v>
      </c>
      <c r="AH68" s="197">
        <f>IF(V68="corregir",(O68-(O68*AD68)), O68)</f>
        <v>0.6</v>
      </c>
      <c r="AI68" s="246" t="s">
        <v>154</v>
      </c>
      <c r="AJ68" s="229" t="s">
        <v>91</v>
      </c>
      <c r="AK68" s="196"/>
      <c r="AL68" s="196"/>
      <c r="AM68" s="191">
        <v>45539</v>
      </c>
      <c r="AN68" s="141" t="s">
        <v>503</v>
      </c>
      <c r="AO68" s="184"/>
      <c r="AP68" s="184" t="s">
        <v>9</v>
      </c>
      <c r="AQ68" s="184" t="s">
        <v>504</v>
      </c>
      <c r="AR68" s="184" t="s">
        <v>9</v>
      </c>
      <c r="AS68" s="184"/>
      <c r="AT68" s="184" t="s">
        <v>505</v>
      </c>
      <c r="AU68" s="184" t="s">
        <v>9</v>
      </c>
      <c r="AV68" s="184"/>
      <c r="AW68" s="184" t="s">
        <v>506</v>
      </c>
      <c r="AX68" s="184" t="s">
        <v>9</v>
      </c>
      <c r="AY68" s="184"/>
      <c r="AZ68" s="184" t="s">
        <v>507</v>
      </c>
      <c r="BA68" s="184"/>
      <c r="BB68" s="353"/>
      <c r="BC68" s="353"/>
      <c r="BD68" s="184"/>
      <c r="BE68" s="184" t="s">
        <v>9</v>
      </c>
      <c r="BF68" s="184" t="s">
        <v>508</v>
      </c>
      <c r="BG68" s="209"/>
      <c r="BH68" s="252" t="s">
        <v>636</v>
      </c>
    </row>
    <row r="69" spans="1:60" ht="90" customHeight="1" x14ac:dyDescent="0.3">
      <c r="A69" s="248"/>
      <c r="B69" s="201"/>
      <c r="C69" s="249"/>
      <c r="D69" s="224"/>
      <c r="E69" s="224"/>
      <c r="F69" s="139" t="s">
        <v>101</v>
      </c>
      <c r="G69" s="138" t="s">
        <v>509</v>
      </c>
      <c r="H69" s="224"/>
      <c r="I69" s="252"/>
      <c r="J69" s="224"/>
      <c r="K69" s="200"/>
      <c r="L69" s="224"/>
      <c r="M69" s="259"/>
      <c r="N69" s="255"/>
      <c r="O69" s="256"/>
      <c r="P69" s="186"/>
      <c r="Q69" s="257"/>
      <c r="R69" s="258"/>
      <c r="S69" s="247"/>
      <c r="T69" s="254"/>
      <c r="U69" s="247"/>
      <c r="V69" s="247"/>
      <c r="W69" s="245"/>
      <c r="X69" s="254"/>
      <c r="Y69" s="245"/>
      <c r="Z69" s="247"/>
      <c r="AA69" s="235"/>
      <c r="AB69" s="247"/>
      <c r="AC69" s="250"/>
      <c r="AD69" s="251"/>
      <c r="AE69" s="197"/>
      <c r="AF69" s="197"/>
      <c r="AG69" s="197"/>
      <c r="AH69" s="197"/>
      <c r="AI69" s="246"/>
      <c r="AJ69" s="229"/>
      <c r="AK69" s="196"/>
      <c r="AL69" s="196"/>
      <c r="AM69" s="192"/>
      <c r="AN69" s="162" t="s">
        <v>503</v>
      </c>
      <c r="AO69" s="190"/>
      <c r="AP69" s="190"/>
      <c r="AQ69" s="190"/>
      <c r="AR69" s="185"/>
      <c r="AS69" s="185"/>
      <c r="AT69" s="185"/>
      <c r="AU69" s="185"/>
      <c r="AV69" s="185"/>
      <c r="AW69" s="185"/>
      <c r="AX69" s="185"/>
      <c r="AY69" s="185"/>
      <c r="AZ69" s="185"/>
      <c r="BA69" s="185"/>
      <c r="BB69" s="354"/>
      <c r="BC69" s="354"/>
      <c r="BD69" s="190"/>
      <c r="BE69" s="190"/>
      <c r="BF69" s="190"/>
      <c r="BG69" s="209"/>
      <c r="BH69" s="252"/>
    </row>
    <row r="70" spans="1:60" ht="168.75" customHeight="1" x14ac:dyDescent="0.3">
      <c r="A70" s="248"/>
      <c r="B70" s="201"/>
      <c r="C70" s="249"/>
      <c r="D70" s="224"/>
      <c r="E70" s="224"/>
      <c r="F70" s="139" t="s">
        <v>71</v>
      </c>
      <c r="G70" s="138" t="s">
        <v>510</v>
      </c>
      <c r="H70" s="224"/>
      <c r="I70" s="252"/>
      <c r="J70" s="224"/>
      <c r="K70" s="200"/>
      <c r="L70" s="224"/>
      <c r="M70" s="259"/>
      <c r="N70" s="255"/>
      <c r="O70" s="256"/>
      <c r="P70" s="186"/>
      <c r="Q70" s="257"/>
      <c r="R70" s="112" t="s">
        <v>511</v>
      </c>
      <c r="S70" s="42" t="s">
        <v>82</v>
      </c>
      <c r="T70" s="43" t="s">
        <v>512</v>
      </c>
      <c r="U70" s="42" t="s">
        <v>83</v>
      </c>
      <c r="V70" s="42" t="s">
        <v>84</v>
      </c>
      <c r="W70" s="44">
        <v>0.25</v>
      </c>
      <c r="X70" s="43" t="s">
        <v>85</v>
      </c>
      <c r="Y70" s="44">
        <v>0.15</v>
      </c>
      <c r="Z70" s="42" t="s">
        <v>86</v>
      </c>
      <c r="AA70" s="49" t="s">
        <v>513</v>
      </c>
      <c r="AB70" s="42" t="s">
        <v>88</v>
      </c>
      <c r="AC70" s="177" t="s">
        <v>514</v>
      </c>
      <c r="AD70" s="45">
        <f t="shared" si="8"/>
        <v>0.4</v>
      </c>
      <c r="AE70" s="46" t="str">
        <f t="shared" si="9"/>
        <v>MUY BAJA</v>
      </c>
      <c r="AF70" s="109">
        <f>+AF68-(AF68*AD70)</f>
        <v>0.16800000000000001</v>
      </c>
      <c r="AG70" s="197"/>
      <c r="AH70" s="197"/>
      <c r="AI70" s="246"/>
      <c r="AJ70" s="229"/>
      <c r="AK70" s="196"/>
      <c r="AL70" s="196"/>
      <c r="AM70" s="193"/>
      <c r="AN70" s="157" t="s">
        <v>515</v>
      </c>
      <c r="AO70" s="185"/>
      <c r="AP70" s="185"/>
      <c r="AQ70" s="185"/>
      <c r="AR70" s="157" t="s">
        <v>9</v>
      </c>
      <c r="AS70" s="157"/>
      <c r="AT70" s="157" t="s">
        <v>516</v>
      </c>
      <c r="AU70" s="158" t="s">
        <v>9</v>
      </c>
      <c r="AV70" s="158"/>
      <c r="AW70" s="158" t="s">
        <v>517</v>
      </c>
      <c r="AX70" s="157" t="s">
        <v>9</v>
      </c>
      <c r="AY70" s="157"/>
      <c r="AZ70" s="157" t="s">
        <v>518</v>
      </c>
      <c r="BA70" s="157"/>
      <c r="BB70" s="159"/>
      <c r="BC70" s="159"/>
      <c r="BD70" s="185"/>
      <c r="BE70" s="185"/>
      <c r="BF70" s="190"/>
      <c r="BG70" s="209"/>
      <c r="BH70" s="371"/>
    </row>
    <row r="71" spans="1:60" ht="119" customHeight="1" x14ac:dyDescent="0.3">
      <c r="A71" s="248" t="s">
        <v>9</v>
      </c>
      <c r="B71" s="201"/>
      <c r="C71" s="249" t="s">
        <v>491</v>
      </c>
      <c r="D71" s="224" t="s">
        <v>492</v>
      </c>
      <c r="E71" s="224" t="s">
        <v>493</v>
      </c>
      <c r="F71" s="139" t="s">
        <v>71</v>
      </c>
      <c r="G71" s="138" t="s">
        <v>519</v>
      </c>
      <c r="H71" s="224" t="s">
        <v>520</v>
      </c>
      <c r="I71" s="252" t="s">
        <v>521</v>
      </c>
      <c r="J71" s="224" t="s">
        <v>145</v>
      </c>
      <c r="K71" s="200" t="s">
        <v>522</v>
      </c>
      <c r="L71" s="224" t="s">
        <v>77</v>
      </c>
      <c r="M71" s="259">
        <v>0.4</v>
      </c>
      <c r="N71" s="255" t="s">
        <v>148</v>
      </c>
      <c r="O71" s="256">
        <v>0.6</v>
      </c>
      <c r="P71" s="186" t="s">
        <v>149</v>
      </c>
      <c r="Q71" s="257" t="s">
        <v>154</v>
      </c>
      <c r="R71" s="112" t="s">
        <v>523</v>
      </c>
      <c r="S71" s="42" t="s">
        <v>82</v>
      </c>
      <c r="T71" s="43" t="s">
        <v>524</v>
      </c>
      <c r="U71" s="42" t="s">
        <v>83</v>
      </c>
      <c r="V71" s="42" t="s">
        <v>84</v>
      </c>
      <c r="W71" s="44">
        <v>0.25</v>
      </c>
      <c r="X71" s="43" t="s">
        <v>85</v>
      </c>
      <c r="Y71" s="44">
        <v>0.15</v>
      </c>
      <c r="Z71" s="42" t="s">
        <v>86</v>
      </c>
      <c r="AA71" s="49" t="s">
        <v>525</v>
      </c>
      <c r="AB71" s="42" t="s">
        <v>88</v>
      </c>
      <c r="AC71" s="175" t="s">
        <v>526</v>
      </c>
      <c r="AD71" s="45">
        <f t="shared" si="8"/>
        <v>0.4</v>
      </c>
      <c r="AE71" s="46" t="str">
        <f t="shared" si="9"/>
        <v>BAJA</v>
      </c>
      <c r="AF71" s="46">
        <f>IF(OR(V71="prevenir",V71="detectar"),(M71-(M71*AD71)), M71)</f>
        <v>0.24</v>
      </c>
      <c r="AG71" s="197" t="str">
        <f t="shared" si="11"/>
        <v>MODERADO</v>
      </c>
      <c r="AH71" s="197">
        <f>IF(V71="corregir",(O71-(O71*AD71)), O71)</f>
        <v>0.6</v>
      </c>
      <c r="AI71" s="246" t="s">
        <v>154</v>
      </c>
      <c r="AJ71" s="229" t="s">
        <v>91</v>
      </c>
      <c r="AK71" s="196"/>
      <c r="AL71" s="196"/>
      <c r="AM71" s="194">
        <v>45539</v>
      </c>
      <c r="AN71" s="157" t="s">
        <v>527</v>
      </c>
      <c r="AO71" s="190"/>
      <c r="AP71" s="190" t="s">
        <v>9</v>
      </c>
      <c r="AQ71" s="190" t="s">
        <v>528</v>
      </c>
      <c r="AR71" s="157" t="s">
        <v>9</v>
      </c>
      <c r="AS71" s="157"/>
      <c r="AT71" s="157" t="s">
        <v>529</v>
      </c>
      <c r="AU71" s="156" t="s">
        <v>9</v>
      </c>
      <c r="AV71" s="156"/>
      <c r="AW71" s="156" t="s">
        <v>529</v>
      </c>
      <c r="AX71" s="157" t="s">
        <v>9</v>
      </c>
      <c r="AY71" s="157"/>
      <c r="AZ71" s="157" t="s">
        <v>530</v>
      </c>
      <c r="BA71" s="157"/>
      <c r="BB71" s="159"/>
      <c r="BC71" s="159"/>
      <c r="BD71" s="190"/>
      <c r="BE71" s="355" t="s">
        <v>9</v>
      </c>
      <c r="BF71" s="351" t="s">
        <v>531</v>
      </c>
      <c r="BG71" s="350"/>
      <c r="BH71" s="364" t="s">
        <v>639</v>
      </c>
    </row>
    <row r="72" spans="1:60" ht="126.5" customHeight="1" x14ac:dyDescent="0.3">
      <c r="A72" s="248"/>
      <c r="B72" s="201"/>
      <c r="C72" s="249"/>
      <c r="D72" s="224"/>
      <c r="E72" s="224"/>
      <c r="F72" s="139" t="s">
        <v>101</v>
      </c>
      <c r="G72" s="138" t="s">
        <v>307</v>
      </c>
      <c r="H72" s="224"/>
      <c r="I72" s="252"/>
      <c r="J72" s="224"/>
      <c r="K72" s="200"/>
      <c r="L72" s="224"/>
      <c r="M72" s="259"/>
      <c r="N72" s="255"/>
      <c r="O72" s="256"/>
      <c r="P72" s="186"/>
      <c r="Q72" s="257"/>
      <c r="R72" s="112" t="s">
        <v>532</v>
      </c>
      <c r="S72" s="42" t="s">
        <v>82</v>
      </c>
      <c r="T72" s="43" t="s">
        <v>524</v>
      </c>
      <c r="U72" s="42" t="s">
        <v>83</v>
      </c>
      <c r="V72" s="42" t="s">
        <v>84</v>
      </c>
      <c r="W72" s="44">
        <v>0.25</v>
      </c>
      <c r="X72" s="43" t="s">
        <v>85</v>
      </c>
      <c r="Y72" s="44">
        <v>0.15</v>
      </c>
      <c r="Z72" s="42" t="s">
        <v>86</v>
      </c>
      <c r="AA72" s="117"/>
      <c r="AB72" s="42" t="s">
        <v>88</v>
      </c>
      <c r="AC72" s="175" t="s">
        <v>533</v>
      </c>
      <c r="AD72" s="45">
        <f t="shared" si="8"/>
        <v>0.4</v>
      </c>
      <c r="AE72" s="46" t="str">
        <f t="shared" si="9"/>
        <v>MUY BAJA</v>
      </c>
      <c r="AF72" s="109">
        <f>+AF70-(AF70*AD72)</f>
        <v>0.1008</v>
      </c>
      <c r="AG72" s="197"/>
      <c r="AH72" s="197"/>
      <c r="AI72" s="246"/>
      <c r="AJ72" s="229"/>
      <c r="AK72" s="196"/>
      <c r="AL72" s="196"/>
      <c r="AM72" s="195"/>
      <c r="AN72" s="157" t="s">
        <v>527</v>
      </c>
      <c r="AO72" s="185"/>
      <c r="AP72" s="185"/>
      <c r="AQ72" s="185"/>
      <c r="AR72" s="157" t="s">
        <v>9</v>
      </c>
      <c r="AS72" s="157"/>
      <c r="AT72" s="157" t="s">
        <v>534</v>
      </c>
      <c r="AU72" s="157" t="s">
        <v>9</v>
      </c>
      <c r="AV72" s="157"/>
      <c r="AW72" s="157" t="s">
        <v>535</v>
      </c>
      <c r="AX72" s="157"/>
      <c r="AY72" s="157" t="s">
        <v>9</v>
      </c>
      <c r="AZ72" s="157" t="s">
        <v>536</v>
      </c>
      <c r="BA72" s="157"/>
      <c r="BB72" s="159"/>
      <c r="BC72" s="159"/>
      <c r="BD72" s="185"/>
      <c r="BE72" s="356"/>
      <c r="BF72" s="352"/>
      <c r="BG72" s="350"/>
      <c r="BH72" s="365"/>
    </row>
    <row r="73" spans="1:60" ht="267.75" customHeight="1" x14ac:dyDescent="0.3">
      <c r="A73" s="151"/>
      <c r="B73" s="154" t="s">
        <v>9</v>
      </c>
      <c r="C73" s="143" t="s">
        <v>537</v>
      </c>
      <c r="D73" s="143" t="s">
        <v>538</v>
      </c>
      <c r="E73" s="136" t="s">
        <v>539</v>
      </c>
      <c r="F73" s="139" t="s">
        <v>101</v>
      </c>
      <c r="G73" s="180" t="s">
        <v>540</v>
      </c>
      <c r="H73" s="139" t="s">
        <v>541</v>
      </c>
      <c r="I73" s="181" t="s">
        <v>542</v>
      </c>
      <c r="J73" s="139" t="s">
        <v>75</v>
      </c>
      <c r="K73" s="152" t="s">
        <v>543</v>
      </c>
      <c r="L73" s="139" t="s">
        <v>114</v>
      </c>
      <c r="M73" s="145">
        <v>0.6</v>
      </c>
      <c r="N73" s="146" t="s">
        <v>78</v>
      </c>
      <c r="O73" s="147">
        <v>0.8</v>
      </c>
      <c r="P73" s="136" t="s">
        <v>544</v>
      </c>
      <c r="Q73" s="148" t="s">
        <v>90</v>
      </c>
      <c r="R73" s="112" t="s">
        <v>545</v>
      </c>
      <c r="S73" s="42" t="s">
        <v>82</v>
      </c>
      <c r="T73" s="42" t="s">
        <v>546</v>
      </c>
      <c r="U73" s="42" t="s">
        <v>83</v>
      </c>
      <c r="V73" s="42" t="s">
        <v>84</v>
      </c>
      <c r="W73" s="44">
        <v>0.25</v>
      </c>
      <c r="X73" s="43" t="s">
        <v>85</v>
      </c>
      <c r="Y73" s="44">
        <v>0.15</v>
      </c>
      <c r="Z73" s="42" t="s">
        <v>86</v>
      </c>
      <c r="AA73" s="49"/>
      <c r="AB73" s="42" t="s">
        <v>88</v>
      </c>
      <c r="AC73" s="175" t="s">
        <v>547</v>
      </c>
      <c r="AD73" s="45">
        <f t="shared" si="8"/>
        <v>0.4</v>
      </c>
      <c r="AE73" s="46" t="str">
        <f t="shared" si="9"/>
        <v>BAJA</v>
      </c>
      <c r="AF73" s="46">
        <f>IF(OR(V73="prevenir",V73="detectar"),(M73-(M73*AD73)), M73)</f>
        <v>0.36</v>
      </c>
      <c r="AG73" s="46" t="str">
        <f t="shared" si="11"/>
        <v>MAYOR</v>
      </c>
      <c r="AH73" s="46">
        <f>IF(V73="corregir",(O73-(O73*AD73)), O73)</f>
        <v>0.8</v>
      </c>
      <c r="AI73" s="96" t="s">
        <v>90</v>
      </c>
      <c r="AJ73" s="39" t="s">
        <v>91</v>
      </c>
      <c r="AK73" s="39" t="s">
        <v>548</v>
      </c>
      <c r="AL73" s="111"/>
      <c r="AM73" s="161">
        <v>45538</v>
      </c>
      <c r="AN73" s="170" t="s">
        <v>235</v>
      </c>
      <c r="AO73" s="135" t="s">
        <v>155</v>
      </c>
      <c r="AP73" s="135" t="s">
        <v>9</v>
      </c>
      <c r="AQ73" s="135" t="s">
        <v>549</v>
      </c>
      <c r="AR73" s="135" t="s">
        <v>9</v>
      </c>
      <c r="AS73" s="135" t="s">
        <v>155</v>
      </c>
      <c r="AT73" s="135" t="s">
        <v>550</v>
      </c>
      <c r="AU73" s="135" t="s">
        <v>9</v>
      </c>
      <c r="AV73" s="135" t="s">
        <v>155</v>
      </c>
      <c r="AW73" s="135" t="s">
        <v>551</v>
      </c>
      <c r="AX73" s="135" t="s">
        <v>9</v>
      </c>
      <c r="AY73" s="135" t="s">
        <v>155</v>
      </c>
      <c r="AZ73" s="135" t="s">
        <v>552</v>
      </c>
      <c r="BA73" s="135" t="s">
        <v>9</v>
      </c>
      <c r="BB73" s="135" t="s">
        <v>155</v>
      </c>
      <c r="BC73" s="135" t="s">
        <v>240</v>
      </c>
      <c r="BD73" s="135" t="s">
        <v>9</v>
      </c>
      <c r="BE73" s="135" t="s">
        <v>155</v>
      </c>
      <c r="BF73" s="171" t="s">
        <v>553</v>
      </c>
      <c r="BG73" s="136" t="s">
        <v>242</v>
      </c>
      <c r="BH73" s="155" t="s">
        <v>637</v>
      </c>
    </row>
    <row r="74" spans="1:60" ht="55.5" customHeight="1" x14ac:dyDescent="0.3">
      <c r="A74" s="248" t="s">
        <v>9</v>
      </c>
      <c r="B74" s="201"/>
      <c r="C74" s="186" t="s">
        <v>554</v>
      </c>
      <c r="D74" s="224" t="s">
        <v>554</v>
      </c>
      <c r="E74" s="224" t="s">
        <v>555</v>
      </c>
      <c r="F74" s="224" t="s">
        <v>556</v>
      </c>
      <c r="G74" s="252" t="s">
        <v>557</v>
      </c>
      <c r="H74" s="224" t="s">
        <v>558</v>
      </c>
      <c r="I74" s="262" t="s">
        <v>559</v>
      </c>
      <c r="J74" s="224" t="s">
        <v>75</v>
      </c>
      <c r="K74" s="186" t="s">
        <v>76</v>
      </c>
      <c r="L74" s="224" t="s">
        <v>560</v>
      </c>
      <c r="M74" s="259">
        <v>0.6</v>
      </c>
      <c r="N74" s="255" t="s">
        <v>561</v>
      </c>
      <c r="O74" s="256">
        <v>1</v>
      </c>
      <c r="P74" s="186" t="s">
        <v>79</v>
      </c>
      <c r="Q74" s="257" t="s">
        <v>562</v>
      </c>
      <c r="R74" s="95" t="s">
        <v>563</v>
      </c>
      <c r="S74" s="42" t="s">
        <v>82</v>
      </c>
      <c r="T74" s="93" t="s">
        <v>555</v>
      </c>
      <c r="U74" s="42" t="s">
        <v>83</v>
      </c>
      <c r="V74" s="42" t="s">
        <v>84</v>
      </c>
      <c r="W74" s="44">
        <v>0.25</v>
      </c>
      <c r="X74" s="43" t="s">
        <v>85</v>
      </c>
      <c r="Y74" s="44">
        <v>0.15</v>
      </c>
      <c r="Z74" s="42" t="s">
        <v>86</v>
      </c>
      <c r="AA74" s="48" t="s">
        <v>564</v>
      </c>
      <c r="AB74" s="42" t="s">
        <v>88</v>
      </c>
      <c r="AC74" s="175" t="s">
        <v>89</v>
      </c>
      <c r="AD74" s="45">
        <f t="shared" si="8"/>
        <v>0.4</v>
      </c>
      <c r="AE74" s="46" t="str">
        <f t="shared" si="9"/>
        <v>BAJA</v>
      </c>
      <c r="AF74" s="46">
        <f>IF(OR(V74="prevenir",V74="detectar"),(M74-(M74*AD74)), M74)</f>
        <v>0.36</v>
      </c>
      <c r="AG74" s="197" t="str">
        <f t="shared" si="11"/>
        <v>CATASTROFICO</v>
      </c>
      <c r="AH74" s="197">
        <f>IF(V74="corregir",(O74-(O74*AD74)), O74)</f>
        <v>1</v>
      </c>
      <c r="AI74" s="246" t="s">
        <v>562</v>
      </c>
      <c r="AJ74" s="229" t="s">
        <v>91</v>
      </c>
      <c r="AK74" s="234"/>
      <c r="AL74" s="234"/>
      <c r="AM74" s="210">
        <v>45541</v>
      </c>
      <c r="AN74" s="186" t="s">
        <v>565</v>
      </c>
      <c r="AO74" s="186"/>
      <c r="AP74" s="186"/>
      <c r="AQ74" s="211" t="s">
        <v>566</v>
      </c>
      <c r="AR74" s="186"/>
      <c r="AS74" s="186"/>
      <c r="AT74" s="211" t="s">
        <v>566</v>
      </c>
      <c r="AU74" s="186"/>
      <c r="AV74" s="186"/>
      <c r="AW74" s="211" t="s">
        <v>566</v>
      </c>
      <c r="AX74" s="186" t="s">
        <v>122</v>
      </c>
      <c r="AY74" s="186"/>
      <c r="AZ74" s="211" t="s">
        <v>566</v>
      </c>
      <c r="BA74" s="186"/>
      <c r="BB74" s="186" t="s">
        <v>122</v>
      </c>
      <c r="BC74" s="211" t="s">
        <v>566</v>
      </c>
      <c r="BD74" s="186" t="s">
        <v>122</v>
      </c>
      <c r="BE74" s="186"/>
      <c r="BF74" s="211" t="s">
        <v>566</v>
      </c>
      <c r="BG74" s="186" t="s">
        <v>566</v>
      </c>
      <c r="BH74" s="349" t="s">
        <v>637</v>
      </c>
    </row>
    <row r="75" spans="1:60" ht="59.65" customHeight="1" x14ac:dyDescent="0.3">
      <c r="A75" s="248"/>
      <c r="B75" s="201"/>
      <c r="C75" s="186"/>
      <c r="D75" s="224"/>
      <c r="E75" s="224"/>
      <c r="F75" s="224"/>
      <c r="G75" s="252"/>
      <c r="H75" s="224"/>
      <c r="I75" s="262"/>
      <c r="J75" s="224"/>
      <c r="K75" s="186"/>
      <c r="L75" s="224"/>
      <c r="M75" s="259"/>
      <c r="N75" s="255"/>
      <c r="O75" s="256"/>
      <c r="P75" s="186"/>
      <c r="Q75" s="257"/>
      <c r="R75" s="94" t="s">
        <v>567</v>
      </c>
      <c r="S75" s="42" t="s">
        <v>82</v>
      </c>
      <c r="T75" s="93" t="s">
        <v>555</v>
      </c>
      <c r="U75" s="42" t="s">
        <v>83</v>
      </c>
      <c r="V75" s="42" t="s">
        <v>84</v>
      </c>
      <c r="W75" s="44">
        <v>0.25</v>
      </c>
      <c r="X75" s="43" t="s">
        <v>85</v>
      </c>
      <c r="Y75" s="44">
        <v>0.15</v>
      </c>
      <c r="Z75" s="42" t="s">
        <v>86</v>
      </c>
      <c r="AA75" s="48" t="s">
        <v>568</v>
      </c>
      <c r="AB75" s="42" t="s">
        <v>88</v>
      </c>
      <c r="AC75" s="175" t="s">
        <v>105</v>
      </c>
      <c r="AD75" s="45">
        <f t="shared" si="8"/>
        <v>0.4</v>
      </c>
      <c r="AE75" s="46" t="str">
        <f t="shared" si="9"/>
        <v>BAJA</v>
      </c>
      <c r="AF75" s="46">
        <f>+AF74-(AF74*AD75)</f>
        <v>0.216</v>
      </c>
      <c r="AG75" s="197"/>
      <c r="AH75" s="197"/>
      <c r="AI75" s="246"/>
      <c r="AJ75" s="229"/>
      <c r="AK75" s="234"/>
      <c r="AL75" s="234"/>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262"/>
    </row>
    <row r="76" spans="1:60" ht="55.5" customHeight="1" x14ac:dyDescent="0.3">
      <c r="A76" s="248"/>
      <c r="B76" s="201"/>
      <c r="C76" s="186"/>
      <c r="D76" s="224"/>
      <c r="E76" s="224"/>
      <c r="F76" s="224" t="s">
        <v>556</v>
      </c>
      <c r="G76" s="252" t="s">
        <v>569</v>
      </c>
      <c r="H76" s="224"/>
      <c r="I76" s="262"/>
      <c r="J76" s="224"/>
      <c r="K76" s="186"/>
      <c r="L76" s="224"/>
      <c r="M76" s="259"/>
      <c r="N76" s="255"/>
      <c r="O76" s="256"/>
      <c r="P76" s="186"/>
      <c r="Q76" s="257"/>
      <c r="R76" s="95" t="s">
        <v>563</v>
      </c>
      <c r="S76" s="42" t="s">
        <v>82</v>
      </c>
      <c r="T76" s="93" t="s">
        <v>555</v>
      </c>
      <c r="U76" s="42" t="s">
        <v>83</v>
      </c>
      <c r="V76" s="42" t="s">
        <v>84</v>
      </c>
      <c r="W76" s="44">
        <v>0.25</v>
      </c>
      <c r="X76" s="43" t="s">
        <v>85</v>
      </c>
      <c r="Y76" s="44">
        <v>0.15</v>
      </c>
      <c r="Z76" s="42" t="s">
        <v>86</v>
      </c>
      <c r="AA76" s="48" t="s">
        <v>564</v>
      </c>
      <c r="AB76" s="42" t="s">
        <v>88</v>
      </c>
      <c r="AC76" s="175" t="s">
        <v>89</v>
      </c>
      <c r="AD76" s="45">
        <f t="shared" si="8"/>
        <v>0.4</v>
      </c>
      <c r="AE76" s="46" t="str">
        <f t="shared" si="9"/>
        <v>MUY BAJA</v>
      </c>
      <c r="AF76" s="46">
        <f>+AF75-(AF75*AD76)</f>
        <v>0.12959999999999999</v>
      </c>
      <c r="AG76" s="197"/>
      <c r="AH76" s="197"/>
      <c r="AI76" s="246"/>
      <c r="AJ76" s="229"/>
      <c r="AK76" s="234"/>
      <c r="AL76" s="234"/>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262"/>
    </row>
    <row r="77" spans="1:60" ht="69.75" customHeight="1" x14ac:dyDescent="0.3">
      <c r="A77" s="248"/>
      <c r="B77" s="201"/>
      <c r="C77" s="186"/>
      <c r="D77" s="224"/>
      <c r="E77" s="224"/>
      <c r="F77" s="224"/>
      <c r="G77" s="252"/>
      <c r="H77" s="224"/>
      <c r="I77" s="262"/>
      <c r="J77" s="224"/>
      <c r="K77" s="186"/>
      <c r="L77" s="224"/>
      <c r="M77" s="259"/>
      <c r="N77" s="255"/>
      <c r="O77" s="256"/>
      <c r="P77" s="186"/>
      <c r="Q77" s="257"/>
      <c r="R77" s="94" t="s">
        <v>567</v>
      </c>
      <c r="S77" s="42" t="s">
        <v>82</v>
      </c>
      <c r="T77" s="93" t="s">
        <v>555</v>
      </c>
      <c r="U77" s="42" t="s">
        <v>83</v>
      </c>
      <c r="V77" s="42" t="s">
        <v>84</v>
      </c>
      <c r="W77" s="44">
        <v>0.25</v>
      </c>
      <c r="X77" s="43" t="s">
        <v>85</v>
      </c>
      <c r="Y77" s="44">
        <v>0.15</v>
      </c>
      <c r="Z77" s="42" t="s">
        <v>86</v>
      </c>
      <c r="AA77" s="48" t="s">
        <v>568</v>
      </c>
      <c r="AB77" s="42" t="s">
        <v>88</v>
      </c>
      <c r="AC77" s="175" t="s">
        <v>105</v>
      </c>
      <c r="AD77" s="45">
        <f t="shared" si="8"/>
        <v>0.4</v>
      </c>
      <c r="AE77" s="46" t="str">
        <f t="shared" si="9"/>
        <v>MUY BAJA</v>
      </c>
      <c r="AF77" s="113">
        <f>+AF76-(AF76*AD77)</f>
        <v>7.7759999999999996E-2</v>
      </c>
      <c r="AG77" s="197"/>
      <c r="AH77" s="197"/>
      <c r="AI77" s="246"/>
      <c r="AJ77" s="229"/>
      <c r="AK77" s="234"/>
      <c r="AL77" s="234"/>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262"/>
    </row>
    <row r="78" spans="1:60" ht="24" customHeight="1" x14ac:dyDescent="0.3">
      <c r="H78" s="4"/>
      <c r="AM78" s="131"/>
      <c r="BH78" s="131"/>
    </row>
    <row r="79" spans="1:60" ht="14" x14ac:dyDescent="0.3">
      <c r="B79" s="242" t="s">
        <v>570</v>
      </c>
      <c r="C79" s="243"/>
      <c r="D79" s="243"/>
      <c r="E79" s="243"/>
      <c r="F79" s="243"/>
      <c r="G79" s="243"/>
      <c r="H79" s="243"/>
      <c r="I79" s="243"/>
      <c r="J79" s="243"/>
      <c r="K79" s="243"/>
      <c r="L79" s="244"/>
    </row>
    <row r="80" spans="1:60" s="5" customFormat="1" ht="26" x14ac:dyDescent="0.25">
      <c r="B80" s="54" t="s">
        <v>571</v>
      </c>
      <c r="C80" s="54" t="s">
        <v>46</v>
      </c>
      <c r="D80" s="242" t="s">
        <v>572</v>
      </c>
      <c r="E80" s="243"/>
      <c r="F80" s="243"/>
      <c r="G80" s="243"/>
      <c r="H80" s="243"/>
      <c r="I80" s="243"/>
      <c r="J80" s="55" t="s">
        <v>573</v>
      </c>
      <c r="K80" s="55" t="s">
        <v>574</v>
      </c>
      <c r="L80" s="55" t="s">
        <v>575</v>
      </c>
      <c r="M80" s="7"/>
      <c r="N80" s="6"/>
      <c r="O80" s="8"/>
      <c r="Q80" s="6"/>
      <c r="W80" s="7"/>
      <c r="Y80" s="7"/>
      <c r="AB80" s="6"/>
      <c r="AE80" s="6"/>
      <c r="AJ80" s="6"/>
      <c r="AK80" s="6"/>
      <c r="AN80" s="124"/>
      <c r="AO80" s="6"/>
      <c r="AP80" s="6"/>
      <c r="AR80" s="6"/>
      <c r="AS80" s="6"/>
      <c r="AU80" s="6"/>
      <c r="AV80" s="6"/>
      <c r="AX80" s="6"/>
      <c r="AY80" s="6"/>
      <c r="BA80" s="6"/>
      <c r="BB80" s="6"/>
      <c r="BD80" s="6"/>
      <c r="BE80" s="6"/>
      <c r="BH80" s="122"/>
    </row>
    <row r="81" spans="1:29" ht="36.65" customHeight="1" x14ac:dyDescent="0.3">
      <c r="A81" s="4"/>
      <c r="B81" s="56">
        <v>0</v>
      </c>
      <c r="C81" s="57">
        <v>43861</v>
      </c>
      <c r="D81" s="336" t="s">
        <v>576</v>
      </c>
      <c r="E81" s="337"/>
      <c r="F81" s="337"/>
      <c r="G81" s="337"/>
      <c r="H81" s="337"/>
      <c r="I81" s="338"/>
      <c r="J81" s="58" t="s">
        <v>577</v>
      </c>
      <c r="K81" s="58" t="s">
        <v>578</v>
      </c>
      <c r="L81" s="58" t="s">
        <v>578</v>
      </c>
    </row>
    <row r="82" spans="1:29" ht="36.65" customHeight="1" x14ac:dyDescent="0.3">
      <c r="B82" s="56">
        <v>1</v>
      </c>
      <c r="C82" s="57">
        <v>43916</v>
      </c>
      <c r="D82" s="336" t="s">
        <v>579</v>
      </c>
      <c r="E82" s="337"/>
      <c r="F82" s="337"/>
      <c r="G82" s="337"/>
      <c r="H82" s="337"/>
      <c r="I82" s="338"/>
      <c r="J82" s="58" t="s">
        <v>577</v>
      </c>
      <c r="K82" s="58" t="s">
        <v>578</v>
      </c>
      <c r="L82" s="58" t="s">
        <v>578</v>
      </c>
    </row>
    <row r="83" spans="1:29" ht="36.65" customHeight="1" x14ac:dyDescent="0.3">
      <c r="B83" s="56">
        <v>1</v>
      </c>
      <c r="C83" s="57">
        <v>43951</v>
      </c>
      <c r="D83" s="336" t="s">
        <v>580</v>
      </c>
      <c r="E83" s="337"/>
      <c r="F83" s="337"/>
      <c r="G83" s="337"/>
      <c r="H83" s="337"/>
      <c r="I83" s="338"/>
      <c r="J83" s="58" t="s">
        <v>577</v>
      </c>
      <c r="K83" s="58" t="s">
        <v>578</v>
      </c>
      <c r="L83" s="58" t="s">
        <v>578</v>
      </c>
    </row>
    <row r="84" spans="1:29" ht="123.65" customHeight="1" x14ac:dyDescent="0.3">
      <c r="B84" s="56">
        <v>2</v>
      </c>
      <c r="C84" s="57">
        <v>43951</v>
      </c>
      <c r="D84" s="339" t="s">
        <v>581</v>
      </c>
      <c r="E84" s="339"/>
      <c r="F84" s="339"/>
      <c r="G84" s="339"/>
      <c r="H84" s="339"/>
      <c r="I84" s="339"/>
      <c r="J84" s="58" t="s">
        <v>577</v>
      </c>
      <c r="K84" s="58" t="s">
        <v>578</v>
      </c>
      <c r="L84" s="58" t="s">
        <v>578</v>
      </c>
    </row>
    <row r="85" spans="1:29" ht="34.15" customHeight="1" x14ac:dyDescent="0.3">
      <c r="B85" s="56">
        <v>3</v>
      </c>
      <c r="C85" s="57">
        <v>44073</v>
      </c>
      <c r="D85" s="339" t="s">
        <v>582</v>
      </c>
      <c r="E85" s="339"/>
      <c r="F85" s="339"/>
      <c r="G85" s="339"/>
      <c r="H85" s="339"/>
      <c r="I85" s="339"/>
      <c r="J85" s="58" t="s">
        <v>577</v>
      </c>
      <c r="K85" s="58" t="s">
        <v>578</v>
      </c>
      <c r="L85" s="58" t="s">
        <v>578</v>
      </c>
    </row>
    <row r="86" spans="1:29" ht="34.15" customHeight="1" x14ac:dyDescent="0.3">
      <c r="B86" s="56">
        <v>4</v>
      </c>
      <c r="C86" s="57">
        <v>44196</v>
      </c>
      <c r="D86" s="339" t="s">
        <v>583</v>
      </c>
      <c r="E86" s="339"/>
      <c r="F86" s="339"/>
      <c r="G86" s="339"/>
      <c r="H86" s="339"/>
      <c r="I86" s="339"/>
      <c r="J86" s="58" t="s">
        <v>577</v>
      </c>
      <c r="K86" s="58" t="s">
        <v>578</v>
      </c>
      <c r="L86" s="58" t="s">
        <v>578</v>
      </c>
    </row>
    <row r="87" spans="1:29" ht="34.15" customHeight="1" x14ac:dyDescent="0.3">
      <c r="B87" s="56">
        <v>5</v>
      </c>
      <c r="C87" s="57">
        <v>44316</v>
      </c>
      <c r="D87" s="336" t="s">
        <v>584</v>
      </c>
      <c r="E87" s="337"/>
      <c r="F87" s="337"/>
      <c r="G87" s="337"/>
      <c r="H87" s="337"/>
      <c r="I87" s="338"/>
      <c r="J87" s="58" t="s">
        <v>577</v>
      </c>
      <c r="K87" s="58" t="s">
        <v>578</v>
      </c>
      <c r="L87" s="58" t="s">
        <v>578</v>
      </c>
    </row>
    <row r="88" spans="1:29" ht="34.15" customHeight="1" x14ac:dyDescent="0.3">
      <c r="B88" s="56">
        <v>6</v>
      </c>
      <c r="C88" s="57">
        <v>44439</v>
      </c>
      <c r="D88" s="336" t="s">
        <v>585</v>
      </c>
      <c r="E88" s="337"/>
      <c r="F88" s="337"/>
      <c r="G88" s="337"/>
      <c r="H88" s="337"/>
      <c r="I88" s="338"/>
      <c r="J88" s="58" t="s">
        <v>577</v>
      </c>
      <c r="K88" s="58" t="s">
        <v>578</v>
      </c>
      <c r="L88" s="58" t="s">
        <v>578</v>
      </c>
    </row>
    <row r="89" spans="1:29" ht="106.5" customHeight="1" x14ac:dyDescent="0.3">
      <c r="B89" s="59">
        <v>7</v>
      </c>
      <c r="C89" s="60">
        <v>44524</v>
      </c>
      <c r="D89" s="208" t="s">
        <v>586</v>
      </c>
      <c r="E89" s="208"/>
      <c r="F89" s="208"/>
      <c r="G89" s="208"/>
      <c r="H89" s="208"/>
      <c r="I89" s="208"/>
      <c r="J89" s="58" t="s">
        <v>577</v>
      </c>
      <c r="K89" s="58" t="s">
        <v>578</v>
      </c>
      <c r="L89" s="58" t="s">
        <v>578</v>
      </c>
      <c r="AC89" s="1"/>
    </row>
    <row r="90" spans="1:29" ht="34.15" customHeight="1" x14ac:dyDescent="0.3">
      <c r="B90" s="59">
        <v>8</v>
      </c>
      <c r="C90" s="60">
        <v>44554</v>
      </c>
      <c r="D90" s="208" t="s">
        <v>587</v>
      </c>
      <c r="E90" s="208"/>
      <c r="F90" s="208"/>
      <c r="G90" s="208"/>
      <c r="H90" s="208"/>
      <c r="I90" s="208"/>
      <c r="J90" s="58" t="s">
        <v>577</v>
      </c>
      <c r="K90" s="58" t="s">
        <v>578</v>
      </c>
      <c r="L90" s="58" t="s">
        <v>578</v>
      </c>
      <c r="AC90" s="1"/>
    </row>
    <row r="91" spans="1:29" ht="50.25" customHeight="1" x14ac:dyDescent="0.3">
      <c r="B91" s="59">
        <v>9</v>
      </c>
      <c r="C91" s="60">
        <v>44561</v>
      </c>
      <c r="D91" s="208" t="s">
        <v>588</v>
      </c>
      <c r="E91" s="208"/>
      <c r="F91" s="208"/>
      <c r="G91" s="208"/>
      <c r="H91" s="208"/>
      <c r="I91" s="208"/>
      <c r="J91" s="58" t="s">
        <v>577</v>
      </c>
      <c r="K91" s="58" t="s">
        <v>578</v>
      </c>
      <c r="L91" s="58" t="s">
        <v>578</v>
      </c>
    </row>
    <row r="92" spans="1:29" ht="47.25" customHeight="1" x14ac:dyDescent="0.3">
      <c r="B92" s="59">
        <v>10</v>
      </c>
      <c r="C92" s="60">
        <v>44681</v>
      </c>
      <c r="D92" s="208" t="s">
        <v>589</v>
      </c>
      <c r="E92" s="208"/>
      <c r="F92" s="208"/>
      <c r="G92" s="208"/>
      <c r="H92" s="208"/>
      <c r="I92" s="208"/>
      <c r="J92" s="58" t="s">
        <v>577</v>
      </c>
      <c r="K92" s="58" t="s">
        <v>578</v>
      </c>
      <c r="L92" s="58" t="s">
        <v>578</v>
      </c>
    </row>
    <row r="93" spans="1:29" ht="90" customHeight="1" x14ac:dyDescent="0.3">
      <c r="B93" s="59">
        <v>11</v>
      </c>
      <c r="C93" s="60">
        <v>44804</v>
      </c>
      <c r="D93" s="208" t="s">
        <v>590</v>
      </c>
      <c r="E93" s="208"/>
      <c r="F93" s="208"/>
      <c r="G93" s="208"/>
      <c r="H93" s="208"/>
      <c r="I93" s="208"/>
      <c r="J93" s="58" t="s">
        <v>577</v>
      </c>
      <c r="K93" s="58" t="s">
        <v>578</v>
      </c>
      <c r="L93" s="58" t="s">
        <v>578</v>
      </c>
    </row>
    <row r="94" spans="1:29" ht="40.15" customHeight="1" x14ac:dyDescent="0.3">
      <c r="B94" s="114">
        <v>12</v>
      </c>
      <c r="C94" s="115">
        <v>44926</v>
      </c>
      <c r="D94" s="208" t="s">
        <v>591</v>
      </c>
      <c r="E94" s="208"/>
      <c r="F94" s="208"/>
      <c r="G94" s="208"/>
      <c r="H94" s="208"/>
      <c r="I94" s="208"/>
      <c r="J94" s="58" t="s">
        <v>577</v>
      </c>
      <c r="K94" s="58" t="s">
        <v>578</v>
      </c>
      <c r="L94" s="58" t="s">
        <v>578</v>
      </c>
    </row>
    <row r="95" spans="1:29" ht="40.15" customHeight="1" x14ac:dyDescent="0.3">
      <c r="B95" s="116">
        <v>13</v>
      </c>
      <c r="C95" s="60">
        <v>45046</v>
      </c>
      <c r="D95" s="207" t="s">
        <v>592</v>
      </c>
      <c r="E95" s="208"/>
      <c r="F95" s="208"/>
      <c r="G95" s="208"/>
      <c r="H95" s="208"/>
      <c r="I95" s="208"/>
      <c r="J95" s="58" t="s">
        <v>593</v>
      </c>
      <c r="K95" s="58" t="s">
        <v>594</v>
      </c>
      <c r="L95" s="58" t="s">
        <v>595</v>
      </c>
    </row>
    <row r="96" spans="1:29" ht="40.15" customHeight="1" x14ac:dyDescent="0.3">
      <c r="B96" s="110">
        <v>14</v>
      </c>
      <c r="C96" s="60">
        <v>45169</v>
      </c>
      <c r="D96" s="207" t="s">
        <v>596</v>
      </c>
      <c r="E96" s="208"/>
      <c r="F96" s="208"/>
      <c r="G96" s="208"/>
      <c r="H96" s="208"/>
      <c r="I96" s="208"/>
      <c r="J96" s="58" t="s">
        <v>593</v>
      </c>
      <c r="K96" s="58" t="s">
        <v>594</v>
      </c>
      <c r="L96" s="58" t="s">
        <v>595</v>
      </c>
    </row>
    <row r="97" spans="2:12" ht="42.65" customHeight="1" x14ac:dyDescent="0.3">
      <c r="B97" s="110">
        <v>15</v>
      </c>
      <c r="C97" s="60">
        <v>45288</v>
      </c>
      <c r="D97" s="207" t="s">
        <v>597</v>
      </c>
      <c r="E97" s="208"/>
      <c r="F97" s="208"/>
      <c r="G97" s="208"/>
      <c r="H97" s="208"/>
      <c r="I97" s="208"/>
      <c r="J97" s="58" t="s">
        <v>593</v>
      </c>
      <c r="K97" s="58" t="s">
        <v>594</v>
      </c>
      <c r="L97" s="58" t="s">
        <v>595</v>
      </c>
    </row>
  </sheetData>
  <sheetProtection formatCells="0" insertRows="0" deleteRows="0"/>
  <autoFilter ref="A13:BH77"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30" showButton="0"/>
    <filterColumn colId="31" showButton="0"/>
    <filterColumn colId="32" showButton="0"/>
    <filterColumn colId="33" showButton="0"/>
    <filterColumn colId="34"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autoFilter>
  <dataConsolidate/>
  <mergeCells count="1014">
    <mergeCell ref="AQ50:AQ55"/>
    <mergeCell ref="AR50:AR55"/>
    <mergeCell ref="AS50:AS55"/>
    <mergeCell ref="AT50:AT55"/>
    <mergeCell ref="AU50:AU55"/>
    <mergeCell ref="AV50:AV55"/>
    <mergeCell ref="AW50:AW55"/>
    <mergeCell ref="AX50:AX55"/>
    <mergeCell ref="AY50:AY55"/>
    <mergeCell ref="AZ50:AZ55"/>
    <mergeCell ref="BA50:BA55"/>
    <mergeCell ref="BB50:BB55"/>
    <mergeCell ref="BC50:BC55"/>
    <mergeCell ref="BD50:BD55"/>
    <mergeCell ref="BE50:BE55"/>
    <mergeCell ref="BA22:BA24"/>
    <mergeCell ref="BA46:BA47"/>
    <mergeCell ref="BB46:BB47"/>
    <mergeCell ref="BD46:BD47"/>
    <mergeCell ref="AY31:AY33"/>
    <mergeCell ref="AZ31:AZ33"/>
    <mergeCell ref="AW48:AW49"/>
    <mergeCell ref="AY46:AY47"/>
    <mergeCell ref="AZ46:AZ47"/>
    <mergeCell ref="AX42:AX45"/>
    <mergeCell ref="BB68:BB69"/>
    <mergeCell ref="BE46:BE47"/>
    <mergeCell ref="BF16:BF18"/>
    <mergeCell ref="BG16:BG18"/>
    <mergeCell ref="BA16:BA18"/>
    <mergeCell ref="BB16:BB18"/>
    <mergeCell ref="AV42:AV45"/>
    <mergeCell ref="BH16:BH18"/>
    <mergeCell ref="AV22:AV24"/>
    <mergeCell ref="AW22:AW24"/>
    <mergeCell ref="BH25:BH30"/>
    <mergeCell ref="BE31:BE33"/>
    <mergeCell ref="BF31:BF33"/>
    <mergeCell ref="BB22:BB24"/>
    <mergeCell ref="BF22:BF24"/>
    <mergeCell ref="BG22:BG24"/>
    <mergeCell ref="BF39:BF41"/>
    <mergeCell ref="BG39:BG41"/>
    <mergeCell ref="AW25:AW30"/>
    <mergeCell ref="AX25:AX30"/>
    <mergeCell ref="AY25:AY30"/>
    <mergeCell ref="AX22:AX24"/>
    <mergeCell ref="AY22:AY24"/>
    <mergeCell ref="AZ22:AZ24"/>
    <mergeCell ref="BF34:BF38"/>
    <mergeCell ref="BD22:BD24"/>
    <mergeCell ref="AZ16:AZ18"/>
    <mergeCell ref="BC62:BC64"/>
    <mergeCell ref="BC16:BC18"/>
    <mergeCell ref="BD16:BD18"/>
    <mergeCell ref="BB25:BB30"/>
    <mergeCell ref="BH68:BH70"/>
    <mergeCell ref="BH71:BH72"/>
    <mergeCell ref="BF62:BF64"/>
    <mergeCell ref="BH65:BH66"/>
    <mergeCell ref="BH42:BH45"/>
    <mergeCell ref="BH19:BH21"/>
    <mergeCell ref="BH50:BH55"/>
    <mergeCell ref="BH46:BH47"/>
    <mergeCell ref="BH48:BH49"/>
    <mergeCell ref="BH56:BH57"/>
    <mergeCell ref="BH58:BH59"/>
    <mergeCell ref="BH22:BH24"/>
    <mergeCell ref="BH31:BH33"/>
    <mergeCell ref="BH34:BH38"/>
    <mergeCell ref="BH39:BH41"/>
    <mergeCell ref="BE16:BE18"/>
    <mergeCell ref="BC25:BC30"/>
    <mergeCell ref="BD25:BD30"/>
    <mergeCell ref="BG60:BG61"/>
    <mergeCell ref="BE22:BE24"/>
    <mergeCell ref="BC22:BC24"/>
    <mergeCell ref="BG48:BG49"/>
    <mergeCell ref="BC65:BC66"/>
    <mergeCell ref="BB65:BB66"/>
    <mergeCell ref="BE34:BE38"/>
    <mergeCell ref="BD56:BD57"/>
    <mergeCell ref="BE42:BE45"/>
    <mergeCell ref="BD34:BD38"/>
    <mergeCell ref="BA31:BA33"/>
    <mergeCell ref="BF50:BF55"/>
    <mergeCell ref="BG50:BG55"/>
    <mergeCell ref="AM48:AM49"/>
    <mergeCell ref="AN48:AN49"/>
    <mergeCell ref="BA48:BA49"/>
    <mergeCell ref="BB48:BB49"/>
    <mergeCell ref="BC48:BC49"/>
    <mergeCell ref="AM58:AM59"/>
    <mergeCell ref="AZ39:AZ41"/>
    <mergeCell ref="AO56:AO57"/>
    <mergeCell ref="AP56:AP57"/>
    <mergeCell ref="AQ56:AQ57"/>
    <mergeCell ref="AV58:AV59"/>
    <mergeCell ref="AW58:AW59"/>
    <mergeCell ref="AX58:AX59"/>
    <mergeCell ref="AY58:AY59"/>
    <mergeCell ref="AZ58:AZ59"/>
    <mergeCell ref="AQ48:AQ49"/>
    <mergeCell ref="AP48:AP49"/>
    <mergeCell ref="AO48:AO49"/>
    <mergeCell ref="AR48:AR49"/>
    <mergeCell ref="BC56:BC57"/>
    <mergeCell ref="BD58:BD59"/>
    <mergeCell ref="BD42:BD45"/>
    <mergeCell ref="AW31:AW33"/>
    <mergeCell ref="AX31:AX33"/>
    <mergeCell ref="BH74:BH77"/>
    <mergeCell ref="BH62:BH64"/>
    <mergeCell ref="BE56:BE57"/>
    <mergeCell ref="BF56:BF57"/>
    <mergeCell ref="BG56:BG57"/>
    <mergeCell ref="BE58:BE59"/>
    <mergeCell ref="BF58:BF59"/>
    <mergeCell ref="BG58:BG59"/>
    <mergeCell ref="BE60:BE61"/>
    <mergeCell ref="BF60:BF61"/>
    <mergeCell ref="BF74:BF77"/>
    <mergeCell ref="BG74:BG77"/>
    <mergeCell ref="BG62:BG64"/>
    <mergeCell ref="BH60:BH61"/>
    <mergeCell ref="BB74:BB77"/>
    <mergeCell ref="BC74:BC77"/>
    <mergeCell ref="BD74:BD77"/>
    <mergeCell ref="BE74:BE77"/>
    <mergeCell ref="BG71:BG72"/>
    <mergeCell ref="BF71:BF72"/>
    <mergeCell ref="BC60:BC61"/>
    <mergeCell ref="BF65:BF66"/>
    <mergeCell ref="BG65:BG66"/>
    <mergeCell ref="BD62:BD64"/>
    <mergeCell ref="BE62:BE64"/>
    <mergeCell ref="BE68:BE70"/>
    <mergeCell ref="BD65:BD66"/>
    <mergeCell ref="BC68:BC69"/>
    <mergeCell ref="BE65:BE66"/>
    <mergeCell ref="BE71:BE72"/>
    <mergeCell ref="BD71:BD72"/>
    <mergeCell ref="BD60:BD61"/>
    <mergeCell ref="BB62:BB64"/>
    <mergeCell ref="Y32:Y33"/>
    <mergeCell ref="AK34:AK38"/>
    <mergeCell ref="AG31:AG33"/>
    <mergeCell ref="Z32:Z33"/>
    <mergeCell ref="AA32:AA33"/>
    <mergeCell ref="AB32:AB33"/>
    <mergeCell ref="AI34:AI38"/>
    <mergeCell ref="AJ34:AJ38"/>
    <mergeCell ref="AE56:AE57"/>
    <mergeCell ref="AF56:AF57"/>
    <mergeCell ref="AP39:AP41"/>
    <mergeCell ref="BB34:BB38"/>
    <mergeCell ref="BC34:BC38"/>
    <mergeCell ref="AZ42:AZ45"/>
    <mergeCell ref="AY42:AY45"/>
    <mergeCell ref="BA39:BA41"/>
    <mergeCell ref="BB39:BB41"/>
    <mergeCell ref="BC39:BC41"/>
    <mergeCell ref="AR34:AR38"/>
    <mergeCell ref="AL34:AL38"/>
    <mergeCell ref="AG34:AG38"/>
    <mergeCell ref="AG56:AG57"/>
    <mergeCell ref="BA34:BA38"/>
    <mergeCell ref="BC42:BC45"/>
    <mergeCell ref="BB42:BB45"/>
    <mergeCell ref="BA42:BA45"/>
    <mergeCell ref="AV56:AV57"/>
    <mergeCell ref="AM56:AM57"/>
    <mergeCell ref="AQ39:AQ41"/>
    <mergeCell ref="AX39:AX41"/>
    <mergeCell ref="AY39:AY41"/>
    <mergeCell ref="AJ56:AJ57"/>
    <mergeCell ref="Y56:Y57"/>
    <mergeCell ref="Z56:Z57"/>
    <mergeCell ref="AA56:AA57"/>
    <mergeCell ref="AB56:AB57"/>
    <mergeCell ref="AC56:AC57"/>
    <mergeCell ref="AD56:AD57"/>
    <mergeCell ref="X56:X57"/>
    <mergeCell ref="W56:W57"/>
    <mergeCell ref="AL46:AL47"/>
    <mergeCell ref="AL48:AL49"/>
    <mergeCell ref="AL50:AL55"/>
    <mergeCell ref="AL39:AL41"/>
    <mergeCell ref="AL42:AL45"/>
    <mergeCell ref="AK39:AK41"/>
    <mergeCell ref="AL56:AL57"/>
    <mergeCell ref="AI50:AI55"/>
    <mergeCell ref="AB52:AB54"/>
    <mergeCell ref="AC52:AC54"/>
    <mergeCell ref="AD52:AD54"/>
    <mergeCell ref="AE52:AE54"/>
    <mergeCell ref="X52:X54"/>
    <mergeCell ref="Z52:Z54"/>
    <mergeCell ref="AA52:AA54"/>
    <mergeCell ref="Y52:Y54"/>
    <mergeCell ref="AH50:AH55"/>
    <mergeCell ref="AG42:AG45"/>
    <mergeCell ref="AH42:AH45"/>
    <mergeCell ref="AI42:AI45"/>
    <mergeCell ref="AA39:AA40"/>
    <mergeCell ref="AH39:AH41"/>
    <mergeCell ref="D96:I96"/>
    <mergeCell ref="A74:A77"/>
    <mergeCell ref="B74:B77"/>
    <mergeCell ref="C74:C77"/>
    <mergeCell ref="D74:D77"/>
    <mergeCell ref="E74:E77"/>
    <mergeCell ref="F74:F75"/>
    <mergeCell ref="G74:G75"/>
    <mergeCell ref="H74:H77"/>
    <mergeCell ref="I74:I77"/>
    <mergeCell ref="F76:F77"/>
    <mergeCell ref="G76:G77"/>
    <mergeCell ref="D95:I95"/>
    <mergeCell ref="D81:I81"/>
    <mergeCell ref="P74:P77"/>
    <mergeCell ref="Q74:Q77"/>
    <mergeCell ref="AG74:AG77"/>
    <mergeCell ref="D82:I82"/>
    <mergeCell ref="D83:I83"/>
    <mergeCell ref="N74:N77"/>
    <mergeCell ref="O74:O77"/>
    <mergeCell ref="D94:I94"/>
    <mergeCell ref="K74:K77"/>
    <mergeCell ref="D93:I93"/>
    <mergeCell ref="D91:I91"/>
    <mergeCell ref="D92:I92"/>
    <mergeCell ref="D90:I90"/>
    <mergeCell ref="D84:I84"/>
    <mergeCell ref="D85:I85"/>
    <mergeCell ref="D86:I86"/>
    <mergeCell ref="D87:I87"/>
    <mergeCell ref="D88:I88"/>
    <mergeCell ref="AL16:AL18"/>
    <mergeCell ref="AJ16:AJ18"/>
    <mergeCell ref="AK16:AK18"/>
    <mergeCell ref="AG16:AG18"/>
    <mergeCell ref="AH16:AH18"/>
    <mergeCell ref="AI16:AI18"/>
    <mergeCell ref="AH19:AH21"/>
    <mergeCell ref="L31:L33"/>
    <mergeCell ref="M31:M33"/>
    <mergeCell ref="AL31:AL33"/>
    <mergeCell ref="AL25:AL30"/>
    <mergeCell ref="AJ31:AJ33"/>
    <mergeCell ref="AC32:AC33"/>
    <mergeCell ref="AF32:AF33"/>
    <mergeCell ref="AL19:AL21"/>
    <mergeCell ref="AG19:AG21"/>
    <mergeCell ref="AI19:AI21"/>
    <mergeCell ref="AJ19:AJ21"/>
    <mergeCell ref="AG22:AG24"/>
    <mergeCell ref="Q19:Q21"/>
    <mergeCell ref="AA19:AA20"/>
    <mergeCell ref="AK19:AK21"/>
    <mergeCell ref="P25:P30"/>
    <mergeCell ref="Q25:Q30"/>
    <mergeCell ref="AH31:AH33"/>
    <mergeCell ref="AI31:AI33"/>
    <mergeCell ref="S32:S33"/>
    <mergeCell ref="T32:T33"/>
    <mergeCell ref="U32:U33"/>
    <mergeCell ref="V32:V33"/>
    <mergeCell ref="R32:R33"/>
    <mergeCell ref="AH25:AH30"/>
    <mergeCell ref="AJ25:AJ30"/>
    <mergeCell ref="AK25:AK30"/>
    <mergeCell ref="W32:W33"/>
    <mergeCell ref="X32:X33"/>
    <mergeCell ref="J56:J57"/>
    <mergeCell ref="K56:K57"/>
    <mergeCell ref="A60:A61"/>
    <mergeCell ref="B60:B61"/>
    <mergeCell ref="AI14:AI15"/>
    <mergeCell ref="K14:K15"/>
    <mergeCell ref="AB17:AB18"/>
    <mergeCell ref="V17:V18"/>
    <mergeCell ref="W17:W18"/>
    <mergeCell ref="AK56:AK57"/>
    <mergeCell ref="H56:H57"/>
    <mergeCell ref="I56:I57"/>
    <mergeCell ref="AK60:AK61"/>
    <mergeCell ref="W60:W61"/>
    <mergeCell ref="X60:X61"/>
    <mergeCell ref="C14:C15"/>
    <mergeCell ref="X17:X18"/>
    <mergeCell ref="Y17:Y18"/>
    <mergeCell ref="P19:P21"/>
    <mergeCell ref="AK13:AK15"/>
    <mergeCell ref="N34:N38"/>
    <mergeCell ref="O34:O38"/>
    <mergeCell ref="AH34:AH38"/>
    <mergeCell ref="T58:T59"/>
    <mergeCell ref="AK58:AK59"/>
    <mergeCell ref="AJ22:AJ24"/>
    <mergeCell ref="K22:K24"/>
    <mergeCell ref="AJ39:AJ41"/>
    <mergeCell ref="D4:E4"/>
    <mergeCell ref="G4:H4"/>
    <mergeCell ref="I4:K4"/>
    <mergeCell ref="G5:H5"/>
    <mergeCell ref="I5:P5"/>
    <mergeCell ref="D7:E7"/>
    <mergeCell ref="AG25:AG30"/>
    <mergeCell ref="AL22:AL24"/>
    <mergeCell ref="P31:P33"/>
    <mergeCell ref="Q31:Q33"/>
    <mergeCell ref="D14:D15"/>
    <mergeCell ref="E14:E15"/>
    <mergeCell ref="F14:F15"/>
    <mergeCell ref="R17:R18"/>
    <mergeCell ref="S17:S18"/>
    <mergeCell ref="T17:T18"/>
    <mergeCell ref="U17:U18"/>
    <mergeCell ref="AE17:AE18"/>
    <mergeCell ref="AF17:AF18"/>
    <mergeCell ref="Z17:Z18"/>
    <mergeCell ref="AA17:AA18"/>
    <mergeCell ref="L14:L15"/>
    <mergeCell ref="E19:E21"/>
    <mergeCell ref="Q22:Q24"/>
    <mergeCell ref="G14:G15"/>
    <mergeCell ref="H14:H15"/>
    <mergeCell ref="I14:I15"/>
    <mergeCell ref="J14:J15"/>
    <mergeCell ref="AD14:AD15"/>
    <mergeCell ref="AE14:AE15"/>
    <mergeCell ref="AF14:AF15"/>
    <mergeCell ref="AI25:AI30"/>
    <mergeCell ref="A1:D1"/>
    <mergeCell ref="E1:L1"/>
    <mergeCell ref="M1:P1"/>
    <mergeCell ref="D9:E9"/>
    <mergeCell ref="G11:H11"/>
    <mergeCell ref="V11:AI11"/>
    <mergeCell ref="A13:K13"/>
    <mergeCell ref="L13:Q13"/>
    <mergeCell ref="R13:AD13"/>
    <mergeCell ref="AL13:AL15"/>
    <mergeCell ref="Z14:AA14"/>
    <mergeCell ref="AB14:AC14"/>
    <mergeCell ref="M14:M15"/>
    <mergeCell ref="N14:N15"/>
    <mergeCell ref="O14:O15"/>
    <mergeCell ref="P14:P15"/>
    <mergeCell ref="Q14:Q15"/>
    <mergeCell ref="R14:R15"/>
    <mergeCell ref="V15:W15"/>
    <mergeCell ref="X15:Y15"/>
    <mergeCell ref="U14:U15"/>
    <mergeCell ref="V14:W14"/>
    <mergeCell ref="X14:Y14"/>
    <mergeCell ref="A14:B14"/>
    <mergeCell ref="AF1:AG1"/>
    <mergeCell ref="D3:H3"/>
    <mergeCell ref="X3:AJ3"/>
    <mergeCell ref="AE13:AJ13"/>
    <mergeCell ref="AJ14:AJ15"/>
    <mergeCell ref="AG14:AG15"/>
    <mergeCell ref="AH14:AH15"/>
    <mergeCell ref="C4:C7"/>
    <mergeCell ref="L22:L24"/>
    <mergeCell ref="M22:M24"/>
    <mergeCell ref="N22:N24"/>
    <mergeCell ref="O22:O24"/>
    <mergeCell ref="P22:P24"/>
    <mergeCell ref="A16:A18"/>
    <mergeCell ref="B16:B18"/>
    <mergeCell ref="C16:C18"/>
    <mergeCell ref="D16:D18"/>
    <mergeCell ref="E16:E18"/>
    <mergeCell ref="H16:H18"/>
    <mergeCell ref="I16:I18"/>
    <mergeCell ref="J16:J18"/>
    <mergeCell ref="K16:K18"/>
    <mergeCell ref="H19:H21"/>
    <mergeCell ref="AC17:AC18"/>
    <mergeCell ref="AD17:AD18"/>
    <mergeCell ref="O16:O18"/>
    <mergeCell ref="P16:P18"/>
    <mergeCell ref="Q16:Q18"/>
    <mergeCell ref="AH22:AH24"/>
    <mergeCell ref="AI22:AI24"/>
    <mergeCell ref="L16:L18"/>
    <mergeCell ref="M16:M18"/>
    <mergeCell ref="N16:N18"/>
    <mergeCell ref="N19:N21"/>
    <mergeCell ref="O19:O21"/>
    <mergeCell ref="K31:K33"/>
    <mergeCell ref="A19:A21"/>
    <mergeCell ref="B19:B21"/>
    <mergeCell ref="C19:C21"/>
    <mergeCell ref="D19:D21"/>
    <mergeCell ref="A22:A24"/>
    <mergeCell ref="B22:B24"/>
    <mergeCell ref="C22:C24"/>
    <mergeCell ref="D22:D24"/>
    <mergeCell ref="E22:E24"/>
    <mergeCell ref="K25:K30"/>
    <mergeCell ref="L25:L30"/>
    <mergeCell ref="N31:N33"/>
    <mergeCell ref="O31:O33"/>
    <mergeCell ref="M25:M30"/>
    <mergeCell ref="N25:N30"/>
    <mergeCell ref="O25:O30"/>
    <mergeCell ref="I19:I21"/>
    <mergeCell ref="J19:J21"/>
    <mergeCell ref="K19:K21"/>
    <mergeCell ref="L19:L21"/>
    <mergeCell ref="M19:M21"/>
    <mergeCell ref="H22:H24"/>
    <mergeCell ref="I22:I24"/>
    <mergeCell ref="J22:J24"/>
    <mergeCell ref="A34:A38"/>
    <mergeCell ref="B34:B38"/>
    <mergeCell ref="C34:C38"/>
    <mergeCell ref="D34:D38"/>
    <mergeCell ref="E34:E38"/>
    <mergeCell ref="C31:C33"/>
    <mergeCell ref="D31:D33"/>
    <mergeCell ref="E31:E33"/>
    <mergeCell ref="A25:A30"/>
    <mergeCell ref="B25:B30"/>
    <mergeCell ref="C25:C30"/>
    <mergeCell ref="D25:D30"/>
    <mergeCell ref="E25:E30"/>
    <mergeCell ref="F25:F27"/>
    <mergeCell ref="H25:H30"/>
    <mergeCell ref="I25:I30"/>
    <mergeCell ref="J25:J30"/>
    <mergeCell ref="F28:F30"/>
    <mergeCell ref="G28:G30"/>
    <mergeCell ref="G25:G27"/>
    <mergeCell ref="F31:F33"/>
    <mergeCell ref="G31:G33"/>
    <mergeCell ref="H31:H33"/>
    <mergeCell ref="A31:A33"/>
    <mergeCell ref="B31:B33"/>
    <mergeCell ref="I31:I33"/>
    <mergeCell ref="J31:J33"/>
    <mergeCell ref="B48:B49"/>
    <mergeCell ref="C48:C49"/>
    <mergeCell ref="D48:D49"/>
    <mergeCell ref="E48:E49"/>
    <mergeCell ref="H48:H49"/>
    <mergeCell ref="I48:I49"/>
    <mergeCell ref="J48:J49"/>
    <mergeCell ref="K48:K49"/>
    <mergeCell ref="K42:K45"/>
    <mergeCell ref="L42:L45"/>
    <mergeCell ref="M42:M45"/>
    <mergeCell ref="A48:A49"/>
    <mergeCell ref="K46:K47"/>
    <mergeCell ref="L46:L47"/>
    <mergeCell ref="M46:M47"/>
    <mergeCell ref="L48:L49"/>
    <mergeCell ref="M48:M49"/>
    <mergeCell ref="A46:A47"/>
    <mergeCell ref="B46:B47"/>
    <mergeCell ref="C46:C47"/>
    <mergeCell ref="D46:D47"/>
    <mergeCell ref="E46:E47"/>
    <mergeCell ref="F46:F47"/>
    <mergeCell ref="G46:G47"/>
    <mergeCell ref="I42:I45"/>
    <mergeCell ref="A42:A45"/>
    <mergeCell ref="B42:B45"/>
    <mergeCell ref="C42:C45"/>
    <mergeCell ref="D42:D45"/>
    <mergeCell ref="E42:E45"/>
    <mergeCell ref="AB39:AB40"/>
    <mergeCell ref="AC39:AC40"/>
    <mergeCell ref="AD39:AD40"/>
    <mergeCell ref="F44:F45"/>
    <mergeCell ref="M34:M38"/>
    <mergeCell ref="H34:H38"/>
    <mergeCell ref="P34:P38"/>
    <mergeCell ref="F42:F43"/>
    <mergeCell ref="P39:P41"/>
    <mergeCell ref="Q39:Q41"/>
    <mergeCell ref="R39:R40"/>
    <mergeCell ref="S39:S40"/>
    <mergeCell ref="T39:T40"/>
    <mergeCell ref="U39:U40"/>
    <mergeCell ref="Q34:Q38"/>
    <mergeCell ref="F36:F38"/>
    <mergeCell ref="G36:G38"/>
    <mergeCell ref="I34:I38"/>
    <mergeCell ref="J34:J38"/>
    <mergeCell ref="K34:K38"/>
    <mergeCell ref="L34:L38"/>
    <mergeCell ref="V39:V40"/>
    <mergeCell ref="W39:W40"/>
    <mergeCell ref="X39:X40"/>
    <mergeCell ref="Z39:Z40"/>
    <mergeCell ref="AI39:AI41"/>
    <mergeCell ref="A39:A41"/>
    <mergeCell ref="B39:B41"/>
    <mergeCell ref="C39:C41"/>
    <mergeCell ref="D39:D41"/>
    <mergeCell ref="E39:E41"/>
    <mergeCell ref="W52:W54"/>
    <mergeCell ref="AJ48:AJ49"/>
    <mergeCell ref="Q48:Q49"/>
    <mergeCell ref="N48:N49"/>
    <mergeCell ref="O48:O49"/>
    <mergeCell ref="P48:P49"/>
    <mergeCell ref="N39:N41"/>
    <mergeCell ref="O39:O41"/>
    <mergeCell ref="AE39:AE40"/>
    <mergeCell ref="AF39:AF40"/>
    <mergeCell ref="AG39:AG41"/>
    <mergeCell ref="G42:G43"/>
    <mergeCell ref="H42:H45"/>
    <mergeCell ref="G44:G45"/>
    <mergeCell ref="H46:H47"/>
    <mergeCell ref="I46:I47"/>
    <mergeCell ref="J46:J47"/>
    <mergeCell ref="J42:J45"/>
    <mergeCell ref="N46:N47"/>
    <mergeCell ref="O46:O47"/>
    <mergeCell ref="P46:P47"/>
    <mergeCell ref="Q46:Q47"/>
    <mergeCell ref="M39:M41"/>
    <mergeCell ref="H39:H41"/>
    <mergeCell ref="I39:I41"/>
    <mergeCell ref="Y39:Y40"/>
    <mergeCell ref="E50:E55"/>
    <mergeCell ref="I50:I55"/>
    <mergeCell ref="AK46:AK47"/>
    <mergeCell ref="AG46:AG47"/>
    <mergeCell ref="AH46:AH47"/>
    <mergeCell ref="J39:J41"/>
    <mergeCell ref="K39:K41"/>
    <mergeCell ref="L39:L41"/>
    <mergeCell ref="AK48:AK49"/>
    <mergeCell ref="AJ50:AJ55"/>
    <mergeCell ref="U52:U54"/>
    <mergeCell ref="V52:V54"/>
    <mergeCell ref="S52:S54"/>
    <mergeCell ref="T52:T54"/>
    <mergeCell ref="P50:P55"/>
    <mergeCell ref="Q50:Q55"/>
    <mergeCell ref="M50:M55"/>
    <mergeCell ref="R52:R54"/>
    <mergeCell ref="N50:N55"/>
    <mergeCell ref="AG50:AG55"/>
    <mergeCell ref="AG48:AG49"/>
    <mergeCell ref="AH48:AH49"/>
    <mergeCell ref="AI48:AI49"/>
    <mergeCell ref="AI46:AI47"/>
    <mergeCell ref="AJ46:AJ47"/>
    <mergeCell ref="N42:N45"/>
    <mergeCell ref="AJ42:AJ45"/>
    <mergeCell ref="AK42:AK45"/>
    <mergeCell ref="O42:O45"/>
    <mergeCell ref="AF52:AF54"/>
    <mergeCell ref="P42:P45"/>
    <mergeCell ref="Q42:Q45"/>
    <mergeCell ref="G58:G59"/>
    <mergeCell ref="H58:H59"/>
    <mergeCell ref="I58:I59"/>
    <mergeCell ref="J58:J59"/>
    <mergeCell ref="K58:K59"/>
    <mergeCell ref="L58:L59"/>
    <mergeCell ref="P58:P59"/>
    <mergeCell ref="M58:M59"/>
    <mergeCell ref="N58:N59"/>
    <mergeCell ref="T56:T57"/>
    <mergeCell ref="U56:U57"/>
    <mergeCell ref="L50:L55"/>
    <mergeCell ref="M56:M57"/>
    <mergeCell ref="N56:N57"/>
    <mergeCell ref="O56:O57"/>
    <mergeCell ref="P56:P57"/>
    <mergeCell ref="Q56:Q57"/>
    <mergeCell ref="O50:O55"/>
    <mergeCell ref="J50:J55"/>
    <mergeCell ref="K50:K55"/>
    <mergeCell ref="V56:V57"/>
    <mergeCell ref="L56:L57"/>
    <mergeCell ref="AH56:AH57"/>
    <mergeCell ref="A50:A55"/>
    <mergeCell ref="B50:B55"/>
    <mergeCell ref="AA60:AA61"/>
    <mergeCell ref="Q58:Q59"/>
    <mergeCell ref="R58:R59"/>
    <mergeCell ref="V60:V61"/>
    <mergeCell ref="C58:C59"/>
    <mergeCell ref="D58:D59"/>
    <mergeCell ref="E58:E59"/>
    <mergeCell ref="F58:F59"/>
    <mergeCell ref="C50:C55"/>
    <mergeCell ref="D50:D55"/>
    <mergeCell ref="A56:A57"/>
    <mergeCell ref="B56:B57"/>
    <mergeCell ref="C56:C57"/>
    <mergeCell ref="D56:D57"/>
    <mergeCell ref="E56:E57"/>
    <mergeCell ref="F56:F57"/>
    <mergeCell ref="H50:H55"/>
    <mergeCell ref="G56:G57"/>
    <mergeCell ref="M60:M61"/>
    <mergeCell ref="N60:N61"/>
    <mergeCell ref="O60:O61"/>
    <mergeCell ref="P60:P61"/>
    <mergeCell ref="A58:A59"/>
    <mergeCell ref="B58:B59"/>
    <mergeCell ref="C60:C61"/>
    <mergeCell ref="D60:D61"/>
    <mergeCell ref="E60:E61"/>
    <mergeCell ref="F60:F61"/>
    <mergeCell ref="G60:G61"/>
    <mergeCell ref="H60:H61"/>
    <mergeCell ref="S56:S57"/>
    <mergeCell ref="R56:R57"/>
    <mergeCell ref="L74:L77"/>
    <mergeCell ref="M74:M77"/>
    <mergeCell ref="R60:R61"/>
    <mergeCell ref="AD60:AD61"/>
    <mergeCell ref="N71:N72"/>
    <mergeCell ref="O71:O72"/>
    <mergeCell ref="P71:P72"/>
    <mergeCell ref="Q71:Q72"/>
    <mergeCell ref="AG71:AG72"/>
    <mergeCell ref="P68:P70"/>
    <mergeCell ref="Q68:Q70"/>
    <mergeCell ref="AI60:AI61"/>
    <mergeCell ref="W68:W69"/>
    <mergeCell ref="X68:X69"/>
    <mergeCell ref="T68:T69"/>
    <mergeCell ref="U68:U69"/>
    <mergeCell ref="V68:V69"/>
    <mergeCell ref="AI74:AI77"/>
    <mergeCell ref="U60:U61"/>
    <mergeCell ref="AE60:AE61"/>
    <mergeCell ref="U58:U59"/>
    <mergeCell ref="S60:S61"/>
    <mergeCell ref="AB60:AB61"/>
    <mergeCell ref="AC60:AC61"/>
    <mergeCell ref="V58:V59"/>
    <mergeCell ref="W58:W59"/>
    <mergeCell ref="X58:X59"/>
    <mergeCell ref="AC58:AC59"/>
    <mergeCell ref="AD58:AD59"/>
    <mergeCell ref="AE58:AE59"/>
    <mergeCell ref="AJ58:AJ59"/>
    <mergeCell ref="Y58:Y59"/>
    <mergeCell ref="L62:L64"/>
    <mergeCell ref="M62:M64"/>
    <mergeCell ref="N62:N64"/>
    <mergeCell ref="O62:O64"/>
    <mergeCell ref="AJ62:AJ64"/>
    <mergeCell ref="Q60:Q61"/>
    <mergeCell ref="S58:S59"/>
    <mergeCell ref="AG62:AG64"/>
    <mergeCell ref="AH62:AH64"/>
    <mergeCell ref="AI62:AI64"/>
    <mergeCell ref="P62:P64"/>
    <mergeCell ref="Q62:Q64"/>
    <mergeCell ref="AF60:AF61"/>
    <mergeCell ref="AG60:AG61"/>
    <mergeCell ref="AH60:AH61"/>
    <mergeCell ref="Z58:Z59"/>
    <mergeCell ref="AA58:AA59"/>
    <mergeCell ref="AB58:AB59"/>
    <mergeCell ref="AH58:AH59"/>
    <mergeCell ref="AI58:AI59"/>
    <mergeCell ref="AF58:AF59"/>
    <mergeCell ref="AG58:AG59"/>
    <mergeCell ref="O58:O59"/>
    <mergeCell ref="L60:L61"/>
    <mergeCell ref="A62:A64"/>
    <mergeCell ref="A65:A66"/>
    <mergeCell ref="B65:B66"/>
    <mergeCell ref="C65:C66"/>
    <mergeCell ref="D65:D66"/>
    <mergeCell ref="J68:J70"/>
    <mergeCell ref="M68:M70"/>
    <mergeCell ref="N68:N70"/>
    <mergeCell ref="O68:O70"/>
    <mergeCell ref="B62:B64"/>
    <mergeCell ref="C62:C64"/>
    <mergeCell ref="D62:D64"/>
    <mergeCell ref="E62:E64"/>
    <mergeCell ref="H62:H64"/>
    <mergeCell ref="E65:E66"/>
    <mergeCell ref="H65:H66"/>
    <mergeCell ref="L65:L66"/>
    <mergeCell ref="M65:M66"/>
    <mergeCell ref="T60:T61"/>
    <mergeCell ref="I62:I64"/>
    <mergeCell ref="N65:N66"/>
    <mergeCell ref="O65:O66"/>
    <mergeCell ref="P65:P66"/>
    <mergeCell ref="Q65:Q66"/>
    <mergeCell ref="J65:J66"/>
    <mergeCell ref="K65:K66"/>
    <mergeCell ref="R68:R69"/>
    <mergeCell ref="J62:J64"/>
    <mergeCell ref="K62:K64"/>
    <mergeCell ref="AJ71:AJ72"/>
    <mergeCell ref="AK71:AK72"/>
    <mergeCell ref="AL71:AL72"/>
    <mergeCell ref="I71:I72"/>
    <mergeCell ref="J71:J72"/>
    <mergeCell ref="K71:K72"/>
    <mergeCell ref="L71:L72"/>
    <mergeCell ref="M71:M72"/>
    <mergeCell ref="AJ60:AJ61"/>
    <mergeCell ref="Y60:Y61"/>
    <mergeCell ref="Z60:Z61"/>
    <mergeCell ref="I60:I61"/>
    <mergeCell ref="J60:J61"/>
    <mergeCell ref="K60:K61"/>
    <mergeCell ref="AL65:AL66"/>
    <mergeCell ref="A71:A72"/>
    <mergeCell ref="B71:B72"/>
    <mergeCell ref="C71:C72"/>
    <mergeCell ref="D71:D72"/>
    <mergeCell ref="E71:E72"/>
    <mergeCell ref="H71:H72"/>
    <mergeCell ref="K68:K70"/>
    <mergeCell ref="L68:L70"/>
    <mergeCell ref="A68:A70"/>
    <mergeCell ref="B68:B70"/>
    <mergeCell ref="C68:C70"/>
    <mergeCell ref="D68:D70"/>
    <mergeCell ref="E68:E70"/>
    <mergeCell ref="H68:H70"/>
    <mergeCell ref="AC68:AC69"/>
    <mergeCell ref="AD68:AD69"/>
    <mergeCell ref="AI68:AI70"/>
    <mergeCell ref="I68:I70"/>
    <mergeCell ref="AH71:AH72"/>
    <mergeCell ref="AI71:AI72"/>
    <mergeCell ref="D89:I89"/>
    <mergeCell ref="B79:L79"/>
    <mergeCell ref="D80:I80"/>
    <mergeCell ref="Y68:Y69"/>
    <mergeCell ref="AH68:AH70"/>
    <mergeCell ref="AG65:AG66"/>
    <mergeCell ref="AH65:AH66"/>
    <mergeCell ref="AI65:AI66"/>
    <mergeCell ref="AJ65:AJ66"/>
    <mergeCell ref="AJ68:AJ70"/>
    <mergeCell ref="S68:S69"/>
    <mergeCell ref="Z68:Z69"/>
    <mergeCell ref="AH74:AH77"/>
    <mergeCell ref="AE68:AE69"/>
    <mergeCell ref="AK68:AK70"/>
    <mergeCell ref="AJ74:AJ77"/>
    <mergeCell ref="AK74:AK77"/>
    <mergeCell ref="AB68:AB69"/>
    <mergeCell ref="I65:I66"/>
    <mergeCell ref="AA68:AA69"/>
    <mergeCell ref="AG68:AG70"/>
    <mergeCell ref="J74:J77"/>
    <mergeCell ref="BH5:BU5"/>
    <mergeCell ref="BI6:BK6"/>
    <mergeCell ref="BL6:BN6"/>
    <mergeCell ref="BO6:BQ6"/>
    <mergeCell ref="BR6:BT6"/>
    <mergeCell ref="BU6:BU7"/>
    <mergeCell ref="AR14:AT14"/>
    <mergeCell ref="AU14:AW14"/>
    <mergeCell ref="AX14:AZ14"/>
    <mergeCell ref="BA14:BC14"/>
    <mergeCell ref="BD14:BF14"/>
    <mergeCell ref="BG14:BG15"/>
    <mergeCell ref="BH13:BH15"/>
    <mergeCell ref="AR25:AR30"/>
    <mergeCell ref="AS25:AS30"/>
    <mergeCell ref="AT25:AT30"/>
    <mergeCell ref="AU25:AU30"/>
    <mergeCell ref="AV25:AV30"/>
    <mergeCell ref="AV16:AV18"/>
    <mergeCell ref="AW16:AW18"/>
    <mergeCell ref="AX16:AX18"/>
    <mergeCell ref="AY16:AY18"/>
    <mergeCell ref="AM13:BG13"/>
    <mergeCell ref="AM14:AM15"/>
    <mergeCell ref="AN14:AN15"/>
    <mergeCell ref="AO14:AQ14"/>
    <mergeCell ref="AT16:AT18"/>
    <mergeCell ref="AU16:AU18"/>
    <mergeCell ref="AL60:AL61"/>
    <mergeCell ref="AR16:AR18"/>
    <mergeCell ref="AS16:AS18"/>
    <mergeCell ref="AO22:AO24"/>
    <mergeCell ref="AN22:AN24"/>
    <mergeCell ref="AK22:AK24"/>
    <mergeCell ref="AK50:AK55"/>
    <mergeCell ref="BG34:BG38"/>
    <mergeCell ref="BE25:BE30"/>
    <mergeCell ref="AM60:AM61"/>
    <mergeCell ref="AN60:AN61"/>
    <mergeCell ref="AO60:AO61"/>
    <mergeCell ref="AP60:AP61"/>
    <mergeCell ref="AQ60:AQ61"/>
    <mergeCell ref="AR60:AR61"/>
    <mergeCell ref="AS60:AS61"/>
    <mergeCell ref="AT60:AT61"/>
    <mergeCell ref="AZ60:AZ61"/>
    <mergeCell ref="BA60:BA61"/>
    <mergeCell ref="BB60:BB61"/>
    <mergeCell ref="AV34:AV38"/>
    <mergeCell ref="AW34:AW38"/>
    <mergeCell ref="AX34:AX38"/>
    <mergeCell ref="AS22:AS24"/>
    <mergeCell ref="AT39:AT41"/>
    <mergeCell ref="AS39:AS41"/>
    <mergeCell ref="AK31:AK33"/>
    <mergeCell ref="BD39:BD41"/>
    <mergeCell ref="AU22:AU24"/>
    <mergeCell ref="AW56:AW57"/>
    <mergeCell ref="AM50:AM55"/>
    <mergeCell ref="AM39:AM41"/>
    <mergeCell ref="AN39:AN41"/>
    <mergeCell ref="AO25:AO30"/>
    <mergeCell ref="AP25:AP30"/>
    <mergeCell ref="AQ25:AQ30"/>
    <mergeCell ref="AM31:AM33"/>
    <mergeCell ref="AN31:AN33"/>
    <mergeCell ref="AO31:AO33"/>
    <mergeCell ref="AP31:AP33"/>
    <mergeCell ref="AQ31:AQ33"/>
    <mergeCell ref="AM34:AM38"/>
    <mergeCell ref="AN34:AN38"/>
    <mergeCell ref="AM42:AM45"/>
    <mergeCell ref="AV60:AV61"/>
    <mergeCell ref="AW60:AW61"/>
    <mergeCell ref="AR39:AR41"/>
    <mergeCell ref="AP42:AP45"/>
    <mergeCell ref="AQ42:AQ45"/>
    <mergeCell ref="AO46:AO47"/>
    <mergeCell ref="AR46:AR47"/>
    <mergeCell ref="AQ58:AQ59"/>
    <mergeCell ref="AS46:AS47"/>
    <mergeCell ref="AT46:AT47"/>
    <mergeCell ref="AM46:AM47"/>
    <mergeCell ref="AS42:AS45"/>
    <mergeCell ref="AU42:AU45"/>
    <mergeCell ref="AT42:AT45"/>
    <mergeCell ref="AT34:AT38"/>
    <mergeCell ref="AP34:AP38"/>
    <mergeCell ref="AR58:AR59"/>
    <mergeCell ref="AN42:AN45"/>
    <mergeCell ref="AV31:AV33"/>
    <mergeCell ref="AO50:AO55"/>
    <mergeCell ref="AP50:AP55"/>
    <mergeCell ref="AM19:AM21"/>
    <mergeCell ref="AM22:AM24"/>
    <mergeCell ref="AW42:AW45"/>
    <mergeCell ref="AM16:AM18"/>
    <mergeCell ref="AN16:AN18"/>
    <mergeCell ref="AO16:AO18"/>
    <mergeCell ref="AP16:AP18"/>
    <mergeCell ref="AR42:AR45"/>
    <mergeCell ref="AO42:AO45"/>
    <mergeCell ref="AQ16:AQ18"/>
    <mergeCell ref="AU46:AU47"/>
    <mergeCell ref="AN46:AN47"/>
    <mergeCell ref="AS34:AS38"/>
    <mergeCell ref="AN50:AN55"/>
    <mergeCell ref="AQ46:AQ47"/>
    <mergeCell ref="AP46:AP47"/>
    <mergeCell ref="AX56:AX57"/>
    <mergeCell ref="AU56:AU57"/>
    <mergeCell ref="AU48:AU49"/>
    <mergeCell ref="AV48:AV49"/>
    <mergeCell ref="AT22:AT24"/>
    <mergeCell ref="AO34:AO38"/>
    <mergeCell ref="AR31:AR33"/>
    <mergeCell ref="AS31:AS33"/>
    <mergeCell ref="AT31:AT33"/>
    <mergeCell ref="AU31:AU33"/>
    <mergeCell ref="AO39:AO41"/>
    <mergeCell ref="AU39:AU41"/>
    <mergeCell ref="AV39:AV41"/>
    <mergeCell ref="AW39:AW41"/>
    <mergeCell ref="AM25:AM30"/>
    <mergeCell ref="AN25:AN30"/>
    <mergeCell ref="AP22:AP24"/>
    <mergeCell ref="AQ22:AQ24"/>
    <mergeCell ref="AR22:AR24"/>
    <mergeCell ref="AU34:AU38"/>
    <mergeCell ref="BF25:BF30"/>
    <mergeCell ref="BG25:BG30"/>
    <mergeCell ref="BF46:BF47"/>
    <mergeCell ref="BG46:BG47"/>
    <mergeCell ref="BD48:BD49"/>
    <mergeCell ref="AV46:AV47"/>
    <mergeCell ref="AW46:AW47"/>
    <mergeCell ref="AX46:AX47"/>
    <mergeCell ref="BC46:BC47"/>
    <mergeCell ref="BE48:BE49"/>
    <mergeCell ref="BF48:BF49"/>
    <mergeCell ref="BF42:BF45"/>
    <mergeCell ref="BG31:BG33"/>
    <mergeCell ref="BE39:BE41"/>
    <mergeCell ref="AY34:AY38"/>
    <mergeCell ref="AZ34:AZ38"/>
    <mergeCell ref="BB31:BB33"/>
    <mergeCell ref="BC31:BC33"/>
    <mergeCell ref="BD31:BD33"/>
    <mergeCell ref="AZ25:AZ30"/>
    <mergeCell ref="BA25:BA30"/>
    <mergeCell ref="AS48:AS49"/>
    <mergeCell ref="AT48:AT49"/>
    <mergeCell ref="AX48:AX49"/>
    <mergeCell ref="AY48:AY49"/>
    <mergeCell ref="AZ48:AZ49"/>
    <mergeCell ref="BB56:BB57"/>
    <mergeCell ref="BB58:BB59"/>
    <mergeCell ref="BC58:BC59"/>
    <mergeCell ref="AR56:AR57"/>
    <mergeCell ref="AS56:AS57"/>
    <mergeCell ref="AT56:AT57"/>
    <mergeCell ref="AS58:AS59"/>
    <mergeCell ref="AT58:AT59"/>
    <mergeCell ref="AU58:AU59"/>
    <mergeCell ref="BA58:BA59"/>
    <mergeCell ref="D97:I97"/>
    <mergeCell ref="BF68:BF70"/>
    <mergeCell ref="BG68:BG70"/>
    <mergeCell ref="AM74:AM77"/>
    <mergeCell ref="AN74:AN77"/>
    <mergeCell ref="AO74:AO77"/>
    <mergeCell ref="AP74:AP77"/>
    <mergeCell ref="AQ74:AQ77"/>
    <mergeCell ref="AR74:AR77"/>
    <mergeCell ref="AS74:AS77"/>
    <mergeCell ref="AT74:AT77"/>
    <mergeCell ref="AU74:AU77"/>
    <mergeCell ref="AV74:AV77"/>
    <mergeCell ref="AW74:AW77"/>
    <mergeCell ref="AX74:AX77"/>
    <mergeCell ref="AY74:AY77"/>
    <mergeCell ref="AZ74:AZ77"/>
    <mergeCell ref="BA74:BA77"/>
    <mergeCell ref="BD68:BD70"/>
    <mergeCell ref="AS65:AS66"/>
    <mergeCell ref="AT65:AT66"/>
    <mergeCell ref="AL74:AL77"/>
    <mergeCell ref="AM71:AM72"/>
    <mergeCell ref="AL68:AL70"/>
    <mergeCell ref="AF68:AF69"/>
    <mergeCell ref="AS68:AS69"/>
    <mergeCell ref="AT68:AT69"/>
    <mergeCell ref="AU68:AU69"/>
    <mergeCell ref="AV68:AV69"/>
    <mergeCell ref="AW68:AW69"/>
    <mergeCell ref="AX68:AX69"/>
    <mergeCell ref="AM65:AM66"/>
    <mergeCell ref="AQ71:AQ72"/>
    <mergeCell ref="AP71:AP72"/>
    <mergeCell ref="AO71:AO72"/>
    <mergeCell ref="AX65:AX66"/>
    <mergeCell ref="AN56:AN57"/>
    <mergeCell ref="AZ56:AZ57"/>
    <mergeCell ref="AU65:AU66"/>
    <mergeCell ref="AV65:AV66"/>
    <mergeCell ref="AW65:AW66"/>
    <mergeCell ref="AU60:AU61"/>
    <mergeCell ref="AX60:AX61"/>
    <mergeCell ref="AY60:AY61"/>
    <mergeCell ref="AY56:AY57"/>
    <mergeCell ref="AN58:AN59"/>
    <mergeCell ref="AO58:AO59"/>
    <mergeCell ref="AP58:AP59"/>
    <mergeCell ref="AM62:AM64"/>
    <mergeCell ref="AL58:AL59"/>
    <mergeCell ref="AK62:AK64"/>
    <mergeCell ref="AL62:AL64"/>
    <mergeCell ref="AK65:AK66"/>
    <mergeCell ref="AI56:AI57"/>
    <mergeCell ref="S14:T14"/>
    <mergeCell ref="AZ68:AZ69"/>
    <mergeCell ref="BA68:BA69"/>
    <mergeCell ref="AO62:AO64"/>
    <mergeCell ref="AP62:AP64"/>
    <mergeCell ref="AQ62:AQ64"/>
    <mergeCell ref="AR62:AR64"/>
    <mergeCell ref="AS62:AS64"/>
    <mergeCell ref="AT62:AT64"/>
    <mergeCell ref="AU62:AU64"/>
    <mergeCell ref="AR68:AR69"/>
    <mergeCell ref="AN62:AN64"/>
    <mergeCell ref="AN65:AN66"/>
    <mergeCell ref="AO65:AO66"/>
    <mergeCell ref="AP65:AP66"/>
    <mergeCell ref="AQ65:AQ66"/>
    <mergeCell ref="AR65:AR66"/>
    <mergeCell ref="AY68:AY69"/>
    <mergeCell ref="AW62:AW64"/>
    <mergeCell ref="AX62:AX64"/>
    <mergeCell ref="AY62:AY64"/>
    <mergeCell ref="AZ62:AZ64"/>
    <mergeCell ref="BA62:BA64"/>
    <mergeCell ref="AV62:AV64"/>
    <mergeCell ref="AY65:AY66"/>
    <mergeCell ref="AZ65:AZ66"/>
    <mergeCell ref="BA65:BA66"/>
    <mergeCell ref="AO68:AO70"/>
    <mergeCell ref="AP68:AP70"/>
    <mergeCell ref="AQ68:AQ70"/>
    <mergeCell ref="AM68:AM70"/>
    <mergeCell ref="BA56:BA57"/>
  </mergeCells>
  <conditionalFormatting sqref="I19 I68">
    <cfRule type="cellIs" dxfId="644" priority="161" operator="equal">
      <formula>#REF!</formula>
    </cfRule>
  </conditionalFormatting>
  <conditionalFormatting sqref="I22">
    <cfRule type="cellIs" dxfId="643" priority="157" operator="equal">
      <formula>#REF!</formula>
    </cfRule>
  </conditionalFormatting>
  <conditionalFormatting sqref="I42">
    <cfRule type="cellIs" dxfId="642" priority="156" operator="equal">
      <formula>#REF!</formula>
    </cfRule>
  </conditionalFormatting>
  <conditionalFormatting sqref="I48">
    <cfRule type="cellIs" dxfId="641" priority="155" operator="equal">
      <formula>#REF!</formula>
    </cfRule>
  </conditionalFormatting>
  <conditionalFormatting sqref="I50">
    <cfRule type="cellIs" dxfId="640" priority="154" operator="equal">
      <formula>#REF!</formula>
    </cfRule>
  </conditionalFormatting>
  <conditionalFormatting sqref="I56">
    <cfRule type="cellIs" dxfId="639" priority="159" operator="equal">
      <formula>#REF!</formula>
    </cfRule>
  </conditionalFormatting>
  <conditionalFormatting sqref="I58">
    <cfRule type="cellIs" dxfId="638" priority="150" operator="equal">
      <formula>#REF!</formula>
    </cfRule>
  </conditionalFormatting>
  <conditionalFormatting sqref="I60">
    <cfRule type="cellIs" dxfId="637" priority="158" operator="equal">
      <formula>#REF!</formula>
    </cfRule>
  </conditionalFormatting>
  <conditionalFormatting sqref="I65">
    <cfRule type="cellIs" dxfId="636" priority="160" operator="equal">
      <formula>#REF!</formula>
    </cfRule>
  </conditionalFormatting>
  <conditionalFormatting sqref="I71">
    <cfRule type="cellIs" dxfId="635" priority="153" operator="equal">
      <formula>#REF!</formula>
    </cfRule>
  </conditionalFormatting>
  <conditionalFormatting sqref="I73">
    <cfRule type="cellIs" dxfId="634" priority="152" operator="equal">
      <formula>#REF!</formula>
    </cfRule>
  </conditionalFormatting>
  <conditionalFormatting sqref="K73">
    <cfRule type="cellIs" dxfId="633" priority="151" operator="equal">
      <formula>#REF!</formula>
    </cfRule>
  </conditionalFormatting>
  <conditionalFormatting sqref="L16 L19 L22 L46 L48 L50">
    <cfRule type="cellIs" dxfId="632" priority="1064" operator="equal">
      <formula>"ALTA"</formula>
    </cfRule>
    <cfRule type="cellIs" dxfId="631" priority="1065" operator="equal">
      <formula>"MUY ALTA"</formula>
    </cfRule>
    <cfRule type="cellIs" dxfId="630" priority="1066" operator="equal">
      <formula>"MEDIA"</formula>
    </cfRule>
    <cfRule type="cellIs" dxfId="629" priority="1067" operator="equal">
      <formula>"BAJA"</formula>
    </cfRule>
    <cfRule type="cellIs" dxfId="628" priority="1068" operator="equal">
      <formula>"MUY BAJA"</formula>
    </cfRule>
  </conditionalFormatting>
  <conditionalFormatting sqref="L25">
    <cfRule type="cellIs" dxfId="627" priority="648" operator="equal">
      <formula>"MUY BAJA"</formula>
    </cfRule>
    <cfRule type="cellIs" dxfId="626" priority="647" operator="equal">
      <formula>"BAJA"</formula>
    </cfRule>
    <cfRule type="cellIs" dxfId="625" priority="646" operator="equal">
      <formula>"MEDIA"</formula>
    </cfRule>
    <cfRule type="cellIs" dxfId="624" priority="645" operator="equal">
      <formula>"MUY ALTA"</formula>
    </cfRule>
    <cfRule type="cellIs" dxfId="623" priority="644" operator="equal">
      <formula>"ALTA"</formula>
    </cfRule>
  </conditionalFormatting>
  <conditionalFormatting sqref="L31">
    <cfRule type="cellIs" dxfId="622" priority="539" operator="equal">
      <formula>"ALTA"</formula>
    </cfRule>
    <cfRule type="cellIs" dxfId="621" priority="540" operator="equal">
      <formula>"MUY ALTA"</formula>
    </cfRule>
    <cfRule type="cellIs" dxfId="620" priority="541" operator="equal">
      <formula>"MEDIA"</formula>
    </cfRule>
    <cfRule type="cellIs" dxfId="619" priority="542" operator="equal">
      <formula>"BAJA"</formula>
    </cfRule>
    <cfRule type="cellIs" dxfId="618" priority="543" operator="equal">
      <formula>"MUY BAJA"</formula>
    </cfRule>
  </conditionalFormatting>
  <conditionalFormatting sqref="L34 L39">
    <cfRule type="cellIs" dxfId="617" priority="854" operator="equal">
      <formula>"ALTA"</formula>
    </cfRule>
    <cfRule type="cellIs" dxfId="616" priority="856" operator="equal">
      <formula>"MEDIA"</formula>
    </cfRule>
    <cfRule type="cellIs" dxfId="615" priority="857" operator="equal">
      <formula>"BAJA"</formula>
    </cfRule>
    <cfRule type="cellIs" dxfId="614" priority="858" operator="equal">
      <formula>"MUY BAJA"</formula>
    </cfRule>
    <cfRule type="cellIs" dxfId="613" priority="855" operator="equal">
      <formula>"MUY ALTA"</formula>
    </cfRule>
  </conditionalFormatting>
  <conditionalFormatting sqref="L42">
    <cfRule type="cellIs" dxfId="612" priority="750" operator="equal">
      <formula>"MUY ALTA"</formula>
    </cfRule>
    <cfRule type="cellIs" dxfId="611" priority="749" operator="equal">
      <formula>"ALTA"</formula>
    </cfRule>
    <cfRule type="cellIs" dxfId="610" priority="751" operator="equal">
      <formula>"MEDIA"</formula>
    </cfRule>
    <cfRule type="cellIs" dxfId="609" priority="752" operator="equal">
      <formula>"BAJA"</formula>
    </cfRule>
    <cfRule type="cellIs" dxfId="608" priority="753" operator="equal">
      <formula>"MUY BAJA"</formula>
    </cfRule>
  </conditionalFormatting>
  <conditionalFormatting sqref="L56 L58 L60">
    <cfRule type="cellIs" dxfId="607" priority="227" operator="equal">
      <formula>"BAJA"</formula>
    </cfRule>
    <cfRule type="cellIs" dxfId="606" priority="226" operator="equal">
      <formula>"MEDIA"</formula>
    </cfRule>
    <cfRule type="cellIs" dxfId="605" priority="225" operator="equal">
      <formula>"MUY ALTA"</formula>
    </cfRule>
    <cfRule type="cellIs" dxfId="604" priority="224" operator="equal">
      <formula>"ALTA"</formula>
    </cfRule>
    <cfRule type="cellIs" dxfId="603" priority="228" operator="equal">
      <formula>"MUY BAJA"</formula>
    </cfRule>
  </conditionalFormatting>
  <conditionalFormatting sqref="L62 L65">
    <cfRule type="cellIs" dxfId="602" priority="333" operator="equal">
      <formula>"MUY BAJA"</formula>
    </cfRule>
    <cfRule type="cellIs" dxfId="601" priority="329" operator="equal">
      <formula>"ALTA"</formula>
    </cfRule>
    <cfRule type="cellIs" dxfId="600" priority="330" operator="equal">
      <formula>"MUY ALTA"</formula>
    </cfRule>
    <cfRule type="cellIs" dxfId="599" priority="331" operator="equal">
      <formula>"MEDIA"</formula>
    </cfRule>
    <cfRule type="cellIs" dxfId="598" priority="332" operator="equal">
      <formula>"BAJA"</formula>
    </cfRule>
  </conditionalFormatting>
  <conditionalFormatting sqref="L67:L68">
    <cfRule type="cellIs" dxfId="597" priority="434" operator="equal">
      <formula>"ALTA"</formula>
    </cfRule>
    <cfRule type="cellIs" dxfId="596" priority="437" operator="equal">
      <formula>"BAJA"</formula>
    </cfRule>
    <cfRule type="cellIs" dxfId="595" priority="435" operator="equal">
      <formula>"MUY ALTA"</formula>
    </cfRule>
    <cfRule type="cellIs" dxfId="594" priority="436" operator="equal">
      <formula>"MEDIA"</formula>
    </cfRule>
    <cfRule type="cellIs" dxfId="593" priority="438" operator="equal">
      <formula>"MUY BAJA"</formula>
    </cfRule>
  </conditionalFormatting>
  <conditionalFormatting sqref="L71">
    <cfRule type="cellIs" dxfId="592" priority="963" operator="equal">
      <formula>"MUY BAJA"</formula>
    </cfRule>
    <cfRule type="cellIs" dxfId="591" priority="960" operator="equal">
      <formula>"MUY ALTA"</formula>
    </cfRule>
    <cfRule type="cellIs" dxfId="590" priority="961" operator="equal">
      <formula>"MEDIA"</formula>
    </cfRule>
    <cfRule type="cellIs" dxfId="589" priority="962" operator="equal">
      <formula>"BAJA"</formula>
    </cfRule>
    <cfRule type="cellIs" dxfId="588" priority="959" operator="equal">
      <formula>"ALTA"</formula>
    </cfRule>
  </conditionalFormatting>
  <conditionalFormatting sqref="L73:L76">
    <cfRule type="cellIs" dxfId="587" priority="66" operator="equal">
      <formula>"BAJA"</formula>
    </cfRule>
    <cfRule type="cellIs" dxfId="586" priority="65" operator="equal">
      <formula>"MEDIA"</formula>
    </cfRule>
    <cfRule type="cellIs" dxfId="585" priority="63" operator="equal">
      <formula>"ALTA"</formula>
    </cfRule>
    <cfRule type="cellIs" dxfId="584" priority="64" operator="equal">
      <formula>"MUY ALTA"</formula>
    </cfRule>
    <cfRule type="cellIs" dxfId="583" priority="67" operator="equal">
      <formula>"MUY BAJA"</formula>
    </cfRule>
  </conditionalFormatting>
  <conditionalFormatting sqref="N16 N19 N22 N46 N48 N50">
    <cfRule type="cellIs" dxfId="582" priority="1072" operator="equal">
      <formula>#REF!</formula>
    </cfRule>
    <cfRule type="cellIs" dxfId="581" priority="1061" operator="equal">
      <formula>"MODERADO"</formula>
    </cfRule>
    <cfRule type="cellIs" dxfId="580" priority="1063" operator="equal">
      <formula>"LEVE"</formula>
    </cfRule>
    <cfRule type="cellIs" dxfId="579" priority="1062" operator="equal">
      <formula>"MENOR"</formula>
    </cfRule>
    <cfRule type="cellIs" dxfId="578" priority="1060" operator="equal">
      <formula>"MAYOR"</formula>
    </cfRule>
    <cfRule type="cellIs" dxfId="577" priority="1059" operator="equal">
      <formula>"CATASTRÓFICO"</formula>
    </cfRule>
    <cfRule type="cellIs" dxfId="576" priority="1058" operator="equal">
      <formula>"MODERADO (RC-F)"</formula>
    </cfRule>
    <cfRule type="cellIs" dxfId="575" priority="1056" operator="equal">
      <formula>"CATASTRÓFICO (RC-F)"</formula>
    </cfRule>
    <cfRule type="cellIs" dxfId="574" priority="1057" operator="equal">
      <formula>"MAYOR (RC-F)"</formula>
    </cfRule>
  </conditionalFormatting>
  <conditionalFormatting sqref="N25">
    <cfRule type="cellIs" dxfId="573" priority="643" operator="equal">
      <formula>"LEVE"</formula>
    </cfRule>
    <cfRule type="cellIs" dxfId="572" priority="642" operator="equal">
      <formula>"MENOR"</formula>
    </cfRule>
    <cfRule type="cellIs" dxfId="571" priority="641" operator="equal">
      <formula>"MODERADO"</formula>
    </cfRule>
    <cfRule type="cellIs" dxfId="570" priority="640" operator="equal">
      <formula>"MAYOR"</formula>
    </cfRule>
    <cfRule type="cellIs" dxfId="569" priority="639" operator="equal">
      <formula>"CATASTRÓFICO"</formula>
    </cfRule>
    <cfRule type="cellIs" dxfId="568" priority="650" operator="equal">
      <formula>#REF!</formula>
    </cfRule>
    <cfRule type="cellIs" dxfId="567" priority="637" operator="equal">
      <formula>"MAYOR (RC-F)"</formula>
    </cfRule>
    <cfRule type="cellIs" dxfId="566" priority="636" operator="equal">
      <formula>"CATASTRÓFICO (RC-F)"</formula>
    </cfRule>
    <cfRule type="cellIs" dxfId="565" priority="638" operator="equal">
      <formula>"MODERADO (RC-F)"</formula>
    </cfRule>
  </conditionalFormatting>
  <conditionalFormatting sqref="N31">
    <cfRule type="cellIs" dxfId="564" priority="538" operator="equal">
      <formula>"LEVE"</formula>
    </cfRule>
    <cfRule type="cellIs" dxfId="563" priority="537" operator="equal">
      <formula>"MENOR"</formula>
    </cfRule>
    <cfRule type="cellIs" dxfId="562" priority="532" operator="equal">
      <formula>"MAYOR (RC-F)"</formula>
    </cfRule>
    <cfRule type="cellIs" dxfId="561" priority="534" operator="equal">
      <formula>"CATASTRÓFICO"</formula>
    </cfRule>
    <cfRule type="cellIs" dxfId="560" priority="533" operator="equal">
      <formula>"MODERADO (RC-F)"</formula>
    </cfRule>
    <cfRule type="cellIs" dxfId="559" priority="536" operator="equal">
      <formula>"MODERADO"</formula>
    </cfRule>
    <cfRule type="cellIs" dxfId="558" priority="535" operator="equal">
      <formula>"MAYOR"</formula>
    </cfRule>
    <cfRule type="cellIs" dxfId="557" priority="531" operator="equal">
      <formula>"CATASTRÓFICO (RC-F)"</formula>
    </cfRule>
    <cfRule type="cellIs" dxfId="556" priority="545" operator="equal">
      <formula>#REF!</formula>
    </cfRule>
  </conditionalFormatting>
  <conditionalFormatting sqref="N34 N39">
    <cfRule type="cellIs" dxfId="555" priority="852" operator="equal">
      <formula>"MENOR"</formula>
    </cfRule>
    <cfRule type="cellIs" dxfId="554" priority="851" operator="equal">
      <formula>"MODERADO"</formula>
    </cfRule>
    <cfRule type="cellIs" dxfId="553" priority="850" operator="equal">
      <formula>"MAYOR"</formula>
    </cfRule>
    <cfRule type="cellIs" dxfId="552" priority="849" operator="equal">
      <formula>"CATASTRÓFICO"</formula>
    </cfRule>
    <cfRule type="cellIs" dxfId="551" priority="848" operator="equal">
      <formula>"MODERADO (RC-F)"</formula>
    </cfRule>
    <cfRule type="cellIs" dxfId="550" priority="847" operator="equal">
      <formula>"MAYOR (RC-F)"</formula>
    </cfRule>
    <cfRule type="cellIs" dxfId="549" priority="846" operator="equal">
      <formula>"CATASTRÓFICO (RC-F)"</formula>
    </cfRule>
    <cfRule type="cellIs" dxfId="548" priority="860" operator="equal">
      <formula>#REF!</formula>
    </cfRule>
    <cfRule type="cellIs" dxfId="547" priority="853" operator="equal">
      <formula>"LEVE"</formula>
    </cfRule>
  </conditionalFormatting>
  <conditionalFormatting sqref="N42">
    <cfRule type="cellIs" dxfId="546" priority="755" operator="equal">
      <formula>#REF!</formula>
    </cfRule>
    <cfRule type="cellIs" dxfId="545" priority="741" operator="equal">
      <formula>"CATASTRÓFICO (RC-F)"</formula>
    </cfRule>
    <cfRule type="cellIs" dxfId="544" priority="748" operator="equal">
      <formula>"LEVE"</formula>
    </cfRule>
    <cfRule type="cellIs" dxfId="543" priority="747" operator="equal">
      <formula>"MENOR"</formula>
    </cfRule>
    <cfRule type="cellIs" dxfId="542" priority="746" operator="equal">
      <formula>"MODERADO"</formula>
    </cfRule>
    <cfRule type="cellIs" dxfId="541" priority="745" operator="equal">
      <formula>"MAYOR"</formula>
    </cfRule>
    <cfRule type="cellIs" dxfId="540" priority="744" operator="equal">
      <formula>"CATASTRÓFICO"</formula>
    </cfRule>
    <cfRule type="cellIs" dxfId="539" priority="743" operator="equal">
      <formula>"MODERADO (RC-F)"</formula>
    </cfRule>
    <cfRule type="cellIs" dxfId="538" priority="742" operator="equal">
      <formula>"MAYOR (RC-F)"</formula>
    </cfRule>
  </conditionalFormatting>
  <conditionalFormatting sqref="N56 N58 N60">
    <cfRule type="cellIs" dxfId="537" priority="219" operator="equal">
      <formula>"CATASTRÓFICO"</formula>
    </cfRule>
    <cfRule type="cellIs" dxfId="536" priority="220" operator="equal">
      <formula>"MAYOR"</formula>
    </cfRule>
    <cfRule type="cellIs" dxfId="535" priority="221" operator="equal">
      <formula>"MODERADO"</formula>
    </cfRule>
    <cfRule type="cellIs" dxfId="534" priority="230" operator="equal">
      <formula>#REF!</formula>
    </cfRule>
    <cfRule type="cellIs" dxfId="533" priority="223" operator="equal">
      <formula>"LEVE"</formula>
    </cfRule>
    <cfRule type="cellIs" dxfId="532" priority="222" operator="equal">
      <formula>"MENOR"</formula>
    </cfRule>
    <cfRule type="cellIs" dxfId="531" priority="216" operator="equal">
      <formula>"CATASTRÓFICO (RC-F)"</formula>
    </cfRule>
    <cfRule type="cellIs" dxfId="530" priority="217" operator="equal">
      <formula>"MAYOR (RC-F)"</formula>
    </cfRule>
    <cfRule type="cellIs" dxfId="529" priority="218" operator="equal">
      <formula>"MODERADO (RC-F)"</formula>
    </cfRule>
  </conditionalFormatting>
  <conditionalFormatting sqref="N62 N65">
    <cfRule type="cellIs" dxfId="528" priority="325" operator="equal">
      <formula>"MAYOR"</formula>
    </cfRule>
    <cfRule type="cellIs" dxfId="527" priority="328" operator="equal">
      <formula>"LEVE"</formula>
    </cfRule>
    <cfRule type="cellIs" dxfId="526" priority="335" operator="equal">
      <formula>#REF!</formula>
    </cfRule>
    <cfRule type="cellIs" dxfId="525" priority="321" operator="equal">
      <formula>"CATASTRÓFICO (RC-F)"</formula>
    </cfRule>
    <cfRule type="cellIs" dxfId="524" priority="322" operator="equal">
      <formula>"MAYOR (RC-F)"</formula>
    </cfRule>
    <cfRule type="cellIs" dxfId="523" priority="323" operator="equal">
      <formula>"MODERADO (RC-F)"</formula>
    </cfRule>
    <cfRule type="cellIs" dxfId="522" priority="324" operator="equal">
      <formula>"CATASTRÓFICO"</formula>
    </cfRule>
    <cfRule type="cellIs" dxfId="521" priority="327" operator="equal">
      <formula>"MENOR"</formula>
    </cfRule>
    <cfRule type="cellIs" dxfId="520" priority="326" operator="equal">
      <formula>"MODERADO"</formula>
    </cfRule>
  </conditionalFormatting>
  <conditionalFormatting sqref="N67:N68">
    <cfRule type="cellIs" dxfId="519" priority="429" operator="equal">
      <formula>"CATASTRÓFICO"</formula>
    </cfRule>
    <cfRule type="cellIs" dxfId="518" priority="426" operator="equal">
      <formula>"CATASTRÓFICO (RC-F)"</formula>
    </cfRule>
    <cfRule type="cellIs" dxfId="517" priority="427" operator="equal">
      <formula>"MAYOR (RC-F)"</formula>
    </cfRule>
    <cfRule type="cellIs" dxfId="516" priority="428" operator="equal">
      <formula>"MODERADO (RC-F)"</formula>
    </cfRule>
    <cfRule type="cellIs" dxfId="515" priority="430" operator="equal">
      <formula>"MAYOR"</formula>
    </cfRule>
    <cfRule type="cellIs" dxfId="514" priority="431" operator="equal">
      <formula>"MODERADO"</formula>
    </cfRule>
    <cfRule type="cellIs" dxfId="513" priority="432" operator="equal">
      <formula>"MENOR"</formula>
    </cfRule>
    <cfRule type="cellIs" dxfId="512" priority="433" operator="equal">
      <formula>"LEVE"</formula>
    </cfRule>
    <cfRule type="cellIs" dxfId="511" priority="440" operator="equal">
      <formula>#REF!</formula>
    </cfRule>
  </conditionalFormatting>
  <conditionalFormatting sqref="N71">
    <cfRule type="cellIs" dxfId="510" priority="953" operator="equal">
      <formula>"MODERADO (RC-F)"</formula>
    </cfRule>
    <cfRule type="cellIs" dxfId="509" priority="952" operator="equal">
      <formula>"MAYOR (RC-F)"</formula>
    </cfRule>
    <cfRule type="cellIs" dxfId="508" priority="951" operator="equal">
      <formula>"CATASTRÓFICO (RC-F)"</formula>
    </cfRule>
    <cfRule type="cellIs" dxfId="507" priority="954" operator="equal">
      <formula>"CATASTRÓFICO"</formula>
    </cfRule>
    <cfRule type="cellIs" dxfId="506" priority="965" operator="equal">
      <formula>#REF!</formula>
    </cfRule>
    <cfRule type="cellIs" dxfId="505" priority="956" operator="equal">
      <formula>"MODERADO"</formula>
    </cfRule>
    <cfRule type="cellIs" dxfId="504" priority="958" operator="equal">
      <formula>"LEVE"</formula>
    </cfRule>
    <cfRule type="cellIs" dxfId="503" priority="957" operator="equal">
      <formula>"MENOR"</formula>
    </cfRule>
    <cfRule type="cellIs" dxfId="502" priority="955" operator="equal">
      <formula>"MAYOR"</formula>
    </cfRule>
  </conditionalFormatting>
  <conditionalFormatting sqref="N73:N76">
    <cfRule type="cellIs" dxfId="501" priority="55" operator="equal">
      <formula>"CATASTRÓFICO (RC-F)"</formula>
    </cfRule>
    <cfRule type="cellIs" dxfId="500" priority="60" operator="equal">
      <formula>"MODERADO"</formula>
    </cfRule>
    <cfRule type="cellIs" dxfId="499" priority="56" operator="equal">
      <formula>"MAYOR (RC-F)"</formula>
    </cfRule>
    <cfRule type="cellIs" dxfId="498" priority="61" operator="equal">
      <formula>"MENOR"</formula>
    </cfRule>
    <cfRule type="cellIs" dxfId="497" priority="62" operator="equal">
      <formula>"LEVE"</formula>
    </cfRule>
    <cfRule type="cellIs" dxfId="496" priority="69" operator="equal">
      <formula>#REF!</formula>
    </cfRule>
    <cfRule type="cellIs" dxfId="495" priority="57" operator="equal">
      <formula>"MODERADO (RC-F)"</formula>
    </cfRule>
    <cfRule type="cellIs" dxfId="494" priority="58" operator="equal">
      <formula>"CATASTRÓFICO"</formula>
    </cfRule>
    <cfRule type="cellIs" dxfId="493" priority="59" operator="equal">
      <formula>"MAYOR"</formula>
    </cfRule>
  </conditionalFormatting>
  <conditionalFormatting sqref="Q16 Q19 Q22 Q46 Q48 Q50">
    <cfRule type="cellIs" dxfId="492" priority="1108" operator="equal">
      <formula>#REF!</formula>
    </cfRule>
    <cfRule type="cellIs" dxfId="491" priority="1071" operator="equal">
      <formula>#REF!</formula>
    </cfRule>
    <cfRule type="cellIs" dxfId="490" priority="1073" operator="equal">
      <formula>#REF!</formula>
    </cfRule>
    <cfRule type="cellIs" dxfId="489" priority="1076" operator="equal">
      <formula>#REF!</formula>
    </cfRule>
    <cfRule type="cellIs" dxfId="488" priority="1080" operator="equal">
      <formula>#REF!</formula>
    </cfRule>
    <cfRule type="cellIs" dxfId="487" priority="1092" operator="equal">
      <formula>#REF!</formula>
    </cfRule>
    <cfRule type="cellIs" dxfId="486" priority="1094" operator="equal">
      <formula>#REF!</formula>
    </cfRule>
    <cfRule type="cellIs" dxfId="485" priority="1097" operator="equal">
      <formula>#REF!</formula>
    </cfRule>
    <cfRule type="cellIs" dxfId="484" priority="1099" operator="equal">
      <formula>#REF!</formula>
    </cfRule>
    <cfRule type="cellIs" dxfId="483" priority="1100" operator="equal">
      <formula>#REF!</formula>
    </cfRule>
    <cfRule type="cellIs" dxfId="482" priority="1103" operator="equal">
      <formula>#REF!</formula>
    </cfRule>
    <cfRule type="cellIs" dxfId="481" priority="1104" operator="equal">
      <formula>#REF!</formula>
    </cfRule>
    <cfRule type="cellIs" dxfId="480" priority="1105" operator="equal">
      <formula>#REF!</formula>
    </cfRule>
    <cfRule type="cellIs" dxfId="479" priority="1096" operator="equal">
      <formula>#REF!</formula>
    </cfRule>
    <cfRule type="cellIs" dxfId="478" priority="1095" operator="equal">
      <formula>#REF!</formula>
    </cfRule>
    <cfRule type="cellIs" dxfId="477" priority="1106" operator="equal">
      <formula>#REF!</formula>
    </cfRule>
  </conditionalFormatting>
  <conditionalFormatting sqref="Q25">
    <cfRule type="cellIs" dxfId="476" priority="672" operator="equal">
      <formula>#REF!</formula>
    </cfRule>
    <cfRule type="cellIs" dxfId="475" priority="673" operator="equal">
      <formula>#REF!</formula>
    </cfRule>
    <cfRule type="cellIs" dxfId="474" priority="674" operator="equal">
      <formula>#REF!</formula>
    </cfRule>
    <cfRule type="cellIs" dxfId="473" priority="675" operator="equal">
      <formula>#REF!</formula>
    </cfRule>
    <cfRule type="cellIs" dxfId="472" priority="677" operator="equal">
      <formula>#REF!</formula>
    </cfRule>
    <cfRule type="cellIs" dxfId="471" priority="678" operator="equal">
      <formula>#REF!</formula>
    </cfRule>
    <cfRule type="cellIs" dxfId="470" priority="681" operator="equal">
      <formula>#REF!</formula>
    </cfRule>
    <cfRule type="cellIs" dxfId="469" priority="682" operator="equal">
      <formula>#REF!</formula>
    </cfRule>
    <cfRule type="cellIs" dxfId="468" priority="683" operator="equal">
      <formula>#REF!</formula>
    </cfRule>
    <cfRule type="cellIs" dxfId="467" priority="684" operator="equal">
      <formula>#REF!</formula>
    </cfRule>
    <cfRule type="cellIs" dxfId="466" priority="686" operator="equal">
      <formula>#REF!</formula>
    </cfRule>
    <cfRule type="cellIs" dxfId="465" priority="649" operator="equal">
      <formula>#REF!</formula>
    </cfRule>
    <cfRule type="cellIs" dxfId="464" priority="651" operator="equal">
      <formula>#REF!</formula>
    </cfRule>
    <cfRule type="cellIs" dxfId="463" priority="654" operator="equal">
      <formula>#REF!</formula>
    </cfRule>
    <cfRule type="cellIs" dxfId="462" priority="658" operator="equal">
      <formula>#REF!</formula>
    </cfRule>
    <cfRule type="cellIs" dxfId="461" priority="670" operator="equal">
      <formula>#REF!</formula>
    </cfRule>
  </conditionalFormatting>
  <conditionalFormatting sqref="Q31">
    <cfRule type="cellIs" dxfId="460" priority="544" operator="equal">
      <formula>#REF!</formula>
    </cfRule>
    <cfRule type="cellIs" dxfId="459" priority="546" operator="equal">
      <formula>#REF!</formula>
    </cfRule>
    <cfRule type="cellIs" dxfId="458" priority="572" operator="equal">
      <formula>#REF!</formula>
    </cfRule>
    <cfRule type="cellIs" dxfId="457" priority="570" operator="equal">
      <formula>#REF!</formula>
    </cfRule>
    <cfRule type="cellIs" dxfId="456" priority="569" operator="equal">
      <formula>#REF!</formula>
    </cfRule>
    <cfRule type="cellIs" dxfId="455" priority="568" operator="equal">
      <formula>#REF!</formula>
    </cfRule>
    <cfRule type="cellIs" dxfId="454" priority="567" operator="equal">
      <formula>#REF!</formula>
    </cfRule>
    <cfRule type="cellIs" dxfId="453" priority="565" operator="equal">
      <formula>#REF!</formula>
    </cfRule>
    <cfRule type="cellIs" dxfId="452" priority="553" operator="equal">
      <formula>#REF!</formula>
    </cfRule>
    <cfRule type="cellIs" dxfId="451" priority="573" operator="equal">
      <formula>#REF!</formula>
    </cfRule>
    <cfRule type="cellIs" dxfId="450" priority="576" operator="equal">
      <formula>#REF!</formula>
    </cfRule>
    <cfRule type="cellIs" dxfId="449" priority="577" operator="equal">
      <formula>#REF!</formula>
    </cfRule>
    <cfRule type="cellIs" dxfId="448" priority="578" operator="equal">
      <formula>#REF!</formula>
    </cfRule>
    <cfRule type="cellIs" dxfId="447" priority="549" operator="equal">
      <formula>#REF!</formula>
    </cfRule>
    <cfRule type="cellIs" dxfId="446" priority="579" operator="equal">
      <formula>#REF!</formula>
    </cfRule>
    <cfRule type="cellIs" dxfId="445" priority="581" operator="equal">
      <formula>#REF!</formula>
    </cfRule>
  </conditionalFormatting>
  <conditionalFormatting sqref="Q34">
    <cfRule type="cellIs" dxfId="444" priority="887" operator="equal">
      <formula>#REF!</formula>
    </cfRule>
    <cfRule type="cellIs" dxfId="443" priority="859" operator="equal">
      <formula>#REF!</formula>
    </cfRule>
    <cfRule type="cellIs" dxfId="442" priority="861" operator="equal">
      <formula>#REF!</formula>
    </cfRule>
    <cfRule type="cellIs" dxfId="441" priority="868" operator="equal">
      <formula>#REF!</formula>
    </cfRule>
    <cfRule type="cellIs" dxfId="440" priority="864" operator="equal">
      <formula>#REF!</formula>
    </cfRule>
    <cfRule type="cellIs" dxfId="439" priority="880" operator="equal">
      <formula>#REF!</formula>
    </cfRule>
    <cfRule type="cellIs" dxfId="438" priority="882" operator="equal">
      <formula>#REF!</formula>
    </cfRule>
    <cfRule type="cellIs" dxfId="437" priority="883" operator="equal">
      <formula>#REF!</formula>
    </cfRule>
    <cfRule type="cellIs" dxfId="436" priority="884" operator="equal">
      <formula>#REF!</formula>
    </cfRule>
    <cfRule type="cellIs" dxfId="435" priority="885" operator="equal">
      <formula>#REF!</formula>
    </cfRule>
    <cfRule type="cellIs" dxfId="434" priority="888" operator="equal">
      <formula>#REF!</formula>
    </cfRule>
    <cfRule type="cellIs" dxfId="433" priority="891" operator="equal">
      <formula>#REF!</formula>
    </cfRule>
    <cfRule type="cellIs" dxfId="432" priority="892" operator="equal">
      <formula>#REF!</formula>
    </cfRule>
    <cfRule type="cellIs" dxfId="431" priority="893" operator="equal">
      <formula>#REF!</formula>
    </cfRule>
    <cfRule type="cellIs" dxfId="430" priority="894" operator="equal">
      <formula>#REF!</formula>
    </cfRule>
    <cfRule type="cellIs" dxfId="429" priority="896" operator="equal">
      <formula>#REF!</formula>
    </cfRule>
  </conditionalFormatting>
  <conditionalFormatting sqref="Q39">
    <cfRule type="cellIs" dxfId="428" priority="141" operator="equal">
      <formula>#REF!</formula>
    </cfRule>
    <cfRule type="cellIs" dxfId="427" priority="136" operator="equal">
      <formula>#REF!</formula>
    </cfRule>
    <cfRule type="cellIs" dxfId="426" priority="137" operator="equal">
      <formula>#REF!</formula>
    </cfRule>
    <cfRule type="cellIs" dxfId="425" priority="138" operator="equal">
      <formula>#REF!</formula>
    </cfRule>
    <cfRule type="cellIs" dxfId="424" priority="140" operator="equal">
      <formula>#REF!</formula>
    </cfRule>
    <cfRule type="cellIs" dxfId="423" priority="145" operator="equal">
      <formula>#REF!</formula>
    </cfRule>
    <cfRule type="cellIs" dxfId="422" priority="146" operator="equal">
      <formula>#REF!</formula>
    </cfRule>
    <cfRule type="cellIs" dxfId="421" priority="147" operator="equal">
      <formula>#REF!</formula>
    </cfRule>
    <cfRule type="cellIs" dxfId="420" priority="149" operator="equal">
      <formula>#REF!</formula>
    </cfRule>
    <cfRule type="cellIs" dxfId="419" priority="117" operator="equal">
      <formula>#REF!</formula>
    </cfRule>
    <cfRule type="cellIs" dxfId="418" priority="110" operator="equal">
      <formula>"ALTO"</formula>
    </cfRule>
    <cfRule type="cellIs" dxfId="417" priority="144" operator="equal">
      <formula>#REF!</formula>
    </cfRule>
    <cfRule type="cellIs" dxfId="416" priority="106" operator="equal">
      <formula>"EXTREMO (RC/F)"</formula>
    </cfRule>
    <cfRule type="cellIs" dxfId="415" priority="107" operator="equal">
      <formula>"ALTO (RC/F)"</formula>
    </cfRule>
    <cfRule type="cellIs" dxfId="414" priority="108" operator="equal">
      <formula>"MODERADO (RC/F)"</formula>
    </cfRule>
    <cfRule type="cellIs" dxfId="413" priority="109" operator="equal">
      <formula>"EXTREMO"</formula>
    </cfRule>
    <cfRule type="cellIs" dxfId="412" priority="111" operator="equal">
      <formula>"MODERADO"</formula>
    </cfRule>
    <cfRule type="cellIs" dxfId="411" priority="112" operator="equal">
      <formula>"BAJO"</formula>
    </cfRule>
    <cfRule type="cellIs" dxfId="410" priority="113" operator="equal">
      <formula>#REF!</formula>
    </cfRule>
    <cfRule type="cellIs" dxfId="409" priority="114" operator="equal">
      <formula>#REF!</formula>
    </cfRule>
    <cfRule type="cellIs" dxfId="408" priority="121" operator="equal">
      <formula>#REF!</formula>
    </cfRule>
    <cfRule type="cellIs" dxfId="407" priority="133" operator="equal">
      <formula>#REF!</formula>
    </cfRule>
    <cfRule type="cellIs" dxfId="406" priority="135" operator="equal">
      <formula>#REF!</formula>
    </cfRule>
  </conditionalFormatting>
  <conditionalFormatting sqref="Q42">
    <cfRule type="cellIs" dxfId="405" priority="763" operator="equal">
      <formula>#REF!</formula>
    </cfRule>
    <cfRule type="cellIs" dxfId="404" priority="775" operator="equal">
      <formula>#REF!</formula>
    </cfRule>
    <cfRule type="cellIs" dxfId="403" priority="779" operator="equal">
      <formula>#REF!</formula>
    </cfRule>
    <cfRule type="cellIs" dxfId="402" priority="754" operator="equal">
      <formula>#REF!</formula>
    </cfRule>
    <cfRule type="cellIs" dxfId="401" priority="777" operator="equal">
      <formula>#REF!</formula>
    </cfRule>
    <cfRule type="cellIs" dxfId="400" priority="778" operator="equal">
      <formula>#REF!</formula>
    </cfRule>
    <cfRule type="cellIs" dxfId="399" priority="759" operator="equal">
      <formula>#REF!</formula>
    </cfRule>
    <cfRule type="cellIs" dxfId="398" priority="780" operator="equal">
      <formula>#REF!</formula>
    </cfRule>
    <cfRule type="cellIs" dxfId="397" priority="782" operator="equal">
      <formula>#REF!</formula>
    </cfRule>
    <cfRule type="cellIs" dxfId="396" priority="783" operator="equal">
      <formula>#REF!</formula>
    </cfRule>
    <cfRule type="cellIs" dxfId="395" priority="786" operator="equal">
      <formula>#REF!</formula>
    </cfRule>
    <cfRule type="cellIs" dxfId="394" priority="787" operator="equal">
      <formula>#REF!</formula>
    </cfRule>
    <cfRule type="cellIs" dxfId="393" priority="756" operator="equal">
      <formula>#REF!</formula>
    </cfRule>
    <cfRule type="cellIs" dxfId="392" priority="789" operator="equal">
      <formula>#REF!</formula>
    </cfRule>
    <cfRule type="cellIs" dxfId="391" priority="791" operator="equal">
      <formula>#REF!</formula>
    </cfRule>
    <cfRule type="cellIs" dxfId="390" priority="788" operator="equal">
      <formula>#REF!</formula>
    </cfRule>
  </conditionalFormatting>
  <conditionalFormatting sqref="Q56 Q58 Q60">
    <cfRule type="cellIs" dxfId="389" priority="266" operator="equal">
      <formula>#REF!</formula>
    </cfRule>
    <cfRule type="cellIs" dxfId="388" priority="229" operator="equal">
      <formula>#REF!</formula>
    </cfRule>
    <cfRule type="cellIs" dxfId="387" priority="231" operator="equal">
      <formula>#REF!</formula>
    </cfRule>
    <cfRule type="cellIs" dxfId="386" priority="234" operator="equal">
      <formula>#REF!</formula>
    </cfRule>
    <cfRule type="cellIs" dxfId="385" priority="238" operator="equal">
      <formula>#REF!</formula>
    </cfRule>
    <cfRule type="cellIs" dxfId="384" priority="250" operator="equal">
      <formula>#REF!</formula>
    </cfRule>
    <cfRule type="cellIs" dxfId="383" priority="252" operator="equal">
      <formula>#REF!</formula>
    </cfRule>
    <cfRule type="cellIs" dxfId="382" priority="253" operator="equal">
      <formula>#REF!</formula>
    </cfRule>
    <cfRule type="cellIs" dxfId="381" priority="264" operator="equal">
      <formula>#REF!</formula>
    </cfRule>
    <cfRule type="cellIs" dxfId="380" priority="263" operator="equal">
      <formula>#REF!</formula>
    </cfRule>
    <cfRule type="cellIs" dxfId="379" priority="262" operator="equal">
      <formula>#REF!</formula>
    </cfRule>
    <cfRule type="cellIs" dxfId="378" priority="261" operator="equal">
      <formula>#REF!</formula>
    </cfRule>
    <cfRule type="cellIs" dxfId="377" priority="258" operator="equal">
      <formula>#REF!</formula>
    </cfRule>
    <cfRule type="cellIs" dxfId="376" priority="257" operator="equal">
      <formula>#REF!</formula>
    </cfRule>
    <cfRule type="cellIs" dxfId="375" priority="255" operator="equal">
      <formula>#REF!</formula>
    </cfRule>
    <cfRule type="cellIs" dxfId="374" priority="254" operator="equal">
      <formula>#REF!</formula>
    </cfRule>
  </conditionalFormatting>
  <conditionalFormatting sqref="Q62 Q65">
    <cfRule type="cellIs" dxfId="373" priority="362" operator="equal">
      <formula>#REF!</formula>
    </cfRule>
    <cfRule type="cellIs" dxfId="372" priority="363" operator="equal">
      <formula>#REF!</formula>
    </cfRule>
    <cfRule type="cellIs" dxfId="371" priority="366" operator="equal">
      <formula>#REF!</formula>
    </cfRule>
    <cfRule type="cellIs" dxfId="370" priority="367" operator="equal">
      <formula>#REF!</formula>
    </cfRule>
    <cfRule type="cellIs" dxfId="369" priority="368" operator="equal">
      <formula>#REF!</formula>
    </cfRule>
    <cfRule type="cellIs" dxfId="368" priority="369" operator="equal">
      <formula>#REF!</formula>
    </cfRule>
    <cfRule type="cellIs" dxfId="367" priority="371" operator="equal">
      <formula>#REF!</formula>
    </cfRule>
    <cfRule type="cellIs" dxfId="366" priority="360" operator="equal">
      <formula>#REF!</formula>
    </cfRule>
    <cfRule type="cellIs" dxfId="365" priority="359" operator="equal">
      <formula>#REF!</formula>
    </cfRule>
    <cfRule type="cellIs" dxfId="364" priority="358" operator="equal">
      <formula>#REF!</formula>
    </cfRule>
    <cfRule type="cellIs" dxfId="363" priority="357" operator="equal">
      <formula>#REF!</formula>
    </cfRule>
    <cfRule type="cellIs" dxfId="362" priority="355" operator="equal">
      <formula>#REF!</formula>
    </cfRule>
    <cfRule type="cellIs" dxfId="361" priority="343" operator="equal">
      <formula>#REF!</formula>
    </cfRule>
    <cfRule type="cellIs" dxfId="360" priority="339" operator="equal">
      <formula>#REF!</formula>
    </cfRule>
    <cfRule type="cellIs" dxfId="359" priority="336" operator="equal">
      <formula>#REF!</formula>
    </cfRule>
    <cfRule type="cellIs" dxfId="358" priority="334" operator="equal">
      <formula>#REF!</formula>
    </cfRule>
  </conditionalFormatting>
  <conditionalFormatting sqref="Q67:Q68">
    <cfRule type="cellIs" dxfId="357" priority="444" operator="equal">
      <formula>#REF!</formula>
    </cfRule>
    <cfRule type="cellIs" dxfId="356" priority="448" operator="equal">
      <formula>#REF!</formula>
    </cfRule>
    <cfRule type="cellIs" dxfId="355" priority="460" operator="equal">
      <formula>#REF!</formula>
    </cfRule>
    <cfRule type="cellIs" dxfId="354" priority="462" operator="equal">
      <formula>#REF!</formula>
    </cfRule>
    <cfRule type="cellIs" dxfId="353" priority="463" operator="equal">
      <formula>#REF!</formula>
    </cfRule>
    <cfRule type="cellIs" dxfId="352" priority="464" operator="equal">
      <formula>#REF!</formula>
    </cfRule>
    <cfRule type="cellIs" dxfId="351" priority="465" operator="equal">
      <formula>#REF!</formula>
    </cfRule>
    <cfRule type="cellIs" dxfId="350" priority="474" operator="equal">
      <formula>#REF!</formula>
    </cfRule>
    <cfRule type="cellIs" dxfId="349" priority="467" operator="equal">
      <formula>#REF!</formula>
    </cfRule>
    <cfRule type="cellIs" dxfId="348" priority="468" operator="equal">
      <formula>#REF!</formula>
    </cfRule>
    <cfRule type="cellIs" dxfId="347" priority="441" operator="equal">
      <formula>#REF!</formula>
    </cfRule>
    <cfRule type="cellIs" dxfId="346" priority="473" operator="equal">
      <formula>#REF!</formula>
    </cfRule>
    <cfRule type="cellIs" dxfId="345" priority="476" operator="equal">
      <formula>#REF!</formula>
    </cfRule>
    <cfRule type="cellIs" dxfId="344" priority="439" operator="equal">
      <formula>#REF!</formula>
    </cfRule>
    <cfRule type="cellIs" dxfId="343" priority="472" operator="equal">
      <formula>#REF!</formula>
    </cfRule>
    <cfRule type="cellIs" dxfId="342" priority="471" operator="equal">
      <formula>#REF!</formula>
    </cfRule>
  </conditionalFormatting>
  <conditionalFormatting sqref="Q71 Q73">
    <cfRule type="cellIs" dxfId="341" priority="997" operator="equal">
      <formula>#REF!</formula>
    </cfRule>
    <cfRule type="cellIs" dxfId="340" priority="998" operator="equal">
      <formula>#REF!</formula>
    </cfRule>
    <cfRule type="cellIs" dxfId="339" priority="990" operator="equal">
      <formula>#REF!</formula>
    </cfRule>
    <cfRule type="cellIs" dxfId="338" priority="999" operator="equal">
      <formula>#REF!</formula>
    </cfRule>
    <cfRule type="cellIs" dxfId="337" priority="1001" operator="equal">
      <formula>#REF!</formula>
    </cfRule>
    <cfRule type="cellIs" dxfId="336" priority="993" operator="equal">
      <formula>#REF!</formula>
    </cfRule>
    <cfRule type="cellIs" dxfId="335" priority="992" operator="equal">
      <formula>#REF!</formula>
    </cfRule>
    <cfRule type="cellIs" dxfId="334" priority="996" operator="equal">
      <formula>#REF!</formula>
    </cfRule>
    <cfRule type="cellIs" dxfId="333" priority="985" operator="equal">
      <formula>#REF!</formula>
    </cfRule>
    <cfRule type="cellIs" dxfId="332" priority="987" operator="equal">
      <formula>#REF!</formula>
    </cfRule>
    <cfRule type="cellIs" dxfId="331" priority="988" operator="equal">
      <formula>#REF!</formula>
    </cfRule>
    <cfRule type="cellIs" dxfId="330" priority="989" operator="equal">
      <formula>#REF!</formula>
    </cfRule>
  </conditionalFormatting>
  <conditionalFormatting sqref="Q71">
    <cfRule type="cellIs" dxfId="329" priority="966" operator="equal">
      <formula>#REF!</formula>
    </cfRule>
    <cfRule type="cellIs" dxfId="328" priority="973" operator="equal">
      <formula>#REF!</formula>
    </cfRule>
    <cfRule type="cellIs" dxfId="327" priority="964" operator="equal">
      <formula>#REF!</formula>
    </cfRule>
    <cfRule type="cellIs" dxfId="326" priority="969" operator="equal">
      <formula>#REF!</formula>
    </cfRule>
  </conditionalFormatting>
  <conditionalFormatting sqref="Q73:Q76">
    <cfRule type="cellIs" dxfId="325" priority="70" operator="equal">
      <formula>#REF!</formula>
    </cfRule>
    <cfRule type="cellIs" dxfId="324" priority="93" operator="equal">
      <formula>#REF!</formula>
    </cfRule>
    <cfRule type="cellIs" dxfId="323" priority="92" operator="equal">
      <formula>#REF!</formula>
    </cfRule>
    <cfRule type="cellIs" dxfId="322" priority="68" operator="equal">
      <formula>#REF!</formula>
    </cfRule>
  </conditionalFormatting>
  <conditionalFormatting sqref="Q74:Q76">
    <cfRule type="cellIs" dxfId="321" priority="94" operator="equal">
      <formula>#REF!</formula>
    </cfRule>
    <cfRule type="cellIs" dxfId="320" priority="96" operator="equal">
      <formula>#REF!</formula>
    </cfRule>
    <cfRule type="cellIs" dxfId="319" priority="97" operator="equal">
      <formula>#REF!</formula>
    </cfRule>
    <cfRule type="cellIs" dxfId="318" priority="100" operator="equal">
      <formula>#REF!</formula>
    </cfRule>
    <cfRule type="cellIs" dxfId="317" priority="101" operator="equal">
      <formula>#REF!</formula>
    </cfRule>
    <cfRule type="cellIs" dxfId="316" priority="91" operator="equal">
      <formula>#REF!</formula>
    </cfRule>
    <cfRule type="cellIs" dxfId="315" priority="102" operator="equal">
      <formula>#REF!</formula>
    </cfRule>
    <cfRule type="cellIs" dxfId="314" priority="103" operator="equal">
      <formula>#REF!</formula>
    </cfRule>
    <cfRule type="cellIs" dxfId="313" priority="105" operator="equal">
      <formula>#REF!</formula>
    </cfRule>
    <cfRule type="cellIs" dxfId="312" priority="73" operator="equal">
      <formula>#REF!</formula>
    </cfRule>
    <cfRule type="cellIs" dxfId="311" priority="77" operator="equal">
      <formula>#REF!</formula>
    </cfRule>
    <cfRule type="cellIs" dxfId="310" priority="89" operator="equal">
      <formula>#REF!</formula>
    </cfRule>
  </conditionalFormatting>
  <conditionalFormatting sqref="AE16:AE17">
    <cfRule type="cellIs" dxfId="309" priority="1045" operator="equal">
      <formula>"ALTA"</formula>
    </cfRule>
    <cfRule type="cellIs" dxfId="308" priority="1046" operator="equal">
      <formula>"MEDIA"</formula>
    </cfRule>
    <cfRule type="cellIs" dxfId="307" priority="1047" operator="equal">
      <formula>"BAJA"</formula>
    </cfRule>
    <cfRule type="cellIs" dxfId="306" priority="1048" operator="equal">
      <formula>"MUY BAJA"</formula>
    </cfRule>
    <cfRule type="cellIs" dxfId="305" priority="1044" operator="equal">
      <formula>"MUY ALTA"</formula>
    </cfRule>
  </conditionalFormatting>
  <conditionalFormatting sqref="AE19:AE39">
    <cfRule type="cellIs" dxfId="304" priority="523" operator="equal">
      <formula>"MUY BAJA"</formula>
    </cfRule>
    <cfRule type="cellIs" dxfId="303" priority="519" operator="equal">
      <formula>"MUY ALTA"</formula>
    </cfRule>
    <cfRule type="cellIs" dxfId="302" priority="520" operator="equal">
      <formula>"ALTA"</formula>
    </cfRule>
    <cfRule type="cellIs" dxfId="301" priority="521" operator="equal">
      <formula>"MEDIA"</formula>
    </cfRule>
    <cfRule type="cellIs" dxfId="300" priority="522" operator="equal">
      <formula>"BAJA"</formula>
    </cfRule>
  </conditionalFormatting>
  <conditionalFormatting sqref="AE41:AE52">
    <cfRule type="cellIs" dxfId="299" priority="733" operator="equal">
      <formula>"MUY BAJA"</formula>
    </cfRule>
    <cfRule type="cellIs" dxfId="298" priority="731" operator="equal">
      <formula>"MEDIA"</formula>
    </cfRule>
    <cfRule type="cellIs" dxfId="297" priority="730" operator="equal">
      <formula>"ALTA"</formula>
    </cfRule>
    <cfRule type="cellIs" dxfId="296" priority="729" operator="equal">
      <formula>"MUY ALTA"</formula>
    </cfRule>
    <cfRule type="cellIs" dxfId="295" priority="732" operator="equal">
      <formula>"BAJA"</formula>
    </cfRule>
  </conditionalFormatting>
  <conditionalFormatting sqref="AE55:AE56 AE58 AE60">
    <cfRule type="cellIs" dxfId="294" priority="204" operator="equal">
      <formula>"MUY ALTA"</formula>
    </cfRule>
    <cfRule type="cellIs" dxfId="293" priority="208" operator="equal">
      <formula>"MUY BAJA"</formula>
    </cfRule>
    <cfRule type="cellIs" dxfId="292" priority="205" operator="equal">
      <formula>"ALTA"</formula>
    </cfRule>
    <cfRule type="cellIs" dxfId="291" priority="206" operator="equal">
      <formula>"MEDIA"</formula>
    </cfRule>
    <cfRule type="cellIs" dxfId="290" priority="207" operator="equal">
      <formula>"BAJA"</formula>
    </cfRule>
  </conditionalFormatting>
  <conditionalFormatting sqref="AE62:AE68">
    <cfRule type="cellIs" dxfId="289" priority="312" operator="equal">
      <formula>"BAJA"</formula>
    </cfRule>
    <cfRule type="cellIs" dxfId="288" priority="311" operator="equal">
      <formula>"MEDIA"</formula>
    </cfRule>
    <cfRule type="cellIs" dxfId="287" priority="310" operator="equal">
      <formula>"ALTA"</formula>
    </cfRule>
    <cfRule type="cellIs" dxfId="286" priority="309" operator="equal">
      <formula>"MUY ALTA"</formula>
    </cfRule>
    <cfRule type="cellIs" dxfId="285" priority="313" operator="equal">
      <formula>"MUY BAJA"</formula>
    </cfRule>
  </conditionalFormatting>
  <conditionalFormatting sqref="AE70:AE77">
    <cfRule type="cellIs" dxfId="284" priority="46" operator="equal">
      <formula>"BAJA"</formula>
    </cfRule>
    <cfRule type="cellIs" dxfId="283" priority="43" operator="equal">
      <formula>"MUY ALTA"</formula>
    </cfRule>
    <cfRule type="cellIs" dxfId="282" priority="44" operator="equal">
      <formula>"ALTA"</formula>
    </cfRule>
    <cfRule type="cellIs" dxfId="281" priority="45" operator="equal">
      <formula>"MEDIA"</formula>
    </cfRule>
    <cfRule type="cellIs" dxfId="280" priority="47" operator="equal">
      <formula>"MUY BAJA"</formula>
    </cfRule>
  </conditionalFormatting>
  <conditionalFormatting sqref="AG16 AG19 AG22 AG46 AG48 AG50">
    <cfRule type="cellIs" dxfId="279" priority="1042" operator="equal">
      <formula>"MENOR"</formula>
    </cfRule>
    <cfRule type="cellIs" dxfId="278" priority="1041" operator="equal">
      <formula>"MODERADO"</formula>
    </cfRule>
    <cfRule type="cellIs" dxfId="277" priority="1039" operator="equal">
      <formula>"CATASTROFICO"</formula>
    </cfRule>
    <cfRule type="cellIs" dxfId="276" priority="1040" operator="equal">
      <formula>"MAYOR"</formula>
    </cfRule>
    <cfRule type="cellIs" dxfId="275" priority="1043" operator="equal">
      <formula>"LEVE"</formula>
    </cfRule>
  </conditionalFormatting>
  <conditionalFormatting sqref="AG25">
    <cfRule type="cellIs" dxfId="274" priority="621" operator="equal">
      <formula>"MODERADO"</formula>
    </cfRule>
    <cfRule type="cellIs" dxfId="273" priority="619" operator="equal">
      <formula>"CATASTROFICO"</formula>
    </cfRule>
    <cfRule type="cellIs" dxfId="272" priority="620" operator="equal">
      <formula>"MAYOR"</formula>
    </cfRule>
    <cfRule type="cellIs" dxfId="271" priority="622" operator="equal">
      <formula>"MENOR"</formula>
    </cfRule>
    <cfRule type="cellIs" dxfId="270" priority="623" operator="equal">
      <formula>"LEVE"</formula>
    </cfRule>
  </conditionalFormatting>
  <conditionalFormatting sqref="AG31">
    <cfRule type="cellIs" dxfId="269" priority="518" operator="equal">
      <formula>"LEVE"</formula>
    </cfRule>
    <cfRule type="cellIs" dxfId="268" priority="517" operator="equal">
      <formula>"MENOR"</formula>
    </cfRule>
    <cfRule type="cellIs" dxfId="267" priority="516" operator="equal">
      <formula>"MODERADO"</formula>
    </cfRule>
    <cfRule type="cellIs" dxfId="266" priority="515" operator="equal">
      <formula>"MAYOR"</formula>
    </cfRule>
    <cfRule type="cellIs" dxfId="265" priority="514" operator="equal">
      <formula>"CATASTROFICO"</formula>
    </cfRule>
  </conditionalFormatting>
  <conditionalFormatting sqref="AG34 AG39">
    <cfRule type="cellIs" dxfId="264" priority="833" operator="equal">
      <formula>"LEVE"</formula>
    </cfRule>
    <cfRule type="cellIs" dxfId="263" priority="830" operator="equal">
      <formula>"MAYOR"</formula>
    </cfRule>
    <cfRule type="cellIs" dxfId="262" priority="829" operator="equal">
      <formula>"CATASTROFICO"</formula>
    </cfRule>
    <cfRule type="cellIs" dxfId="261" priority="832" operator="equal">
      <formula>"MENOR"</formula>
    </cfRule>
    <cfRule type="cellIs" dxfId="260" priority="831" operator="equal">
      <formula>"MODERADO"</formula>
    </cfRule>
  </conditionalFormatting>
  <conditionalFormatting sqref="AG42">
    <cfRule type="cellIs" dxfId="259" priority="725" operator="equal">
      <formula>"MAYOR"</formula>
    </cfRule>
    <cfRule type="cellIs" dxfId="258" priority="728" operator="equal">
      <formula>"LEVE"</formula>
    </cfRule>
    <cfRule type="cellIs" dxfId="257" priority="727" operator="equal">
      <formula>"MENOR"</formula>
    </cfRule>
    <cfRule type="cellIs" dxfId="256" priority="726" operator="equal">
      <formula>"MODERADO"</formula>
    </cfRule>
    <cfRule type="cellIs" dxfId="255" priority="724" operator="equal">
      <formula>"CATASTROFICO"</formula>
    </cfRule>
  </conditionalFormatting>
  <conditionalFormatting sqref="AG56 AG58 AG60">
    <cfRule type="cellIs" dxfId="254" priority="203" operator="equal">
      <formula>"LEVE"</formula>
    </cfRule>
    <cfRule type="cellIs" dxfId="253" priority="200" operator="equal">
      <formula>"MAYOR"</formula>
    </cfRule>
    <cfRule type="cellIs" dxfId="252" priority="202" operator="equal">
      <formula>"MENOR"</formula>
    </cfRule>
    <cfRule type="cellIs" dxfId="251" priority="199" operator="equal">
      <formula>"CATASTROFICO"</formula>
    </cfRule>
    <cfRule type="cellIs" dxfId="250" priority="201" operator="equal">
      <formula>"MODERADO"</formula>
    </cfRule>
  </conditionalFormatting>
  <conditionalFormatting sqref="AG62 AG65">
    <cfRule type="cellIs" dxfId="249" priority="305" operator="equal">
      <formula>"MAYOR"</formula>
    </cfRule>
    <cfRule type="cellIs" dxfId="248" priority="307" operator="equal">
      <formula>"MENOR"</formula>
    </cfRule>
    <cfRule type="cellIs" dxfId="247" priority="308" operator="equal">
      <formula>"LEVE"</formula>
    </cfRule>
    <cfRule type="cellIs" dxfId="246" priority="304" operator="equal">
      <formula>"CATASTROFICO"</formula>
    </cfRule>
    <cfRule type="cellIs" dxfId="245" priority="306" operator="equal">
      <formula>"MODERADO"</formula>
    </cfRule>
  </conditionalFormatting>
  <conditionalFormatting sqref="AG67:AG68">
    <cfRule type="cellIs" dxfId="244" priority="411" operator="equal">
      <formula>"MODERADO"</formula>
    </cfRule>
    <cfRule type="cellIs" dxfId="243" priority="409" operator="equal">
      <formula>"CATASTROFICO"</formula>
    </cfRule>
    <cfRule type="cellIs" dxfId="242" priority="413" operator="equal">
      <formula>"LEVE"</formula>
    </cfRule>
    <cfRule type="cellIs" dxfId="241" priority="412" operator="equal">
      <formula>"MENOR"</formula>
    </cfRule>
    <cfRule type="cellIs" dxfId="240" priority="410" operator="equal">
      <formula>"MAYOR"</formula>
    </cfRule>
  </conditionalFormatting>
  <conditionalFormatting sqref="AG71">
    <cfRule type="cellIs" dxfId="239" priority="937" operator="equal">
      <formula>"MENOR"</formula>
    </cfRule>
    <cfRule type="cellIs" dxfId="238" priority="938" operator="equal">
      <formula>"LEVE"</formula>
    </cfRule>
    <cfRule type="cellIs" dxfId="237" priority="936" operator="equal">
      <formula>"MODERADO"</formula>
    </cfRule>
    <cfRule type="cellIs" dxfId="236" priority="935" operator="equal">
      <formula>"MAYOR"</formula>
    </cfRule>
    <cfRule type="cellIs" dxfId="235" priority="934" operator="equal">
      <formula>"CATASTROFICO"</formula>
    </cfRule>
  </conditionalFormatting>
  <conditionalFormatting sqref="AG73:AG76">
    <cfRule type="cellIs" dxfId="234" priority="38" operator="equal">
      <formula>"CATASTROFICO"</formula>
    </cfRule>
    <cfRule type="cellIs" dxfId="233" priority="42" operator="equal">
      <formula>"LEVE"</formula>
    </cfRule>
    <cfRule type="cellIs" dxfId="232" priority="41" operator="equal">
      <formula>"MENOR"</formula>
    </cfRule>
    <cfRule type="cellIs" dxfId="231" priority="39" operator="equal">
      <formula>"MAYOR"</formula>
    </cfRule>
    <cfRule type="cellIs" dxfId="230" priority="40" operator="equal">
      <formula>"MODERADO"</formula>
    </cfRule>
  </conditionalFormatting>
  <conditionalFormatting sqref="AI16 AI19 AI22 AI46 AI48 AI50 Q16 Q19 Q22 Q46 Q48 Q50">
    <cfRule type="cellIs" dxfId="229" priority="1055" operator="equal">
      <formula>"BAJO"</formula>
    </cfRule>
    <cfRule type="cellIs" dxfId="228" priority="1049" operator="equal">
      <formula>"EXTREMO (RC/F)"</formula>
    </cfRule>
    <cfRule type="cellIs" dxfId="227" priority="1050" operator="equal">
      <formula>"ALTO (RC/F)"</formula>
    </cfRule>
    <cfRule type="cellIs" dxfId="226" priority="1051" operator="equal">
      <formula>"MODERADO (RC/F)"</formula>
    </cfRule>
    <cfRule type="cellIs" dxfId="225" priority="1052" operator="equal">
      <formula>"EXTREMO"</formula>
    </cfRule>
    <cfRule type="cellIs" dxfId="224" priority="1053" operator="equal">
      <formula>"ALTO"</formula>
    </cfRule>
    <cfRule type="cellIs" dxfId="223" priority="1054" operator="equal">
      <formula>"MODERADO"</formula>
    </cfRule>
  </conditionalFormatting>
  <conditionalFormatting sqref="AI16 AI19 AI22 AI46 AI48 AI50">
    <cfRule type="cellIs" dxfId="222" priority="1027" operator="equal">
      <formula>#REF!</formula>
    </cfRule>
    <cfRule type="cellIs" dxfId="221" priority="1029" operator="equal">
      <formula>#REF!</formula>
    </cfRule>
    <cfRule type="cellIs" dxfId="220" priority="1030" operator="equal">
      <formula>#REF!</formula>
    </cfRule>
    <cfRule type="cellIs" dxfId="219" priority="1033" operator="equal">
      <formula>#REF!</formula>
    </cfRule>
    <cfRule type="cellIs" dxfId="218" priority="1034" operator="equal">
      <formula>#REF!</formula>
    </cfRule>
    <cfRule type="cellIs" dxfId="217" priority="1035" operator="equal">
      <formula>#REF!</formula>
    </cfRule>
    <cfRule type="cellIs" dxfId="216" priority="1036" operator="equal">
      <formula>#REF!</formula>
    </cfRule>
    <cfRule type="cellIs" dxfId="215" priority="1038" operator="equal">
      <formula>#REF!</formula>
    </cfRule>
    <cfRule type="cellIs" dxfId="214" priority="1024" operator="equal">
      <formula>#REF!</formula>
    </cfRule>
    <cfRule type="cellIs" dxfId="213" priority="1002" operator="equal">
      <formula>#REF!</formula>
    </cfRule>
    <cfRule type="cellIs" dxfId="212" priority="1003" operator="equal">
      <formula>#REF!</formula>
    </cfRule>
    <cfRule type="cellIs" dxfId="211" priority="1006" operator="equal">
      <formula>#REF!</formula>
    </cfRule>
    <cfRule type="cellIs" dxfId="210" priority="1010" operator="equal">
      <formula>#REF!</formula>
    </cfRule>
    <cfRule type="cellIs" dxfId="209" priority="1022" operator="equal">
      <formula>#REF!</formula>
    </cfRule>
    <cfRule type="cellIs" dxfId="208" priority="1025" operator="equal">
      <formula>#REF!</formula>
    </cfRule>
    <cfRule type="cellIs" dxfId="207" priority="1026" operator="equal">
      <formula>#REF!</formula>
    </cfRule>
  </conditionalFormatting>
  <conditionalFormatting sqref="AI25 Q25">
    <cfRule type="cellIs" dxfId="206" priority="632" operator="equal">
      <formula>"EXTREMO"</formula>
    </cfRule>
    <cfRule type="cellIs" dxfId="205" priority="634" operator="equal">
      <formula>"MODERADO"</formula>
    </cfRule>
    <cfRule type="cellIs" dxfId="204" priority="633" operator="equal">
      <formula>"ALTO"</formula>
    </cfRule>
    <cfRule type="cellIs" dxfId="203" priority="631" operator="equal">
      <formula>"MODERADO (RC/F)"</formula>
    </cfRule>
    <cfRule type="cellIs" dxfId="202" priority="630" operator="equal">
      <formula>"ALTO (RC/F)"</formula>
    </cfRule>
    <cfRule type="cellIs" dxfId="201" priority="629" operator="equal">
      <formula>"EXTREMO (RC/F)"</formula>
    </cfRule>
    <cfRule type="cellIs" dxfId="200" priority="635" operator="equal">
      <formula>"BAJO"</formula>
    </cfRule>
  </conditionalFormatting>
  <conditionalFormatting sqref="AI25">
    <cfRule type="cellIs" dxfId="199" priority="607" operator="equal">
      <formula>#REF!</formula>
    </cfRule>
    <cfRule type="cellIs" dxfId="198" priority="618" operator="equal">
      <formula>#REF!</formula>
    </cfRule>
    <cfRule type="cellIs" dxfId="197" priority="616" operator="equal">
      <formula>#REF!</formula>
    </cfRule>
    <cfRule type="cellIs" dxfId="196" priority="615" operator="equal">
      <formula>#REF!</formula>
    </cfRule>
    <cfRule type="cellIs" dxfId="195" priority="614" operator="equal">
      <formula>#REF!</formula>
    </cfRule>
    <cfRule type="cellIs" dxfId="194" priority="606" operator="equal">
      <formula>#REF!</formula>
    </cfRule>
    <cfRule type="cellIs" dxfId="193" priority="582" operator="equal">
      <formula>#REF!</formula>
    </cfRule>
    <cfRule type="cellIs" dxfId="192" priority="583" operator="equal">
      <formula>#REF!</formula>
    </cfRule>
    <cfRule type="cellIs" dxfId="191" priority="586" operator="equal">
      <formula>#REF!</formula>
    </cfRule>
    <cfRule type="cellIs" dxfId="190" priority="605" operator="equal">
      <formula>#REF!</formula>
    </cfRule>
    <cfRule type="cellIs" dxfId="189" priority="590" operator="equal">
      <formula>#REF!</formula>
    </cfRule>
    <cfRule type="cellIs" dxfId="188" priority="602" operator="equal">
      <formula>#REF!</formula>
    </cfRule>
    <cfRule type="cellIs" dxfId="187" priority="604" operator="equal">
      <formula>#REF!</formula>
    </cfRule>
    <cfRule type="cellIs" dxfId="186" priority="613" operator="equal">
      <formula>#REF!</formula>
    </cfRule>
    <cfRule type="cellIs" dxfId="185" priority="610" operator="equal">
      <formula>#REF!</formula>
    </cfRule>
    <cfRule type="cellIs" dxfId="184" priority="609" operator="equal">
      <formula>#REF!</formula>
    </cfRule>
  </conditionalFormatting>
  <conditionalFormatting sqref="AI31 Q31">
    <cfRule type="cellIs" dxfId="183" priority="529" operator="equal">
      <formula>"MODERADO"</formula>
    </cfRule>
    <cfRule type="cellIs" dxfId="182" priority="528" operator="equal">
      <formula>"ALTO"</formula>
    </cfRule>
    <cfRule type="cellIs" dxfId="181" priority="530" operator="equal">
      <formula>"BAJO"</formula>
    </cfRule>
    <cfRule type="cellIs" dxfId="180" priority="524" operator="equal">
      <formula>"EXTREMO (RC/F)"</formula>
    </cfRule>
    <cfRule type="cellIs" dxfId="179" priority="525" operator="equal">
      <formula>"ALTO (RC/F)"</formula>
    </cfRule>
    <cfRule type="cellIs" dxfId="178" priority="526" operator="equal">
      <formula>"MODERADO (RC/F)"</formula>
    </cfRule>
    <cfRule type="cellIs" dxfId="177" priority="527" operator="equal">
      <formula>"EXTREMO"</formula>
    </cfRule>
  </conditionalFormatting>
  <conditionalFormatting sqref="AI31">
    <cfRule type="cellIs" dxfId="176" priority="504" operator="equal">
      <formula>#REF!</formula>
    </cfRule>
    <cfRule type="cellIs" dxfId="175" priority="502" operator="equal">
      <formula>#REF!</formula>
    </cfRule>
    <cfRule type="cellIs" dxfId="174" priority="501" operator="equal">
      <formula>#REF!</formula>
    </cfRule>
    <cfRule type="cellIs" dxfId="173" priority="500" operator="equal">
      <formula>#REF!</formula>
    </cfRule>
    <cfRule type="cellIs" dxfId="172" priority="499" operator="equal">
      <formula>#REF!</formula>
    </cfRule>
    <cfRule type="cellIs" dxfId="171" priority="497" operator="equal">
      <formula>#REF!</formula>
    </cfRule>
    <cfRule type="cellIs" dxfId="170" priority="485" operator="equal">
      <formula>#REF!</formula>
    </cfRule>
    <cfRule type="cellIs" dxfId="169" priority="481" operator="equal">
      <formula>#REF!</formula>
    </cfRule>
    <cfRule type="cellIs" dxfId="168" priority="478" operator="equal">
      <formula>#REF!</formula>
    </cfRule>
    <cfRule type="cellIs" dxfId="167" priority="477" operator="equal">
      <formula>#REF!</formula>
    </cfRule>
    <cfRule type="cellIs" dxfId="166" priority="508" operator="equal">
      <formula>#REF!</formula>
    </cfRule>
    <cfRule type="cellIs" dxfId="165" priority="510" operator="equal">
      <formula>#REF!</formula>
    </cfRule>
    <cfRule type="cellIs" dxfId="164" priority="511" operator="equal">
      <formula>#REF!</formula>
    </cfRule>
    <cfRule type="cellIs" dxfId="163" priority="513" operator="equal">
      <formula>#REF!</formula>
    </cfRule>
    <cfRule type="cellIs" dxfId="162" priority="505" operator="equal">
      <formula>#REF!</formula>
    </cfRule>
    <cfRule type="cellIs" dxfId="161" priority="509" operator="equal">
      <formula>#REF!</formula>
    </cfRule>
  </conditionalFormatting>
  <conditionalFormatting sqref="AI34 AI39 Q34">
    <cfRule type="cellIs" dxfId="160" priority="842" operator="equal">
      <formula>"EXTREMO"</formula>
    </cfRule>
    <cfRule type="cellIs" dxfId="159" priority="839" operator="equal">
      <formula>"EXTREMO (RC/F)"</formula>
    </cfRule>
    <cfRule type="cellIs" dxfId="158" priority="845" operator="equal">
      <formula>"BAJO"</formula>
    </cfRule>
    <cfRule type="cellIs" dxfId="157" priority="844" operator="equal">
      <formula>"MODERADO"</formula>
    </cfRule>
    <cfRule type="cellIs" dxfId="156" priority="843" operator="equal">
      <formula>"ALTO"</formula>
    </cfRule>
    <cfRule type="cellIs" dxfId="155" priority="841" operator="equal">
      <formula>"MODERADO (RC/F)"</formula>
    </cfRule>
    <cfRule type="cellIs" dxfId="154" priority="840" operator="equal">
      <formula>"ALTO (RC/F)"</formula>
    </cfRule>
  </conditionalFormatting>
  <conditionalFormatting sqref="AI34 AI39">
    <cfRule type="cellIs" dxfId="153" priority="814" operator="equal">
      <formula>#REF!</formula>
    </cfRule>
    <cfRule type="cellIs" dxfId="152" priority="792" operator="equal">
      <formula>#REF!</formula>
    </cfRule>
    <cfRule type="cellIs" dxfId="151" priority="793" operator="equal">
      <formula>#REF!</formula>
    </cfRule>
    <cfRule type="cellIs" dxfId="150" priority="796" operator="equal">
      <formula>#REF!</formula>
    </cfRule>
    <cfRule type="cellIs" dxfId="149" priority="800" operator="equal">
      <formula>#REF!</formula>
    </cfRule>
    <cfRule type="cellIs" dxfId="148" priority="812" operator="equal">
      <formula>#REF!</formula>
    </cfRule>
    <cfRule type="cellIs" dxfId="147" priority="815" operator="equal">
      <formula>#REF!</formula>
    </cfRule>
    <cfRule type="cellIs" dxfId="146" priority="828" operator="equal">
      <formula>#REF!</formula>
    </cfRule>
    <cfRule type="cellIs" dxfId="145" priority="819" operator="equal">
      <formula>#REF!</formula>
    </cfRule>
    <cfRule type="cellIs" dxfId="144" priority="820" operator="equal">
      <formula>#REF!</formula>
    </cfRule>
    <cfRule type="cellIs" dxfId="143" priority="823" operator="equal">
      <formula>#REF!</formula>
    </cfRule>
    <cfRule type="cellIs" dxfId="142" priority="824" operator="equal">
      <formula>#REF!</formula>
    </cfRule>
    <cfRule type="cellIs" dxfId="141" priority="816" operator="equal">
      <formula>#REF!</formula>
    </cfRule>
    <cfRule type="cellIs" dxfId="140" priority="825" operator="equal">
      <formula>#REF!</formula>
    </cfRule>
    <cfRule type="cellIs" dxfId="139" priority="826" operator="equal">
      <formula>#REF!</formula>
    </cfRule>
    <cfRule type="cellIs" dxfId="138" priority="817" operator="equal">
      <formula>#REF!</formula>
    </cfRule>
  </conditionalFormatting>
  <conditionalFormatting sqref="AI42 Q42">
    <cfRule type="cellIs" dxfId="137" priority="739" operator="equal">
      <formula>"MODERADO"</formula>
    </cfRule>
    <cfRule type="cellIs" dxfId="136" priority="738" operator="equal">
      <formula>"ALTO"</formula>
    </cfRule>
    <cfRule type="cellIs" dxfId="135" priority="736" operator="equal">
      <formula>"MODERADO (RC/F)"</formula>
    </cfRule>
    <cfRule type="cellIs" dxfId="134" priority="735" operator="equal">
      <formula>"ALTO (RC/F)"</formula>
    </cfRule>
    <cfRule type="cellIs" dxfId="133" priority="734" operator="equal">
      <formula>"EXTREMO (RC/F)"</formula>
    </cfRule>
    <cfRule type="cellIs" dxfId="132" priority="740" operator="equal">
      <formula>"BAJO"</formula>
    </cfRule>
    <cfRule type="cellIs" dxfId="131" priority="737" operator="equal">
      <formula>"EXTREMO"</formula>
    </cfRule>
  </conditionalFormatting>
  <conditionalFormatting sqref="AI42">
    <cfRule type="cellIs" dxfId="130" priority="688" operator="equal">
      <formula>#REF!</formula>
    </cfRule>
    <cfRule type="cellIs" dxfId="129" priority="719" operator="equal">
      <formula>#REF!</formula>
    </cfRule>
    <cfRule type="cellIs" dxfId="128" priority="720" operator="equal">
      <formula>#REF!</formula>
    </cfRule>
    <cfRule type="cellIs" dxfId="127" priority="721" operator="equal">
      <formula>#REF!</formula>
    </cfRule>
    <cfRule type="cellIs" dxfId="126" priority="723" operator="equal">
      <formula>#REF!</formula>
    </cfRule>
    <cfRule type="cellIs" dxfId="125" priority="715" operator="equal">
      <formula>#REF!</formula>
    </cfRule>
    <cfRule type="cellIs" dxfId="124" priority="714" operator="equal">
      <formula>#REF!</formula>
    </cfRule>
    <cfRule type="cellIs" dxfId="123" priority="712" operator="equal">
      <formula>#REF!</formula>
    </cfRule>
    <cfRule type="cellIs" dxfId="122" priority="711" operator="equal">
      <formula>#REF!</formula>
    </cfRule>
    <cfRule type="cellIs" dxfId="121" priority="710" operator="equal">
      <formula>#REF!</formula>
    </cfRule>
    <cfRule type="cellIs" dxfId="120" priority="709" operator="equal">
      <formula>#REF!</formula>
    </cfRule>
    <cfRule type="cellIs" dxfId="119" priority="707" operator="equal">
      <formula>#REF!</formula>
    </cfRule>
    <cfRule type="cellIs" dxfId="118" priority="695" operator="equal">
      <formula>#REF!</formula>
    </cfRule>
    <cfRule type="cellIs" dxfId="117" priority="691" operator="equal">
      <formula>#REF!</formula>
    </cfRule>
    <cfRule type="cellIs" dxfId="116" priority="687" operator="equal">
      <formula>#REF!</formula>
    </cfRule>
    <cfRule type="cellIs" dxfId="115" priority="718" operator="equal">
      <formula>#REF!</formula>
    </cfRule>
  </conditionalFormatting>
  <conditionalFormatting sqref="AI56 AI58 AI60 Q56 Q58 Q60">
    <cfRule type="cellIs" dxfId="114" priority="215" operator="equal">
      <formula>"BAJO"</formula>
    </cfRule>
    <cfRule type="cellIs" dxfId="113" priority="209" operator="equal">
      <formula>"EXTREMO (RC/F)"</formula>
    </cfRule>
    <cfRule type="cellIs" dxfId="112" priority="210" operator="equal">
      <formula>"ALTO (RC/F)"</formula>
    </cfRule>
    <cfRule type="cellIs" dxfId="111" priority="211" operator="equal">
      <formula>"MODERADO (RC/F)"</formula>
    </cfRule>
    <cfRule type="cellIs" dxfId="110" priority="212" operator="equal">
      <formula>"EXTREMO"</formula>
    </cfRule>
    <cfRule type="cellIs" dxfId="109" priority="213" operator="equal">
      <formula>"ALTO"</formula>
    </cfRule>
    <cfRule type="cellIs" dxfId="108" priority="214" operator="equal">
      <formula>"MODERADO"</formula>
    </cfRule>
  </conditionalFormatting>
  <conditionalFormatting sqref="AI56 AI58 AI60">
    <cfRule type="cellIs" dxfId="107" priority="184" operator="equal">
      <formula>#REF!</formula>
    </cfRule>
    <cfRule type="cellIs" dxfId="106" priority="182" operator="equal">
      <formula>#REF!</formula>
    </cfRule>
    <cfRule type="cellIs" dxfId="105" priority="170" operator="equal">
      <formula>#REF!</formula>
    </cfRule>
    <cfRule type="cellIs" dxfId="104" priority="166" operator="equal">
      <formula>#REF!</formula>
    </cfRule>
    <cfRule type="cellIs" dxfId="103" priority="196" operator="equal">
      <formula>#REF!</formula>
    </cfRule>
    <cfRule type="cellIs" dxfId="102" priority="198" operator="equal">
      <formula>#REF!</formula>
    </cfRule>
    <cfRule type="cellIs" dxfId="101" priority="187" operator="equal">
      <formula>#REF!</formula>
    </cfRule>
    <cfRule type="cellIs" dxfId="100" priority="189" operator="equal">
      <formula>#REF!</formula>
    </cfRule>
    <cfRule type="cellIs" dxfId="99" priority="190" operator="equal">
      <formula>#REF!</formula>
    </cfRule>
    <cfRule type="cellIs" dxfId="98" priority="193" operator="equal">
      <formula>#REF!</formula>
    </cfRule>
    <cfRule type="cellIs" dxfId="97" priority="195" operator="equal">
      <formula>#REF!</formula>
    </cfRule>
    <cfRule type="cellIs" dxfId="96" priority="163" operator="equal">
      <formula>#REF!</formula>
    </cfRule>
    <cfRule type="cellIs" dxfId="95" priority="162" operator="equal">
      <formula>#REF!</formula>
    </cfRule>
    <cfRule type="cellIs" dxfId="94" priority="186" operator="equal">
      <formula>#REF!</formula>
    </cfRule>
    <cfRule type="cellIs" dxfId="93" priority="194" operator="equal">
      <formula>#REF!</formula>
    </cfRule>
    <cfRule type="cellIs" dxfId="92" priority="185" operator="equal">
      <formula>#REF!</formula>
    </cfRule>
  </conditionalFormatting>
  <conditionalFormatting sqref="AI62 AI65 Q62 Q65">
    <cfRule type="cellIs" dxfId="91" priority="314" operator="equal">
      <formula>"EXTREMO (RC/F)"</formula>
    </cfRule>
    <cfRule type="cellIs" dxfId="90" priority="315" operator="equal">
      <formula>"ALTO (RC/F)"</formula>
    </cfRule>
    <cfRule type="cellIs" dxfId="89" priority="316" operator="equal">
      <formula>"MODERADO (RC/F)"</formula>
    </cfRule>
    <cfRule type="cellIs" dxfId="88" priority="317" operator="equal">
      <formula>"EXTREMO"</formula>
    </cfRule>
    <cfRule type="cellIs" dxfId="87" priority="318" operator="equal">
      <formula>"ALTO"</formula>
    </cfRule>
    <cfRule type="cellIs" dxfId="86" priority="319" operator="equal">
      <formula>"MODERADO"</formula>
    </cfRule>
    <cfRule type="cellIs" dxfId="85" priority="320" operator="equal">
      <formula>"BAJO"</formula>
    </cfRule>
  </conditionalFormatting>
  <conditionalFormatting sqref="AI62 AI65">
    <cfRule type="cellIs" dxfId="84" priority="303" operator="equal">
      <formula>#REF!</formula>
    </cfRule>
    <cfRule type="cellIs" dxfId="83" priority="301" operator="equal">
      <formula>#REF!</formula>
    </cfRule>
    <cfRule type="cellIs" dxfId="82" priority="300" operator="equal">
      <formula>#REF!</formula>
    </cfRule>
    <cfRule type="cellIs" dxfId="81" priority="299" operator="equal">
      <formula>#REF!</formula>
    </cfRule>
    <cfRule type="cellIs" dxfId="80" priority="298" operator="equal">
      <formula>#REF!</formula>
    </cfRule>
    <cfRule type="cellIs" dxfId="79" priority="295" operator="equal">
      <formula>#REF!</formula>
    </cfRule>
    <cfRule type="cellIs" dxfId="78" priority="294" operator="equal">
      <formula>#REF!</formula>
    </cfRule>
    <cfRule type="cellIs" dxfId="77" priority="292" operator="equal">
      <formula>#REF!</formula>
    </cfRule>
    <cfRule type="cellIs" dxfId="76" priority="291" operator="equal">
      <formula>#REF!</formula>
    </cfRule>
    <cfRule type="cellIs" dxfId="75" priority="290" operator="equal">
      <formula>#REF!</formula>
    </cfRule>
    <cfRule type="cellIs" dxfId="74" priority="289" operator="equal">
      <formula>#REF!</formula>
    </cfRule>
    <cfRule type="cellIs" dxfId="73" priority="287" operator="equal">
      <formula>#REF!</formula>
    </cfRule>
    <cfRule type="cellIs" dxfId="72" priority="275" operator="equal">
      <formula>#REF!</formula>
    </cfRule>
    <cfRule type="cellIs" dxfId="71" priority="271" operator="equal">
      <formula>#REF!</formula>
    </cfRule>
    <cfRule type="cellIs" dxfId="70" priority="268" operator="equal">
      <formula>#REF!</formula>
    </cfRule>
    <cfRule type="cellIs" dxfId="69" priority="267" operator="equal">
      <formula>#REF!</formula>
    </cfRule>
  </conditionalFormatting>
  <conditionalFormatting sqref="AI67:AI68 Q67:Q68">
    <cfRule type="cellIs" dxfId="68" priority="425" operator="equal">
      <formula>"BAJO"</formula>
    </cfRule>
    <cfRule type="cellIs" dxfId="67" priority="424" operator="equal">
      <formula>"MODERADO"</formula>
    </cfRule>
    <cfRule type="cellIs" dxfId="66" priority="423" operator="equal">
      <formula>"ALTO"</formula>
    </cfRule>
    <cfRule type="cellIs" dxfId="65" priority="422" operator="equal">
      <formula>"EXTREMO"</formula>
    </cfRule>
    <cfRule type="cellIs" dxfId="64" priority="421" operator="equal">
      <formula>"MODERADO (RC/F)"</formula>
    </cfRule>
    <cfRule type="cellIs" dxfId="63" priority="420" operator="equal">
      <formula>"ALTO (RC/F)"</formula>
    </cfRule>
    <cfRule type="cellIs" dxfId="62" priority="419" operator="equal">
      <formula>"EXTREMO (RC/F)"</formula>
    </cfRule>
  </conditionalFormatting>
  <conditionalFormatting sqref="AI67:AI68">
    <cfRule type="cellIs" dxfId="61" priority="395" operator="equal">
      <formula>#REF!</formula>
    </cfRule>
    <cfRule type="cellIs" dxfId="60" priority="396" operator="equal">
      <formula>#REF!</formula>
    </cfRule>
    <cfRule type="cellIs" dxfId="59" priority="380" operator="equal">
      <formula>#REF!</formula>
    </cfRule>
    <cfRule type="cellIs" dxfId="58" priority="397" operator="equal">
      <formula>#REF!</formula>
    </cfRule>
    <cfRule type="cellIs" dxfId="57" priority="399" operator="equal">
      <formula>#REF!</formula>
    </cfRule>
    <cfRule type="cellIs" dxfId="56" priority="408" operator="equal">
      <formula>#REF!</formula>
    </cfRule>
    <cfRule type="cellIs" dxfId="55" priority="403" operator="equal">
      <formula>#REF!</formula>
    </cfRule>
    <cfRule type="cellIs" dxfId="54" priority="404" operator="equal">
      <formula>#REF!</formula>
    </cfRule>
    <cfRule type="cellIs" dxfId="53" priority="406" operator="equal">
      <formula>#REF!</formula>
    </cfRule>
    <cfRule type="cellIs" dxfId="52" priority="405" operator="equal">
      <formula>#REF!</formula>
    </cfRule>
    <cfRule type="cellIs" dxfId="51" priority="392" operator="equal">
      <formula>#REF!</formula>
    </cfRule>
    <cfRule type="cellIs" dxfId="50" priority="394" operator="equal">
      <formula>#REF!</formula>
    </cfRule>
    <cfRule type="cellIs" dxfId="49" priority="400" operator="equal">
      <formula>#REF!</formula>
    </cfRule>
    <cfRule type="cellIs" dxfId="48" priority="376" operator="equal">
      <formula>#REF!</formula>
    </cfRule>
    <cfRule type="cellIs" dxfId="47" priority="373" operator="equal">
      <formula>#REF!</formula>
    </cfRule>
    <cfRule type="cellIs" dxfId="46" priority="372" operator="equal">
      <formula>#REF!</formula>
    </cfRule>
  </conditionalFormatting>
  <conditionalFormatting sqref="AI71 AI73 Q71">
    <cfRule type="cellIs" dxfId="45" priority="944" operator="equal">
      <formula>"EXTREMO (RC/F)"</formula>
    </cfRule>
    <cfRule type="cellIs" dxfId="44" priority="945" operator="equal">
      <formula>"ALTO (RC/F)"</formula>
    </cfRule>
    <cfRule type="cellIs" dxfId="43" priority="946" operator="equal">
      <formula>"MODERADO (RC/F)"</formula>
    </cfRule>
    <cfRule type="cellIs" dxfId="42" priority="947" operator="equal">
      <formula>"EXTREMO"</formula>
    </cfRule>
    <cfRule type="cellIs" dxfId="41" priority="948" operator="equal">
      <formula>"ALTO"</formula>
    </cfRule>
    <cfRule type="cellIs" dxfId="40" priority="949" operator="equal">
      <formula>"MODERADO"</formula>
    </cfRule>
    <cfRule type="cellIs" dxfId="39" priority="950" operator="equal">
      <formula>"BAJO"</formula>
    </cfRule>
  </conditionalFormatting>
  <conditionalFormatting sqref="AI71 AI73">
    <cfRule type="cellIs" dxfId="38" priority="929" operator="equal">
      <formula>#REF!</formula>
    </cfRule>
    <cfRule type="cellIs" dxfId="37" priority="928" operator="equal">
      <formula>#REF!</formula>
    </cfRule>
    <cfRule type="cellIs" dxfId="36" priority="925" operator="equal">
      <formula>#REF!</formula>
    </cfRule>
    <cfRule type="cellIs" dxfId="35" priority="924" operator="equal">
      <formula>#REF!</formula>
    </cfRule>
    <cfRule type="cellIs" dxfId="34" priority="922" operator="equal">
      <formula>#REF!</formula>
    </cfRule>
    <cfRule type="cellIs" dxfId="33" priority="931" operator="equal">
      <formula>#REF!</formula>
    </cfRule>
    <cfRule type="cellIs" dxfId="32" priority="933" operator="equal">
      <formula>#REF!</formula>
    </cfRule>
    <cfRule type="cellIs" dxfId="31" priority="930" operator="equal">
      <formula>#REF!</formula>
    </cfRule>
    <cfRule type="cellIs" dxfId="30" priority="921" operator="equal">
      <formula>#REF!</formula>
    </cfRule>
    <cfRule type="cellIs" dxfId="29" priority="919" operator="equal">
      <formula>#REF!</formula>
    </cfRule>
    <cfRule type="cellIs" dxfId="28" priority="917" operator="equal">
      <formula>#REF!</formula>
    </cfRule>
    <cfRule type="cellIs" dxfId="27" priority="920" operator="equal">
      <formula>#REF!</formula>
    </cfRule>
  </conditionalFormatting>
  <conditionalFormatting sqref="AI71">
    <cfRule type="cellIs" dxfId="26" priority="905" operator="equal">
      <formula>#REF!</formula>
    </cfRule>
    <cfRule type="cellIs" dxfId="25" priority="901" operator="equal">
      <formula>#REF!</formula>
    </cfRule>
    <cfRule type="cellIs" dxfId="24" priority="898" operator="equal">
      <formula>#REF!</formula>
    </cfRule>
    <cfRule type="cellIs" dxfId="23" priority="897" operator="equal">
      <formula>#REF!</formula>
    </cfRule>
  </conditionalFormatting>
  <conditionalFormatting sqref="AI73:AI76">
    <cfRule type="cellIs" dxfId="22" priority="1" operator="equal">
      <formula>#REF!</formula>
    </cfRule>
    <cfRule type="cellIs" dxfId="21" priority="25" operator="equal">
      <formula>#REF!</formula>
    </cfRule>
    <cfRule type="cellIs" dxfId="20" priority="24" operator="equal">
      <formula>#REF!</formula>
    </cfRule>
    <cfRule type="cellIs" dxfId="19" priority="2" operator="equal">
      <formula>#REF!</formula>
    </cfRule>
  </conditionalFormatting>
  <conditionalFormatting sqref="AI74:AI76 Q73:Q76">
    <cfRule type="cellIs" dxfId="18" priority="48" operator="equal">
      <formula>"EXTREMO (RC/F)"</formula>
    </cfRule>
    <cfRule type="cellIs" dxfId="17" priority="49" operator="equal">
      <formula>"ALTO (RC/F)"</formula>
    </cfRule>
    <cfRule type="cellIs" dxfId="16" priority="50" operator="equal">
      <formula>"MODERADO (RC/F)"</formula>
    </cfRule>
    <cfRule type="cellIs" dxfId="15" priority="51" operator="equal">
      <formula>"EXTREMO"</formula>
    </cfRule>
    <cfRule type="cellIs" dxfId="14" priority="53" operator="equal">
      <formula>"MODERADO"</formula>
    </cfRule>
    <cfRule type="cellIs" dxfId="13" priority="54" operator="equal">
      <formula>"BAJO"</formula>
    </cfRule>
    <cfRule type="cellIs" dxfId="12" priority="52" operator="equal">
      <formula>"ALTO"</formula>
    </cfRule>
  </conditionalFormatting>
  <conditionalFormatting sqref="AI74:AI76">
    <cfRule type="cellIs" dxfId="11" priority="33" operator="equal">
      <formula>#REF!</formula>
    </cfRule>
    <cfRule type="cellIs" dxfId="10" priority="32" operator="equal">
      <formula>#REF!</formula>
    </cfRule>
    <cfRule type="cellIs" dxfId="9" priority="29" operator="equal">
      <formula>#REF!</formula>
    </cfRule>
    <cfRule type="cellIs" dxfId="8" priority="28" operator="equal">
      <formula>#REF!</formula>
    </cfRule>
    <cfRule type="cellIs" dxfId="7" priority="23" operator="equal">
      <formula>#REF!</formula>
    </cfRule>
    <cfRule type="cellIs" dxfId="6" priority="21" operator="equal">
      <formula>#REF!</formula>
    </cfRule>
    <cfRule type="cellIs" dxfId="5" priority="9" operator="equal">
      <formula>#REF!</formula>
    </cfRule>
    <cfRule type="cellIs" dxfId="4" priority="5" operator="equal">
      <formula>#REF!</formula>
    </cfRule>
    <cfRule type="cellIs" dxfId="3" priority="26" operator="equal">
      <formula>#REF!</formula>
    </cfRule>
    <cfRule type="cellIs" dxfId="2" priority="34" operator="equal">
      <formula>#REF!</formula>
    </cfRule>
    <cfRule type="cellIs" dxfId="1" priority="35" operator="equal">
      <formula>#REF!</formula>
    </cfRule>
    <cfRule type="cellIs" dxfId="0" priority="37" operator="equal">
      <formula>#REF!</formula>
    </cfRule>
  </conditionalFormatting>
  <dataValidations count="5">
    <dataValidation type="list" allowBlank="1" showInputMessage="1" showErrorMessage="1" sqref="F74 F76" xr:uid="{00000000-0002-0000-0000-000000000000}">
      <formula1>"Interna y Externa,Interna,Externa"</formula1>
    </dataValidation>
    <dataValidation type="list" allowBlank="1" showInputMessage="1" showErrorMessage="1" sqref="Q74:Q77 AI74:AI77" xr:uid="{00000000-0002-0000-0000-000001000000}">
      <formula1>"EXTREMO,ALTO,MODERADO,BAJO"</formula1>
    </dataValidation>
    <dataValidation type="list" allowBlank="1" showInputMessage="1" showErrorMessage="1" sqref="L74:L77" xr:uid="{00000000-0002-0000-0000-000002000000}">
      <formula1>"Muy Alta,Alta,Media,Baja,Muy Baja"</formula1>
    </dataValidation>
    <dataValidation type="list" allowBlank="1" showInputMessage="1" showErrorMessage="1" sqref="N74:N77" xr:uid="{00000000-0002-0000-0000-000003000000}">
      <formula1>"Catastrófico,Mayor,Moderado,Menor,Leve"</formula1>
    </dataValidation>
    <dataValidation type="list" allowBlank="1" showInputMessage="1" showErrorMessage="1" sqref="AB47 S47 X47 U47:V47 Z47" xr:uid="{00000000-0002-0000-0000-000004000000}"/>
  </dataValidations>
  <hyperlinks>
    <hyperlink ref="AC22" r:id="rId1" xr:uid="{A59EB985-EF4F-4062-B950-AAD2170F95DB}"/>
    <hyperlink ref="AC23" r:id="rId2" xr:uid="{3B40226A-6499-41B3-B1E0-1840D4A6B9EB}"/>
    <hyperlink ref="AC24" r:id="rId3" xr:uid="{41577FC8-A86F-4442-9CF2-971E43C67631}"/>
    <hyperlink ref="AC28" r:id="rId4" xr:uid="{B27412C9-98D4-444A-AC75-BC0F6FE651F5}"/>
    <hyperlink ref="AC29" r:id="rId5" xr:uid="{C1515C30-44C6-4831-933F-FC043416E5DB}"/>
    <hyperlink ref="AC25" r:id="rId6" display="../../EVIDENCIAS MONITOREO/2DO CUATRIMESTRE/CORRUPCION/RC-4/Zona Franca permanente, permanente especial o transitoria Lista chequeo" xr:uid="{83B3B3D8-9FBD-4160-826B-ABBC9199B019}"/>
    <hyperlink ref="AC26" r:id="rId7" xr:uid="{CA686677-D403-4477-9CDD-D6EA57FE37F5}"/>
    <hyperlink ref="AC27" r:id="rId8" xr:uid="{3527F8CA-3F0A-423C-833D-01094545578E}"/>
    <hyperlink ref="AC30" r:id="rId9" xr:uid="{EE81B4D8-88A4-4C7D-B36E-3468AF0D8566}"/>
    <hyperlink ref="AC31" r:id="rId10" xr:uid="{244EA969-C016-4353-BBFE-D852E7BB91C8}"/>
    <hyperlink ref="AC32:AC33" r:id="rId11" display="Informe Técnico de Evaluación." xr:uid="{D4326B1A-C0CD-41C1-B2B5-67D80E0ACF3D}"/>
    <hyperlink ref="AC39:AC40" r:id="rId12" display="Acta, ayuda de memoria, memorando electrónico*, correo electrónico*" xr:uid="{230D069C-89FB-479E-AFC4-402A7615A816}"/>
    <hyperlink ref="AC41" r:id="rId13" xr:uid="{38ACABFB-ADB3-4FEF-9860-41AF39A5699C}"/>
    <hyperlink ref="AC45" r:id="rId14" xr:uid="{674447D7-5689-47B1-9049-F3A47A9D84D5}"/>
    <hyperlink ref="AC42" r:id="rId15" display="../../EVIDENCIAS MONITOREO/2DO CUATRIMESTRE/CORRUPCION/RC-9/Requerimiento al importador Solicitud de concepto de Producción Nacional" xr:uid="{7CE69D7A-43D6-4351-BF7C-8AAB7CF813F9}"/>
    <hyperlink ref="AC43" r:id="rId16" xr:uid="{B3D2BA8F-8AE6-4F4B-8BA5-4CA6257C4998}"/>
    <hyperlink ref="AC44" r:id="rId17" display="../../EVIDENCIAS MONITOREO/2DO CUATRIMESTRE/CORRUPCION/RC-9/Registro electrónico  - Consulta Arancel Visto Bueno" xr:uid="{BCA6ECE4-5446-4112-BBF6-8BC81BA50AB8}"/>
    <hyperlink ref="AC46" r:id="rId18" xr:uid="{2E36F966-21E0-4615-B8F4-FCA6F0424330}"/>
    <hyperlink ref="AC47" r:id="rId19" xr:uid="{67D5509E-4C70-4758-B030-1681DB5BD022}"/>
    <hyperlink ref="AC48" r:id="rId20" display="../../EVIDENCIAS MONITOREO/2DO CUATRIMESTRE/CORRUPCION/RC-11/Correos electrónicos Base Datos Conceptos Técnicos DIMAR" xr:uid="{E817A3A3-9361-47EE-9813-DDB5754ADE51}"/>
    <hyperlink ref="AC49" r:id="rId21" display="../../EVIDENCIAS MONITOREO/2DO CUATRIMESTRE/CORRUPCION/RC-11/Correos electrónicos Listas de asistencia" xr:uid="{7CD4D705-0791-4BA0-B9D2-C433A9ACF62A}"/>
    <hyperlink ref="AC50" r:id="rId22" xr:uid="{4898CDBC-4C8D-47EC-A3DD-2C59FE5482B9}"/>
    <hyperlink ref="AC51" r:id="rId23" xr:uid="{3AB71C8D-201B-4596-947E-22E8BC280358}"/>
    <hyperlink ref="AC55" r:id="rId24" xr:uid="{D73D0EBF-7D57-46C0-9505-C07F7AD72413}"/>
    <hyperlink ref="AC56:AC57" r:id="rId25" display="Base de datos de procesos" xr:uid="{BF8A03CB-022C-4F4D-B718-379C045C4E49}"/>
    <hyperlink ref="AC58:AC59" r:id="rId26" display="Aplicativo web de cobro coactivo" xr:uid="{2AEC0D6B-9F5B-4908-A24D-C204FB27CD41}"/>
    <hyperlink ref="AC60:AC61" r:id="rId27" display="../../EVIDENCIAS MONITOREO/2DO CUATRIMESTRE/CORRUPCION/RC-15/Base de datos de cobro coactivo Lista de chequeo" xr:uid="{BC05A197-F984-46E0-BDBC-7F3F33E16817}"/>
    <hyperlink ref="AC62" r:id="rId28" xr:uid="{DBBD2042-A504-46D2-B157-789B988C5D92}"/>
    <hyperlink ref="AC63" r:id="rId29" display="../../EVIDENCIAS MONITOREO/2DO CUATRIMESTRE/CORRUPCION/RC-16/Correos electrónicos  Comprobantes de registros generados en el aplicativo SIIF" xr:uid="{BA3B83D7-5905-442F-9BB1-0A6AAE0D80AD}"/>
    <hyperlink ref="AC64" r:id="rId30" xr:uid="{6A7B7E1A-3A2C-4084-A015-BF17FA392AF0}"/>
    <hyperlink ref="AC65" r:id="rId31" xr:uid="{C76AE9A2-E3C2-422F-90E4-E39D3C8BF9CA}"/>
    <hyperlink ref="AC66" r:id="rId32" xr:uid="{4B38680F-E9E6-4046-956C-DCC8AD915A51}"/>
    <hyperlink ref="AC67" r:id="rId33" xr:uid="{55F6E43D-15B0-473B-8E3D-0AEC7F9ECFEB}"/>
    <hyperlink ref="AC68:AC69" r:id="rId34" display="https://mincitco-my.sharepoint.com/:f:/g/personal/ddelgado_mincit_gov_co/EnYRbaS-TUZOgbTpC9YLGCgBgKUqQLKyFLnWR2DhijXKLw?e=vHEzmn" xr:uid="{0F8A7C1D-7C94-4C46-AE6E-BA459D67650E}"/>
    <hyperlink ref="AC70" r:id="rId35" xr:uid="{EB1969EE-ACF2-446B-979D-37D98F0B9C40}"/>
    <hyperlink ref="AC74" r:id="rId36" xr:uid="{35F8F4AD-A806-4DBB-B2DE-E55C8D81C834}"/>
    <hyperlink ref="AC75" r:id="rId37" xr:uid="{47F2607B-5FC6-44A8-8DB8-ADD12C0D92E3}"/>
    <hyperlink ref="AC76" r:id="rId38" xr:uid="{32D7CB67-3C6A-4EE1-BC07-EC6BA50D0689}"/>
    <hyperlink ref="AC77" r:id="rId39" xr:uid="{2179D802-CBA0-4991-AC94-3DB0763B16C7}"/>
    <hyperlink ref="AC16" r:id="rId40" xr:uid="{21A00A28-77EA-4F28-9334-073E4C999DE8}"/>
    <hyperlink ref="AC17:AC18" r:id="rId41" display="Acuerdos de confidencialidad firmados - Listas de Asistencia - Ayudas de memoria" xr:uid="{38EF443C-5B50-47E1-BD97-E940263202A3}"/>
    <hyperlink ref="AC19" r:id="rId42" xr:uid="{9A65BC80-FB44-4EC6-9863-BDA615353357}"/>
    <hyperlink ref="AC20" r:id="rId43" xr:uid="{4ED611CA-75E5-4225-B523-C3573C68311A}"/>
    <hyperlink ref="AC21" r:id="rId44" xr:uid="{272BDF55-B71E-42C4-8642-29AB1F354F16}"/>
    <hyperlink ref="AC72" r:id="rId45" xr:uid="{FFD00B00-FB1F-4716-B825-72F3EC396527}"/>
    <hyperlink ref="AC71" r:id="rId46" xr:uid="{00781819-99FC-4D08-8FBA-AEDE86181C4B}"/>
    <hyperlink ref="BG42" r:id="rId47" xr:uid="{755980A2-84AC-409C-8C64-D6330C3AB830}"/>
    <hyperlink ref="AC34" r:id="rId48" xr:uid="{8DA96E5D-D26B-45D4-8086-946700170E29}"/>
    <hyperlink ref="AC35" r:id="rId49" xr:uid="{C93A8E02-8CAD-43D1-887D-BDED5A9BC369}"/>
    <hyperlink ref="AC36" r:id="rId50" xr:uid="{E17E039C-9165-4655-9E78-11E93AE5AA59}"/>
    <hyperlink ref="AC37" r:id="rId51" xr:uid="{1BE93F86-CB19-4838-83E1-573DE38B03E0}"/>
    <hyperlink ref="AC38" r:id="rId52" xr:uid="{D5EC0FE7-E21B-4832-8869-2D4D1D8D34B4}"/>
    <hyperlink ref="AC73" r:id="rId53" xr:uid="{1AB3A78F-B73C-4D74-87DF-DD99B91F53A3}"/>
    <hyperlink ref="BG44" r:id="rId54" xr:uid="{859B417C-A4C9-4588-AA22-2E1057E03C1C}"/>
  </hyperlinks>
  <pageMargins left="0.31496062992125984" right="0.31496062992125984" top="0.59055118110236227" bottom="0.74803149606299213" header="0.19685039370078741" footer="0.31496062992125984"/>
  <pageSetup scale="50" orientation="landscape" r:id="rId55"/>
  <drawing r:id="rId56"/>
  <legacyDrawing r:id="rId57"/>
  <legacyDrawingHF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zoomScale="70" zoomScaleNormal="70" workbookViewId="0">
      <selection activeCell="N17" sqref="N17"/>
    </sheetView>
  </sheetViews>
  <sheetFormatPr baseColWidth="10" defaultColWidth="11.453125" defaultRowHeight="14.5" x14ac:dyDescent="0.35"/>
  <cols>
    <col min="1" max="1" width="2.26953125" customWidth="1"/>
    <col min="2" max="3" width="11.7265625" bestFit="1" customWidth="1"/>
    <col min="4" max="7" width="12.7265625" customWidth="1"/>
    <col min="8" max="8" width="16.26953125" customWidth="1"/>
    <col min="9" max="9" width="10.54296875" customWidth="1"/>
    <col min="10" max="11" width="11.7265625" bestFit="1" customWidth="1"/>
    <col min="12" max="12" width="22.7265625" customWidth="1"/>
    <col min="13" max="13" width="23.7265625" customWidth="1"/>
    <col min="14" max="14" width="21.7265625" customWidth="1"/>
  </cols>
  <sheetData>
    <row r="1" spans="1:14" ht="42.75" customHeight="1" x14ac:dyDescent="0.35">
      <c r="A1" s="206"/>
      <c r="B1" s="206"/>
      <c r="C1" s="206"/>
      <c r="D1" s="206"/>
      <c r="E1" s="376" t="s">
        <v>598</v>
      </c>
      <c r="F1" s="376"/>
      <c r="G1" s="376"/>
      <c r="H1" s="376"/>
      <c r="I1" s="376"/>
      <c r="J1" s="376"/>
      <c r="K1" s="376"/>
      <c r="L1" s="376"/>
      <c r="M1" s="376"/>
      <c r="N1" s="376"/>
    </row>
    <row r="3" spans="1:14" x14ac:dyDescent="0.35">
      <c r="A3" s="377" t="s">
        <v>599</v>
      </c>
      <c r="B3" s="377"/>
      <c r="C3" s="377"/>
      <c r="D3" s="377"/>
      <c r="E3" s="377"/>
      <c r="F3" s="377"/>
      <c r="G3" s="377"/>
      <c r="H3" s="377"/>
    </row>
    <row r="4" spans="1:14" x14ac:dyDescent="0.35">
      <c r="G4" s="378" t="s">
        <v>600</v>
      </c>
      <c r="H4" s="379"/>
    </row>
    <row r="5" spans="1:14" ht="15.75" customHeight="1" x14ac:dyDescent="0.35">
      <c r="G5" s="61" t="s">
        <v>601</v>
      </c>
      <c r="H5" s="62"/>
    </row>
    <row r="6" spans="1:14" ht="15.75" customHeight="1" x14ac:dyDescent="0.35">
      <c r="G6" s="61" t="s">
        <v>602</v>
      </c>
      <c r="H6" s="63"/>
    </row>
    <row r="7" spans="1:14" x14ac:dyDescent="0.35">
      <c r="G7" s="61" t="s">
        <v>603</v>
      </c>
      <c r="H7" s="64"/>
    </row>
    <row r="8" spans="1:14" x14ac:dyDescent="0.35">
      <c r="G8" s="61" t="s">
        <v>604</v>
      </c>
      <c r="H8" s="65"/>
    </row>
    <row r="10" spans="1:14" ht="15.5" x14ac:dyDescent="0.35">
      <c r="B10" s="380" t="s">
        <v>605</v>
      </c>
      <c r="C10" s="380"/>
      <c r="D10" s="380"/>
      <c r="E10" s="380"/>
      <c r="F10" s="380"/>
      <c r="G10" s="380"/>
      <c r="H10" s="380"/>
      <c r="I10" s="380"/>
      <c r="J10" s="380"/>
      <c r="K10" s="380"/>
      <c r="L10" s="380"/>
      <c r="M10" s="380"/>
      <c r="N10" s="380"/>
    </row>
    <row r="11" spans="1:14" ht="9" customHeight="1" thickBot="1" x14ac:dyDescent="0.4"/>
    <row r="12" spans="1:14" ht="16.5" customHeight="1" thickTop="1" thickBot="1" x14ac:dyDescent="0.4">
      <c r="B12" s="381" t="s">
        <v>30</v>
      </c>
      <c r="C12" s="382"/>
      <c r="D12" s="383" t="s">
        <v>606</v>
      </c>
      <c r="E12" s="384"/>
      <c r="F12" s="384"/>
      <c r="G12" s="384"/>
      <c r="H12" s="385"/>
      <c r="J12" s="389" t="s">
        <v>30</v>
      </c>
      <c r="K12" s="390"/>
      <c r="L12" s="391" t="s">
        <v>607</v>
      </c>
      <c r="M12" s="392"/>
      <c r="N12" s="393"/>
    </row>
    <row r="13" spans="1:14" ht="15" thickBot="1" x14ac:dyDescent="0.4">
      <c r="B13" s="66" t="s">
        <v>608</v>
      </c>
      <c r="C13" s="67" t="s">
        <v>609</v>
      </c>
      <c r="D13" s="386"/>
      <c r="E13" s="387"/>
      <c r="F13" s="387"/>
      <c r="G13" s="387"/>
      <c r="H13" s="388"/>
      <c r="J13" s="68" t="s">
        <v>608</v>
      </c>
      <c r="K13" s="69" t="s">
        <v>610</v>
      </c>
      <c r="L13" s="394"/>
      <c r="M13" s="395"/>
      <c r="N13" s="396"/>
    </row>
    <row r="14" spans="1:14" ht="50.15" customHeight="1" thickBot="1" x14ac:dyDescent="0.4">
      <c r="B14" s="70" t="s">
        <v>611</v>
      </c>
      <c r="C14" s="71">
        <v>1</v>
      </c>
      <c r="D14" s="72"/>
      <c r="E14" s="73"/>
      <c r="F14" s="73"/>
      <c r="G14" s="73"/>
      <c r="H14" s="74"/>
      <c r="J14" s="70" t="s">
        <v>611</v>
      </c>
      <c r="K14" s="71">
        <v>1</v>
      </c>
      <c r="L14" s="72"/>
      <c r="M14" s="73"/>
      <c r="N14" s="74"/>
    </row>
    <row r="15" spans="1:14" ht="50.15" customHeight="1" thickBot="1" x14ac:dyDescent="0.4">
      <c r="B15" s="70" t="s">
        <v>612</v>
      </c>
      <c r="C15" s="71">
        <v>0.8</v>
      </c>
      <c r="D15" s="75"/>
      <c r="E15" s="76"/>
      <c r="F15" s="77"/>
      <c r="G15" s="77"/>
      <c r="H15" s="78"/>
      <c r="J15" s="70" t="s">
        <v>612</v>
      </c>
      <c r="K15" s="71">
        <v>0.8</v>
      </c>
      <c r="L15" s="79"/>
      <c r="M15" s="77"/>
      <c r="N15" s="78"/>
    </row>
    <row r="16" spans="1:14" ht="50.15" customHeight="1" thickBot="1" x14ac:dyDescent="0.4">
      <c r="B16" s="70" t="s">
        <v>560</v>
      </c>
      <c r="C16" s="71">
        <v>0.6</v>
      </c>
      <c r="D16" s="75"/>
      <c r="E16" s="76"/>
      <c r="F16" s="76"/>
      <c r="G16" s="77"/>
      <c r="H16" s="78"/>
      <c r="J16" s="70" t="s">
        <v>560</v>
      </c>
      <c r="K16" s="71">
        <v>0.6</v>
      </c>
      <c r="L16" s="75"/>
      <c r="M16" s="77"/>
      <c r="N16" s="78"/>
    </row>
    <row r="17" spans="2:14" ht="94.5" customHeight="1" thickBot="1" x14ac:dyDescent="0.4">
      <c r="B17" s="70" t="s">
        <v>613</v>
      </c>
      <c r="C17" s="71">
        <v>0.4</v>
      </c>
      <c r="D17" s="80"/>
      <c r="E17" s="76"/>
      <c r="F17" s="76"/>
      <c r="G17" s="77"/>
      <c r="H17" s="78"/>
      <c r="J17" s="70" t="s">
        <v>613</v>
      </c>
      <c r="K17" s="71">
        <v>0.4</v>
      </c>
      <c r="L17" s="81" t="s">
        <v>614</v>
      </c>
      <c r="M17" s="82" t="s">
        <v>615</v>
      </c>
      <c r="N17" s="83" t="s">
        <v>616</v>
      </c>
    </row>
    <row r="18" spans="2:14" ht="95.25" customHeight="1" thickBot="1" x14ac:dyDescent="0.4">
      <c r="B18" s="70" t="s">
        <v>617</v>
      </c>
      <c r="C18" s="71">
        <v>0.2</v>
      </c>
      <c r="D18" s="84"/>
      <c r="E18" s="85"/>
      <c r="F18" s="86"/>
      <c r="G18" s="87"/>
      <c r="H18" s="88"/>
      <c r="J18" s="70" t="s">
        <v>617</v>
      </c>
      <c r="K18" s="71">
        <v>0.2</v>
      </c>
      <c r="L18" s="89" t="s">
        <v>618</v>
      </c>
      <c r="M18" s="90" t="s">
        <v>619</v>
      </c>
      <c r="N18" s="91"/>
    </row>
    <row r="19" spans="2:14" ht="15.5" thickTop="1" thickBot="1" x14ac:dyDescent="0.4">
      <c r="B19" s="372" t="s">
        <v>32</v>
      </c>
      <c r="C19" s="67" t="s">
        <v>608</v>
      </c>
      <c r="D19" s="67" t="s">
        <v>620</v>
      </c>
      <c r="E19" s="67" t="s">
        <v>621</v>
      </c>
      <c r="F19" s="67" t="s">
        <v>603</v>
      </c>
      <c r="G19" s="67" t="s">
        <v>622</v>
      </c>
      <c r="H19" s="67" t="s">
        <v>561</v>
      </c>
      <c r="J19" s="374" t="s">
        <v>32</v>
      </c>
      <c r="K19" s="69" t="s">
        <v>608</v>
      </c>
      <c r="L19" s="67" t="s">
        <v>603</v>
      </c>
      <c r="M19" s="67" t="s">
        <v>622</v>
      </c>
      <c r="N19" s="67" t="s">
        <v>561</v>
      </c>
    </row>
    <row r="20" spans="2:14" ht="15" thickBot="1" x14ac:dyDescent="0.4">
      <c r="B20" s="373"/>
      <c r="C20" s="67" t="s">
        <v>609</v>
      </c>
      <c r="D20" s="92">
        <v>0.2</v>
      </c>
      <c r="E20" s="92">
        <v>0.4</v>
      </c>
      <c r="F20" s="92">
        <v>0.6</v>
      </c>
      <c r="G20" s="92">
        <v>0.8</v>
      </c>
      <c r="H20" s="92">
        <v>1</v>
      </c>
      <c r="J20" s="375"/>
      <c r="K20" s="69" t="s">
        <v>609</v>
      </c>
      <c r="L20" s="92">
        <v>0.6</v>
      </c>
      <c r="M20" s="92">
        <v>0.8</v>
      </c>
      <c r="N20" s="92">
        <v>1</v>
      </c>
    </row>
    <row r="22" spans="2:14" ht="83.25" customHeight="1" x14ac:dyDescent="0.35"/>
    <row r="24" spans="2:14" ht="83.25" customHeight="1" x14ac:dyDescent="0.35"/>
    <row r="26" spans="2:14" ht="83.25" customHeight="1" x14ac:dyDescent="0.35"/>
    <row r="28" spans="2:14" ht="83.25" customHeight="1" x14ac:dyDescent="0.35"/>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AFD9E-89B6-4BFD-A583-9B53EC1042F5}">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customXml/itemProps2.xml><?xml version="1.0" encoding="utf-8"?>
<ds:datastoreItem xmlns:ds="http://schemas.openxmlformats.org/officeDocument/2006/customXml" ds:itemID="{BEF91A26-D93A-4A89-8E81-87D158A6E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C2A78-7D6E-465D-8C99-BF56A5BC5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Mónica Alejandra Vargas Infante - Cont</cp:lastModifiedBy>
  <cp:revision/>
  <dcterms:created xsi:type="dcterms:W3CDTF">2022-05-03T16:14:20Z</dcterms:created>
  <dcterms:modified xsi:type="dcterms:W3CDTF">2024-09-25T21:36:35Z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