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mavar\Documents\Documentos Min. Comercio, Industria y Turismo\Matriz - Monitoreos\Monitoreo Riesgos de Corrupción\Seguimientos 2024\"/>
    </mc:Choice>
  </mc:AlternateContent>
  <xr:revisionPtr revIDLastSave="0" documentId="8_{F5F29A52-2199-41A8-84DE-C3383BC17A9F}"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Residual" sheetId="2" r:id="rId2"/>
  </sheets>
  <definedNames>
    <definedName name="_xlnm._FilterDatabase" localSheetId="0" hidden="1">'Matriz Riesgos '!$A$15:$BU$77</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4" i="1" l="1"/>
  <c r="AG74" i="1" s="1"/>
  <c r="AD77" i="1" l="1"/>
  <c r="AD76" i="1"/>
  <c r="AD74" i="1"/>
  <c r="AF74" i="1" s="1"/>
  <c r="AE74" i="1" s="1"/>
  <c r="AD75" i="1"/>
  <c r="AF75" i="1" l="1"/>
  <c r="AE75" i="1" s="1"/>
  <c r="AF76" i="1" l="1"/>
  <c r="AF77" i="1" s="1"/>
  <c r="AE77" i="1" s="1"/>
  <c r="AE76" i="1" l="1"/>
  <c r="AD51" i="1"/>
  <c r="AH73" i="1" l="1"/>
  <c r="AG73" i="1" s="1"/>
  <c r="AH71" i="1"/>
  <c r="AG71" i="1" s="1"/>
  <c r="AH68" i="1"/>
  <c r="AG68" i="1" s="1"/>
  <c r="AH67" i="1"/>
  <c r="AG67" i="1" s="1"/>
  <c r="AH65" i="1"/>
  <c r="AG65" i="1" s="1"/>
  <c r="AH62" i="1"/>
  <c r="AG62" i="1" s="1"/>
  <c r="AH60" i="1"/>
  <c r="AG60" i="1" s="1"/>
  <c r="AH58" i="1"/>
  <c r="AG58" i="1" s="1"/>
  <c r="AH56" i="1"/>
  <c r="AG56" i="1" s="1"/>
  <c r="AH50" i="1"/>
  <c r="AG50" i="1" s="1"/>
  <c r="AH48" i="1"/>
  <c r="AG48" i="1" s="1"/>
  <c r="AH46" i="1"/>
  <c r="AG46" i="1" s="1"/>
  <c r="AH42" i="1"/>
  <c r="AG42" i="1" s="1"/>
  <c r="AH39" i="1"/>
  <c r="AG39" i="1" s="1"/>
  <c r="AH34" i="1"/>
  <c r="AG34" i="1" s="1"/>
  <c r="AE33" i="1"/>
  <c r="AD33" i="1"/>
  <c r="AH31" i="1"/>
  <c r="AG31" i="1" s="1"/>
  <c r="AH25" i="1"/>
  <c r="AG25" i="1" s="1"/>
  <c r="AH22" i="1"/>
  <c r="AG22" i="1" s="1"/>
  <c r="AH19" i="1"/>
  <c r="AG19" i="1" s="1"/>
  <c r="AH16" i="1"/>
  <c r="AG16" i="1" s="1"/>
  <c r="AD16" i="1" l="1"/>
  <c r="AF16" i="1" s="1"/>
  <c r="AD17" i="1"/>
  <c r="AD22" i="1"/>
  <c r="AF22" i="1" s="1"/>
  <c r="AE22" i="1" s="1"/>
  <c r="AD21" i="1"/>
  <c r="AD47" i="1"/>
  <c r="AD73" i="1"/>
  <c r="AF73" i="1" s="1"/>
  <c r="AE73" i="1" s="1"/>
  <c r="AD72" i="1"/>
  <c r="AD31" i="1"/>
  <c r="AF31" i="1" s="1"/>
  <c r="AE31" i="1" s="1"/>
  <c r="AD34" i="1"/>
  <c r="AF34" i="1" s="1"/>
  <c r="AD45" i="1"/>
  <c r="AD35" i="1"/>
  <c r="AD42" i="1"/>
  <c r="AF42" i="1" s="1"/>
  <c r="AE42" i="1" s="1"/>
  <c r="AD52" i="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26" i="1"/>
  <c r="AD48" i="1"/>
  <c r="AF48" i="1" s="1"/>
  <c r="AD63" i="1"/>
  <c r="AD70" i="1"/>
  <c r="AD71" i="1"/>
  <c r="AF71" i="1" s="1"/>
  <c r="AE71" i="1" s="1"/>
  <c r="AD30" i="1"/>
  <c r="AD37" i="1"/>
  <c r="AD56" i="1"/>
  <c r="AF56" i="1" s="1"/>
  <c r="AE56" i="1" s="1"/>
  <c r="AD62" i="1"/>
  <c r="AF62" i="1" s="1"/>
  <c r="AD64" i="1"/>
  <c r="AF17" i="1" l="1"/>
  <c r="AE17" i="1" s="1"/>
  <c r="AE16" i="1"/>
  <c r="AF47" i="1"/>
  <c r="AE47" i="1" s="1"/>
  <c r="AF49" i="1"/>
  <c r="AE49" i="1" s="1"/>
  <c r="AE50" i="1"/>
  <c r="AF51" i="1"/>
  <c r="AF63" i="1"/>
  <c r="AF64" i="1" s="1"/>
  <c r="AE64" i="1" s="1"/>
  <c r="AF41" i="1"/>
  <c r="AE41" i="1" s="1"/>
  <c r="AF26" i="1"/>
  <c r="AE26" i="1" s="1"/>
  <c r="AF23" i="1"/>
  <c r="AE23"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sharedStrings.xml><?xml version="1.0" encoding="utf-8"?>
<sst xmlns="http://schemas.openxmlformats.org/spreadsheetml/2006/main" count="1546" uniqueCount="656">
  <si>
    <t>MATRIZ DE RIESGOS</t>
  </si>
  <si>
    <t>Código: DE-FM-022
Versión: 02
Fecha de Vigencia: 25/07/2023</t>
  </si>
  <si>
    <t>CORRESPONDE A: (Seleccione con X)</t>
  </si>
  <si>
    <t>PROCESO:</t>
  </si>
  <si>
    <t>NOMBRE DEL PROCESO:</t>
  </si>
  <si>
    <t>Consolidada Riesgos de Corrupción</t>
  </si>
  <si>
    <t>OBJETIVO DEL PROCESO:</t>
  </si>
  <si>
    <t>PROYECTOS DE INVERSIÓN:</t>
  </si>
  <si>
    <t>INSTITUCIONAL:</t>
  </si>
  <si>
    <t>X</t>
  </si>
  <si>
    <t>RIESGOS DE CORRUPCIÓN Y FRAUDE</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</si>
  <si>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</si>
  <si>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</si>
  <si>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</si>
  <si>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</si>
  <si>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</si>
  <si>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</si>
  <si>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color rgb="FF000000"/>
        <rFont val="Arial"/>
      </rPr>
      <t xml:space="preserve">INDICADOR DEL RIESGO 
</t>
    </r>
    <r>
      <rPr>
        <sz val="10"/>
        <color rgb="FF000000"/>
        <rFont val="Arial"/>
      </rPr>
      <t xml:space="preserve">
(Se documenta en ISOlución)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</si>
  <si>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</si>
  <si>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</si>
  <si>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</si>
  <si>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</si>
  <si>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</si>
  <si>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</si>
  <si>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</si>
  <si>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</si>
  <si>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rPr>
        <b/>
        <sz val="10"/>
        <color rgb="FF000000"/>
        <rFont val="Arial"/>
      </rPr>
      <t xml:space="preserve">CAUSA(S)
</t>
    </r>
    <r>
      <rPr>
        <sz val="10"/>
        <color rgb="FF000000"/>
        <rFont val="Arial"/>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</si>
  <si>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</si>
  <si>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</si>
  <si>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</si>
  <si>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</si>
  <si>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</si>
  <si>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</si>
  <si>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</si>
  <si>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</si>
  <si>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</si>
  <si>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</si>
  <si>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</si>
  <si>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</si>
  <si>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</si>
  <si>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</si>
  <si>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</si>
  <si>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</si>
  <si>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</si>
  <si>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</si>
  <si>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</si>
  <si>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</si>
  <si>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</si>
  <si>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</si>
  <si>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</si>
  <si>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rPr>
        <sz val="10"/>
        <color rgb="FF000000"/>
        <rFont val="Arial"/>
      </rPr>
      <t xml:space="preserve">LOS </t>
    </r>
    <r>
      <rPr>
        <u/>
        <sz val="10"/>
        <color rgb="FF000000"/>
        <rFont val="Arial"/>
      </rPr>
      <t>CONTROLES</t>
    </r>
    <r>
      <rPr>
        <sz val="10"/>
        <color rgb="FF000000"/>
        <rFont val="Arial"/>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</si>
  <si>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</si>
  <si>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</si>
  <si>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</si>
  <si>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</si>
  <si>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</si>
  <si>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</si>
  <si>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</si>
  <si>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</si>
  <si>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</si>
  <si>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</si>
  <si>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</si>
  <si>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</si>
  <si>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</si>
  <si>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</si>
  <si>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</si>
  <si>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</si>
  <si>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</si>
  <si>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</si>
  <si>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</si>
  <si>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</si>
  <si>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</si>
  <si>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</si>
  <si>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</si>
  <si>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</si>
  <si>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</si>
  <si>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</si>
  <si>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</si>
  <si>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</si>
  <si>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</si>
  <si>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</si>
  <si>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</si>
  <si>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</si>
  <si>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</si>
  <si>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</si>
  <si>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</si>
  <si>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</si>
  <si>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</si>
  <si>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</si>
  <si>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</si>
  <si>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</si>
  <si>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</si>
  <si>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</si>
  <si>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 xml:space="preserve">Negociador Internacional  
Despacho del Negociador Internacional 
Directora
Dirección de Inversión Extranjera y Servicios"
</t>
  </si>
  <si>
    <t xml:space="preserve">
Para el procedimiento   AP-PR-001 negociaciones comerciales , a cargo del Grupo Equipo Negociador, no  se llevaron a cabo nuevas negociaciones en el periodo enero-abril.  Por lo tanto no se materializó el riesgo. 
Para el procedimiento AP-PR-006  Acuerdos de Promoción y Protección Recíproca de Inversiones – APPRI, a cargo de la Dirección de Inversión Extranjera y servicios , durante el periodo evaluado (enero - abril de 2024),  remitió a Suiza el texto, encorchetado, propuesto por esta delegación, y se discutió la sección de preámbulo y definiciones del nuevo acuerdo.
</t>
  </si>
  <si>
    <t xml:space="preserve">Para los procedimientos   AP-PR-001, AP-PR-006,  a cargo del Grupo Equipo Negociador  y la Dirección de Inversión  Extranjera y Servicios  respectivamente, los controles establecidos permiten contar con un seguimiento a los compromisos adquiridos en el marco de las negociaciones comerciales  antes , en el momento y al final de cada ronda de negociación  evitando  que el riesgo se materialice.  </t>
  </si>
  <si>
    <t xml:space="preserve">Para los procedimientos   AP-PR-001, AP-PR-006,  a cargo del Grupo Equipo Negociador  y la Dirección de Inversión Extranjera respectivamente, los controles establecidos en cada uno de los procedimientos permiten contar con un seguimiento a los compromisos adquiridos en el marco de las negociaciones comerciales . </t>
  </si>
  <si>
    <t>Para los procedimientos   AP-PR-001, AP-PR-006,  a cargo del Grupo Equipo Negociador  y la Dirección de Inversión Extranjera y Servicios IES respectivamente  ,los controles establecidos en cada uno de los procedimientos permiten contar con un seguimiento a los compromisos adquiridos en el marco de las negociaciones .</t>
  </si>
  <si>
    <t>Para los procedimientos   AP-PR-001, AP-PR-006,  a cargo del Grupo Equipo Negociador  y la Dirección de Inversión Extranjera y servicios respectivamente , los controles establecidos para el riesgo  permiten contar con un seguimiento a los compromisos adquiridos en el marco de las negociaciones comerciales.</t>
  </si>
  <si>
    <t xml:space="preserve">Para los procedimientos   AP-PR-001, AP-PR-006,  a cargo del Grupo Equipo Negociador  y la Dirección de Inversión Extranjera y Servicios respectivamente, el  riesgo  fue objeto de revisión  y actualizado en el  2021, por lo que amerita revisarlo ante los cambios que se estan dando en este momento en el MinCIT . </t>
  </si>
  <si>
    <t xml:space="preserve">Para los procedimientos   AP-PR-001, AP-PR-006,  a cargo del Grupo Equipo Negociador  y la Dirección de Inversión Extranjera y Servicios respectivamente ,el riesgo de corrupción   no se materializo. Porque no se llevaron a cabo  nuevas negociaciones . </t>
  </si>
  <si>
    <r>
      <rPr>
        <sz val="11"/>
        <color rgb="FF000000"/>
        <rFont val="Arial"/>
      </rPr>
      <t>De acuerdo con lo relacionado en el seguimiento por parte de la primera línea de defensa, las actividades que conllevan al riesgo, no fueron desarrolladas durante el primer cuatrimestre del año, por ende, no hay indicios de posible materialización del riesgo.
Adicionalmente se observa que el</t>
    </r>
    <r>
      <rPr>
        <b/>
        <sz val="11"/>
        <color rgb="FF000000"/>
        <rFont val="Arial"/>
      </rPr>
      <t xml:space="preserve"> riesgo y/o controles no cumplen con los parámetros establecidos </t>
    </r>
    <r>
      <rPr>
        <sz val="11"/>
        <color rgb="FF000000"/>
        <rFont val="Arial"/>
      </rPr>
      <t>en la Política y Metodología para la gestión del riesgo, ni la Guía del DAFP.  Por tanto, se sugiere una revisión del riesgo para ajustar cada una de las etapas. Por consiguiente, invitamos a la primera línea de defensa, a concertar los espacios de trabajo con la segunda línea de defensa, con el fin de brindar el acompañamiento metodológico.</t>
    </r>
  </si>
  <si>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</si>
  <si>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</si>
  <si>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</si>
  <si>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</si>
  <si>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</si>
  <si>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</si>
  <si>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</si>
  <si>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</si>
  <si>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</si>
  <si>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</si>
  <si>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</si>
  <si>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</si>
  <si>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</si>
  <si>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</si>
  <si>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</si>
  <si>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</si>
  <si>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</si>
  <si>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</si>
  <si>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</si>
  <si>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Coordinadora Grupo Contratos- Claudia Marcela Pinilla Pinilla</t>
  </si>
  <si>
    <t xml:space="preserve">En atención a que el MINISTERIO ha puesto en consideración de los miembros de la Junta de Contratación, los documentos de la etapa precontractual para la correspondiente verificación y revisión con anterioridad a la publicación de los procesos de selección que deben ser sometidos a esta junta de acuerdo con lo dispuesto en el Manual de Contratación del Ministerio. No se ha materializado este riesgo. </t>
  </si>
  <si>
    <t xml:space="preserve">Los controles que se han generado fortalecen la verificación de requisitos y analisis de las observaciones presentadas que permiten revisar la información contenida en los documentos precontractuales antes de la publicación de los procesos de selección. </t>
  </si>
  <si>
    <t xml:space="preserve">Desde el Grupo de Contratos se han mantenido los controles que permiten a su vez realizar verificaciones adicionales para la revisión y ajuste de los documentos que soportan  cada uno de los procesos de selección que se adelantan para la adquisición de bienes y servicios. </t>
  </si>
  <si>
    <t xml:space="preserve">Con el acompañamiento de la Oficina Asesora de Planeación Sectorial, el Grupo Contratos ha venido realizando desde la vigencia 2023 una labor de  revisión de los riesgos de corrupción asociados al proceso de adquisición de bienes y servicios, reformulando los mismos junto con su valoración en aras de realizar las mejoras necesarias que contribuyan a promover la exigencias y los controles para la prevención de ocurrencia de riesgos que puedan afectar el Proceso de Adquisición de Bienes y Servicios. A la fecha hemos avanzado a la etapa  de cuantificación, programandose mesas de trabajo para continuar  con la etapa de tratamiento de los riesgos reformulados.
</t>
  </si>
  <si>
    <t xml:space="preserve">Porque no se superó la probabilidad ni el impacto establecidos, manteniendose en zona baja. </t>
  </si>
  <si>
    <t xml:space="preserve">Continuamos en las mesas de trabajo con la Oficina Asesora de Planeación Sectorial para culminar las actividades de  Valoración e inicio del Tratamiento  de los riesgos de corrupción reformulados asociados al Proceso de Adquisición de Bienes y Servicios.  </t>
  </si>
  <si>
    <t>Exigencia de requisitos e insumos técnicos que restrinjan la pluralidad de oferentes.</t>
  </si>
  <si>
    <t>Analizar los estudios previos y estudios soporte</t>
  </si>
  <si>
    <t>Coordinador Grupo Contratos - Abogado</t>
  </si>
  <si>
    <t xml:space="preserve">No se ha materializado el riesgo, teniendo en cuenta que el Grupo Contratos ha generado la revisión detallada de los estudios previos que soporta las diferentes contrataciones generando observaciones, recomendaciones y ajustes para que las dependencias internas responsables de la contratación ajusten los requisitos solicitados mitigando posibles riesgos de direccionamiento que favorezcan la escogencia de contratistas  </t>
  </si>
  <si>
    <t xml:space="preserve">Los controles que se han generado fortalecen la verificación de requisitos y analisis de las observaciones presentadas que permiten revisar la información contenida en los documentos precontractuales antes de la publicación de los mismos. </t>
  </si>
  <si>
    <t>Desde el Grupo de Contratos se ha mantenido la verificación y cumplimiento de los puntos de control que permiten a su vez realizar verificaciones adicionales para la revisión y ajuste de los documentos que soportan el proceso de selección.</t>
  </si>
  <si>
    <t>Con el acompañamiento de la Oficina Asesora de Planeación Sectorial, el Grupo Contratos ha venido realizando desde la vigencia 2023 una labor de  revisión de los riesgos de corrupción asociados al proceso de adquisición de bienes y servicios, reformulando los mismos junto con su valoración en aras de realizar las mejoras necesarias que contribuyan a promover la exigencias y los controles para la prevención de ocurrencia de riesgos que puedan afectar el Proceso de Adquisición de Bienes y Servicios. A la fecha hemos avanzado a la etapa  de cuantificación, programandose mesas de trabajo para continuar  con la etapa de tratamiento de los riesgos reformulados.</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</si>
  <si>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</si>
  <si>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</si>
  <si>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</si>
  <si>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</si>
  <si>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Teniendo en cuenta que las observaciones allegadas a traves de mensaje publico en el link de cada proceso de selección en SECOP II y TVEC han sido contestadas dentro de los términos establecidos en el cronograma de cada proceso de selección de manera especifica y de fondo.</t>
  </si>
  <si>
    <t xml:space="preserve">Los controles que se han generado fortalecen los analisis de las observaciones presentadas que permiten verificar los requisitos establecidos en los documentos precontractual para analizar si es necesario ajustas los mismos para garantizar la pluralidad de ofertas.  </t>
  </si>
  <si>
    <t>Grupo Administrativa</t>
  </si>
  <si>
    <t xml:space="preserve">Cuentadante de cada caja menor </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</si>
  <si>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</si>
  <si>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</si>
  <si>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</si>
  <si>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</si>
  <si>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</si>
  <si>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</si>
  <si>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</si>
  <si>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</si>
  <si>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</si>
  <si>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</si>
  <si>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</si>
  <si>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</si>
  <si>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</si>
  <si>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técnico Administrativo</t>
  </si>
  <si>
    <t>El riesgo no se ha materializado dado que las medidas de control especificadas se aplican me manesra rigurosa</t>
  </si>
  <si>
    <t>x</t>
  </si>
  <si>
    <t>Si los controles actuales evitan que se materialize el riesgo, previniendo eficazmente situaciones inesperadas o peligrosas. Esto se debe a varios factores
1. Monitoreo constante
2.Capacitación del personal</t>
  </si>
  <si>
    <t xml:space="preserve">Los controles han sido implementados correctamente y son aplicados de manera consistente por el personal involucrado, realizando un seguimiento continuo de los controles. 
</t>
  </si>
  <si>
    <t>todo proceso esta sujeto a mejoras en la que se revisan constantemente los controles existentes para garantizar su eficacia y se buscan maneras de fortalecer la gestión de riesgos.</t>
  </si>
  <si>
    <t>Dado que no se ha superado la probabilidad o impacto predeterminado, todavía se encuentra en la zona baja.</t>
  </si>
  <si>
    <t>desde el año 2023 el grupo administrativa en conjunto con la ofician asesora de planeacion se han venido realizando mesas de trabajo para la actualizacion de los riesgos estipulados.</t>
  </si>
  <si>
    <r>
      <t xml:space="preserve">De acuerdo con la evidencia aportada por la primera línea, se confirma que se encuentra acorde con lo dispuesto en la columna “evidencia del control”, por consiguiente, desde la segunda línea defensa no se advierte una posible materialización del riesgo. 
Teniendo en cuenta que la primera línea de defensa considera que el riesgo puede ser ajustado; y desde la segunda línea de defensa, se evidencia que el </t>
    </r>
    <r>
      <rPr>
        <b/>
        <sz val="11"/>
        <color theme="1"/>
        <rFont val="Arial"/>
        <family val="2"/>
      </rPr>
      <t>riesgo y/o controles no cumplen con los parámetros establecidos</t>
    </r>
    <r>
      <rPr>
        <sz val="11"/>
        <color theme="1"/>
        <rFont val="Arial"/>
        <family val="2"/>
      </rPr>
      <t xml:space="preserve"> en la Política y Metodología para la gestión del riesgo, ni la Guía del DAFP, en cuanto a su estructura;  invitamos a la primera línea de defensa, a concertar los espacios de trabajo con la segunda línea de defensa, con el fin de brindar el acompañamiento metodológico.</t>
    </r>
  </si>
  <si>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</si>
  <si>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</si>
  <si>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</si>
  <si>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</si>
  <si>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</si>
  <si>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</si>
  <si>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</si>
  <si>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</si>
  <si>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</si>
  <si>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</si>
  <si>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</si>
  <si>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</si>
  <si>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</si>
  <si>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</si>
  <si>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</si>
  <si>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</si>
  <si>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</si>
  <si>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</si>
  <si>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</si>
  <si>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</si>
  <si>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Coordinadora Grupo Zonas Francas</t>
  </si>
  <si>
    <t>Durante el primer cuatrimestre no se ha declarado zonas francas permanentes o permanentes especiales nuevas. Asi mismo no se han aprobado ampliaciones de área.
En cuanto a las zonas francas transitorias, se cumplio con la verificación de los requisitos.</t>
  </si>
  <si>
    <t>Se aplica el respecitvo control del riesgo.</t>
  </si>
  <si>
    <t>si</t>
  </si>
  <si>
    <t>Se aplica adecuadamente el respectivo control del riesgo.</t>
  </si>
  <si>
    <t>no</t>
  </si>
  <si>
    <t>Las zonas francas permanentes, permanentes especiales y transitorias estan definidas bajo un marco normativo que contempla requisitos especificos.</t>
  </si>
  <si>
    <t xml:space="preserve"> </t>
  </si>
  <si>
    <t>Para revisar el indicador del riesgo</t>
  </si>
  <si>
    <r>
      <t xml:space="preserve">De acuerdo con lo relacionado en el seguimiento por parte de la primera línea de defensa, las actividades que conllevan al riesgo, no fueron desarrolladas durante el primer cuatrimestre del año, por ende, </t>
    </r>
    <r>
      <rPr>
        <b/>
        <sz val="11"/>
        <color theme="1"/>
        <rFont val="Arial"/>
        <family val="2"/>
      </rPr>
      <t>no hay indicios de posible materialización del riesgo.</t>
    </r>
    <r>
      <rPr>
        <sz val="11"/>
        <color theme="1"/>
        <rFont val="Arial"/>
        <family val="2"/>
      </rPr>
      <t xml:space="preserve">
Teniendo en cuenta las observaciones y comentarios realizados por la primera línea de defensa y el seguimiento realizado desde la segunda línea de defensa,  se evidencia que </t>
    </r>
    <r>
      <rPr>
        <b/>
        <sz val="11"/>
        <color theme="1"/>
        <rFont val="Arial"/>
        <family val="2"/>
      </rPr>
      <t>el riesgo y/o controles no cumplen con los parámetros</t>
    </r>
    <r>
      <rPr>
        <sz val="11"/>
        <color theme="1"/>
        <rFont val="Arial"/>
        <family val="2"/>
      </rPr>
      <t xml:space="preserve"> establecidos en la Política y Metodología para la gestión del riesgo, ni la Guía del DAFP, en cuanto a su estructura;  invitamos a la primera línea de defensa, a concertar los espacios de trabajo con la segunda línea de defensa, con el fin de brindar el acompañamiento metodológico.</t>
    </r>
  </si>
  <si>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</si>
  <si>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</si>
  <si>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</si>
  <si>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</si>
  <si>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</si>
  <si>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</si>
  <si>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</si>
  <si>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</si>
  <si>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</si>
  <si>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</si>
  <si>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</si>
  <si>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</si>
  <si>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</si>
  <si>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</si>
  <si>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</si>
  <si>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</si>
  <si>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</si>
  <si>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</si>
  <si>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</si>
  <si>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</si>
  <si>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</si>
  <si>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</si>
  <si>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</si>
  <si>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</si>
  <si>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Contratista</t>
  </si>
  <si>
    <t> </t>
  </si>
  <si>
    <t>Durante este periodo no se han llevado a cabo sesiones del Comité de Estabilidad Jurídica</t>
  </si>
  <si>
    <t xml:space="preserve">Los controles actuales han permitido que nunca se haya materializado el riesgo </t>
  </si>
  <si>
    <t>Durante este periodo no se han llevado a cabo sesiones del Comité de Estabilidad Jurídica, por tanto no se han ejecutado los controles</t>
  </si>
  <si>
    <t>Por el momento no ha sido necesario mejorar los controles existentes.</t>
  </si>
  <si>
    <t xml:space="preserve">No aplica para el periodo reportado ya que no se han llevado a cabo Comités de Estabilidad Jurídica </t>
  </si>
  <si>
    <t>Por el momento no ha sido necesario modificar o actualizar el riesgo</t>
  </si>
  <si>
    <t>* Se requiere la revisión del indicador asociado al riesgo.
* Durante este periodo no se han llevado a cabo sesiones del Comité de Estabilidad Jurídica, Por tanto no se adjuntan evidencias.</t>
  </si>
  <si>
    <r>
      <rPr>
        <sz val="11"/>
        <color rgb="FF000000"/>
        <rFont val="Arial"/>
      </rPr>
      <t xml:space="preserve">De acuerdo con lo relacionado en el seguimiento por parte de la primera línea de defensa, las actividades que conllevan al riesgo, no fueron desarrolladas durante el primer cuatrimestre del año, por ende, </t>
    </r>
    <r>
      <rPr>
        <b/>
        <sz val="11"/>
        <color rgb="FF000000"/>
        <rFont val="Arial"/>
      </rPr>
      <t xml:space="preserve">no hay indicios de posible materialización del riesgo.
</t>
    </r>
    <r>
      <rPr>
        <sz val="11"/>
        <color rgb="FF000000"/>
        <rFont val="Arial"/>
      </rPr>
      <t xml:space="preserve">
Teniendo en cuenta las observaciones y comentarios realizados por la primera línea de defensa y el seguimiento reallizado desde la segunda línea de defensa,  se evidencia que </t>
    </r>
    <r>
      <rPr>
        <b/>
        <sz val="11"/>
        <color rgb="FF000000"/>
        <rFont val="Arial"/>
      </rPr>
      <t>el riesgo y/o controles no cumplen con los parámetros</t>
    </r>
    <r>
      <rPr>
        <sz val="11"/>
        <color rgb="FF000000"/>
        <rFont val="Arial"/>
      </rPr>
      <t xml:space="preserve"> establecidos en la Política y Metodología para la gestión del riesgo, ni la Guía del DAFP, en cuanto a su estructura;  invitamos a la primera línea de defensa, a concertar los espacios de trabajo con la segunda línea de defensa, con el fin de brindar el acompañamiento metodológico.</t>
    </r>
  </si>
  <si>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</si>
  <si>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</si>
  <si>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</si>
  <si>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</si>
  <si>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</si>
  <si>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</si>
  <si>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</si>
  <si>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</si>
  <si>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</si>
  <si>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</si>
  <si>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</si>
  <si>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</si>
  <si>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</si>
  <si>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</si>
  <si>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 xml:space="preserve">Director de Regulación </t>
  </si>
  <si>
    <t>Porque se verifica el contexto y probabilidad de ocurrencia de los riesgos frente al desarrollo de un reglamento técnico. (Cuenta con viabilidad jurídica y técnica).</t>
  </si>
  <si>
    <t>Porque se aplican rigurosamente  los controles  que  están bien diseñados</t>
  </si>
  <si>
    <t>Porque se sigue lo dispuesto en el proceso de Desarrollo Empresarial  y en la matriz de riesgos</t>
  </si>
  <si>
    <t xml:space="preserve">Porque toda gestión por procesos de la entidad  puede y de ser necesario, debe proceder la mejora continua. </t>
  </si>
  <si>
    <t xml:space="preserve">El indicador tiene una medición en el rango de cumplimiento </t>
  </si>
  <si>
    <t>Porque  el riesgo no se ha materializado, ni hay cambios normativos o administrativos relacionados con el proceso de Desarrollo Empresarial ni de su documentación anexa que motive la modificación o actualización</t>
  </si>
  <si>
    <t xml:space="preserve">Las evidencias se encuentran en las gestiones relacionadas con el proceso y de los proyectos asociados. </t>
  </si>
  <si>
    <r>
      <rPr>
        <sz val="11"/>
        <color rgb="FF000000"/>
        <rFont val="Arial"/>
      </rPr>
      <t>N</t>
    </r>
    <r>
      <rPr>
        <b/>
        <sz val="11"/>
        <color rgb="FF000000"/>
        <rFont val="Arial"/>
      </rPr>
      <t>o fue posible verificar la evidencia de aplicación de los controles</t>
    </r>
    <r>
      <rPr>
        <sz val="11"/>
        <color rgb="FF000000"/>
        <rFont val="Arial"/>
      </rPr>
      <t>, dado que estas no fueron aportadas por la primera línea de defensa. 
S</t>
    </r>
    <r>
      <rPr>
        <b/>
        <sz val="11"/>
        <color rgb="FF000000"/>
        <rFont val="Arial"/>
      </rPr>
      <t>e insta a la tercera línea a aplicar los mecanismos de evaluación para verificar la efectividad de los controles</t>
    </r>
    <r>
      <rPr>
        <sz val="11"/>
        <color rgb="FF000000"/>
        <rFont val="Arial"/>
      </rPr>
      <t xml:space="preserve">, ante una posible materialización del riesgo. 
Adicionalmente se observa que el riesgo y/o controles no cumplen con los parámetros establecidos en la Política y Metodología para la gestión del riesgo, ni la Guía del DAFP.  Por tanto, </t>
    </r>
    <r>
      <rPr>
        <b/>
        <sz val="11"/>
        <color rgb="FF000000"/>
        <rFont val="Arial"/>
      </rPr>
      <t>se sugiere una revisión de los riesgos en cada una de sus etapas</t>
    </r>
    <r>
      <rPr>
        <sz val="11"/>
        <color rgb="FF000000"/>
        <rFont val="Arial"/>
      </rPr>
      <t>, para lo cual los invitamos a concertar los espacios de trabajo con la segunda línea para brindar el acompañamiento metodológico.</t>
    </r>
  </si>
  <si>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</si>
  <si>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</si>
  <si>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</si>
  <si>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</si>
  <si>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</si>
  <si>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 xml:space="preserve">Porque se aplica el resultado determinado en el AIN, considerar las observaciones que contribuyan a minimizar el riesgo.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</si>
  <si>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</si>
  <si>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</si>
  <si>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</si>
  <si>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</si>
  <si>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Porque se Obtienen conceptos previos del MINCIT sobre los proyectos de reglamentos técnicos y de evaluación de la conformidad (cuenta con viabilidad jurídica y técnica).</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</si>
  <si>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</si>
  <si>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</si>
  <si>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</si>
  <si>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</si>
  <si>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Porque se Obtienen conceptos de la SIC sobre abogacía de la Competencia (cuenta con viabilidad Jurídica y técnica).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</si>
  <si>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</si>
  <si>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</si>
  <si>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</si>
  <si>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</si>
  <si>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Porque se realiza la viabilidad jurídica del acto administrativo, Vo. Bo. del Viceministro de Desarrollo Empresarial y S.G (cuenta con viabilidad jurídica y técnica)</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</si>
  <si>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</si>
  <si>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</si>
  <si>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</si>
  <si>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</si>
  <si>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</si>
  <si>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</si>
  <si>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</si>
  <si>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</si>
  <si>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</si>
  <si>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</si>
  <si>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"Número de actos Publicados/Total de actos emitidos
"
</t>
  </si>
  <si>
    <t>Acción número 8 del procedimiento DM-PR-015, 	
(H) Divulgar y Publicar el instrumento o incentivo.</t>
  </si>
  <si>
    <t>Director</t>
  </si>
  <si>
    <t>a la fecha no se presenta nunguna queja por las actuaciones realizadas, programas en marcha, los cuales son publicados en su totalidad en la pagina de SECOP  1 con el nombre del proceso 375 DE 2015</t>
  </si>
  <si>
    <t>someter a publicación los actos administrativos los pone bajo el escrutinio de la opinion pública en general.</t>
  </si>
  <si>
    <t>se cumplio con el 100% de las resoluciones publicadas</t>
  </si>
  <si>
    <t>link de publicacion
 https://www.contratos.gov.co/consultas/detalleProceso.do?numConstancia=15-4-4146773&amp;g-recaptcha-response=03AFcWeA5UnMTj3cxX3imZa24Bj1oJdceEOBVdkDXgooNgJ0TO6xW2V9bgd9og9saotm3GoQkCVNQDbrzgIkt-p0qxkH1ctDKWppq2e_ZnY5AemHEfoUbSNCdOytPMO-KH3-Rzhrkg_qTd4bNcdsDa98iW4RZytNPWQRpau7Cp6z8jzx8oe1KjCA5KwkBB5bUlfqAA6q3nqvKZCttaAu_DpQCvn1S1mEp5kGjaEYVepFAytwN7zEaiWfa9W6HREw32bDne8g59aot0c7Nb1Wa5MbvJAqD5Wt78MuJWsKL3L4FZ5EOapHhJUDrn-EqcW3JnFu_D7rW4BEGAKPIxPRtA3moRDSDYt5ZQkh2HUer3a-Zwq9G7KoSV0Z_l5Wb_FWafLQduVqG3OTvWtwq-dDOW_5v1PK_s2KA4tgu_Fil0t37qSIWrpQIVhyVz5KaybVqX2wWwojzjhZtiVgyD9h8HuZ8CUNYzW6FBKhUi2dmvmNAoKAkFvcTK3vtjX_j3c-6mG4IAtUixh5fbaTGDBN5ANb48OLJq6WAy3PDM0K_50y1qh05nuql_UpesrPXRu1tvkJSBHprXes0yPTBhU5Y-T11BnEGcxRQBV8L9L09vHXKSKgsqazcJ0EFfOPKGMEh5Ff5FcgMUlyk3mCJt-tD4r3kqtT9KzZnLsC7-feHQ09x-Ljqe9C8ZqqCMHsMJpP2HIjiAOc56JI-P</t>
  </si>
  <si>
    <r>
      <t xml:space="preserve">De acuerdo con las evidencias aportadas por la primera línea es importante considerar el ajuste de lo que se encuentra actualmente establecido como documento evidencia del control (Acta, Ayuda de memoria, memorando, correo electrónico), puesto que, los anexos son las resoluciones de trasferencias. 
Adicionalmente desde la segunda línea de defensa, se evidencia que, actualmente </t>
    </r>
    <r>
      <rPr>
        <b/>
        <sz val="11"/>
        <color theme="1"/>
        <rFont val="Arial"/>
        <family val="2"/>
      </rPr>
      <t xml:space="preserve">el riesgo no da cumplimiento a los parámetros establecidos </t>
    </r>
    <r>
      <rPr>
        <sz val="11"/>
        <color theme="1"/>
        <rFont val="Arial"/>
        <family val="2"/>
      </rPr>
      <t>en la Política y Metodología para la gestión del riesgo, ni la Guía del DAFP, en cuanto a su estructura, motivo por el cual, nvitamos a la primera línea de defensa, a concertar los espacios de trabajo con la segunda línea de defensa, con el fin de brindar el acompañamiento metodológico y realizar los ajustes.</t>
    </r>
  </si>
  <si>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</si>
  <si>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</si>
  <si>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</si>
  <si>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</si>
  <si>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</si>
  <si>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</si>
  <si>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</si>
  <si>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</si>
  <si>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Coordinador(a) Grupo VUCE
Asesor(a)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</si>
  <si>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</si>
  <si>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</si>
  <si>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</si>
  <si>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</si>
  <si>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</si>
  <si>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que  las solicitudes de licencia o registro de importación y sus modificaciones tengan completos los anexos y los conceptos de visto bueno de las entidades vinculadas a la VUCE de acuerdo con  la naturaleza de la mercancía.</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</si>
  <si>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</si>
  <si>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</si>
  <si>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t>Coordianadora Grupo VUCE - Delia Amparo Muñoz Maldonado</t>
  </si>
  <si>
    <t>Se dió cumplimiento a los controles establecidos, evitando que el riesgo se materialice</t>
  </si>
  <si>
    <t>Se realizan reuniones periódicas con los integrantes del grupo VUCE, hay comunicación permanente entre los analistas y con la coordinadora; de igual manera,  a través de correos electrónicos se fijan directrices, el aplicativo cuenta también con consultas al coordinador en caso de presentarse dudas al resolver las solicitudes de registros de importación y sus posibles modificaciones.</t>
  </si>
  <si>
    <t>En los indicadores se refleja la efectividad de los mismos y la correcta aplicación</t>
  </si>
  <si>
    <t>Todo es susceptible de mejora.</t>
  </si>
  <si>
    <t>No se materializó el riesgo.</t>
  </si>
  <si>
    <t>Se considera adecuado y efectivo</t>
  </si>
  <si>
    <t>Se hace seguimiento continuo a los indicadores, y se verifica que estén dentro de los parámetros aceptables establecidos</t>
  </si>
  <si>
    <r>
      <t xml:space="preserve">De acuerdo con las evidencias aportadas por la primera línea, es importante considerar el ajuste de lo que se encuentra actualmente establecido como documento evidencia del control, dado que </t>
    </r>
    <r>
      <rPr>
        <b/>
        <sz val="11"/>
        <color theme="1"/>
        <rFont val="Arial"/>
        <family val="2"/>
      </rPr>
      <t>los documentos anexados, no se corresponden en su totalidad a los definidos</t>
    </r>
    <r>
      <rPr>
        <sz val="11"/>
        <color theme="1"/>
        <rFont val="Arial"/>
        <family val="2"/>
      </rPr>
      <t xml:space="preserve">, como es el caso de las listas de asistencia que no fueron cargadas.
Adicionalmente desde la segunda línea de defensa, se evidencia que, actualmente </t>
    </r>
    <r>
      <rPr>
        <b/>
        <sz val="11"/>
        <color theme="1"/>
        <rFont val="Arial"/>
        <family val="2"/>
      </rPr>
      <t>el riesgo no da cumplimiento a los parámetros establecidos</t>
    </r>
    <r>
      <rPr>
        <sz val="11"/>
        <color theme="1"/>
        <rFont val="Arial"/>
        <family val="2"/>
      </rPr>
      <t xml:space="preserve"> en la Política y Metodología para la gestión del riesgo, ni la Guía del DAFP, en cuanto a su estructura, motivo por el cual, invitamos a la primera línea de defensa, a concertar los espacios de trabajo con la segunda línea de defensa, con el fin de brindar el acompañamiento metodológico y realizar los ajustes.</t>
    </r>
  </si>
  <si>
    <r>
      <rPr>
        <sz val="10"/>
        <color rgb="FF333333"/>
        <rFont val="Arial"/>
      </rPr>
      <t>Verificar el cumplimiento de los requisitos previos establecidos para la cancelación parcial o total del registro o licencia</t>
    </r>
    <r>
      <rPr>
        <sz val="10"/>
        <color rgb="FFFF0000"/>
        <rFont val="Arial"/>
      </rPr>
      <t xml:space="preserve"> </t>
    </r>
    <r>
      <rPr>
        <sz val="10"/>
        <color rgb="FF333333"/>
        <rFont val="Arial"/>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</si>
  <si>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</si>
  <si>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</si>
  <si>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</si>
  <si>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 este último solo para el caso de licencias de importación.</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</si>
  <si>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</si>
  <si>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</si>
  <si>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</si>
  <si>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</si>
  <si>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</si>
  <si>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</si>
  <si>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</si>
  <si>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</si>
  <si>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</si>
  <si>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</si>
  <si>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</si>
  <si>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</si>
  <si>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</si>
  <si>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</si>
  <si>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</si>
  <si>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</si>
  <si>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r>
      <rPr>
        <b/>
        <sz val="11"/>
        <color rgb="FF000000"/>
        <rFont val="Arial"/>
      </rPr>
      <t>No se obtuvo reporte de monitoreo, ni fue posible verificar la evidencia de aplicación de los controles</t>
    </r>
    <r>
      <rPr>
        <sz val="11"/>
        <color rgb="FF000000"/>
        <rFont val="Arial"/>
      </rPr>
      <t xml:space="preserve">, dado que estas no fueron aportadas por la primera línea de defensa.
Se insta a la tercera línea a aplicar los mecanismos de evaluación para verificar la efectividad de los controles, ante una posible materialización del riesgo. 
Adicionalmente se observa que </t>
    </r>
    <r>
      <rPr>
        <b/>
        <sz val="11"/>
        <color rgb="FF000000"/>
        <rFont val="Arial"/>
      </rPr>
      <t>el riesgo y/o controles no cumple con los parámetros establecidos</t>
    </r>
    <r>
      <rPr>
        <sz val="11"/>
        <color rgb="FF000000"/>
        <rFont val="Arial"/>
      </rPr>
      <t xml:space="preserve"> en la Política y Metodología para la gestión del riesgo, ni la Guía del DAFP, en cuanto a su estructura.  Por tanto, se sugiere una revisión de los riesgos en cada una de sus etapas, para lo cual los invitamos a concertar los espacios de trabajo con la segunda línea para brindar el acompañamiento metodológico. </t>
    </r>
  </si>
  <si>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</si>
  <si>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</si>
  <si>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</si>
  <si>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</si>
  <si>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</si>
  <si>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</si>
  <si>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</si>
  <si>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</si>
  <si>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</si>
  <si>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</si>
  <si>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</si>
  <si>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</si>
  <si>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</si>
  <si>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</si>
  <si>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</si>
  <si>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</si>
  <si>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r>
      <rPr>
        <b/>
        <sz val="11"/>
        <color rgb="FF000000"/>
        <rFont val="Arial"/>
      </rPr>
      <t>No se obtuvo reporte de monitoreo, ni fue posible verificar la evidencia de aplicación de los controles</t>
    </r>
    <r>
      <rPr>
        <sz val="11"/>
        <color rgb="FF000000"/>
        <rFont val="Arial"/>
      </rPr>
      <t xml:space="preserve">,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en cuanto a su estructura.  Por tanto, </t>
    </r>
    <r>
      <rPr>
        <b/>
        <sz val="11"/>
        <color rgb="FF000000"/>
        <rFont val="Arial"/>
      </rPr>
      <t>se sugiere una revisión de los riesgos en cada una de sus etapas</t>
    </r>
    <r>
      <rPr>
        <sz val="11"/>
        <color rgb="FF000000"/>
        <rFont val="Arial"/>
      </rPr>
      <t xml:space="preserve">, para lo cual los invitamos a concertar los espacios de trabajo con la segunda línea de defensa y así brindar el acompañamiento metodológico. </t>
    </r>
  </si>
  <si>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</si>
  <si>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</si>
  <si>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</si>
  <si>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</si>
  <si>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</si>
  <si>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</si>
  <si>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</si>
  <si>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</si>
  <si>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</si>
  <si>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</si>
  <si>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</si>
  <si>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2 (H) Identificar y valorar el incidente de seguridad</t>
  </si>
  <si>
    <t>Coordinador Grupo Ingeniería y Soporte Técnico</t>
  </si>
  <si>
    <t xml:space="preserve">GTI-PR-004 Gestión de Incidentes de Seguridad y Privacidad de la Información </t>
  </si>
  <si>
    <t>Registro de Caso en la Herramienta de Mesa de Ayuda</t>
  </si>
  <si>
    <t xml:space="preserve"> Numero de Accesos no autorizados a los servicios de TI </t>
  </si>
  <si>
    <t>Jefe Oficina Sistemas de Información</t>
  </si>
  <si>
    <t xml:space="preserve">Con Contrato 363-2023 durante el periodo se adelanto la gestión de incidentes acorde con los ANS. </t>
  </si>
  <si>
    <t xml:space="preserve">Con Contrato 363-2023 acorde con los ANS se realizó el seguimiento periodico del monitoreo a la plataforma tecnológica. </t>
  </si>
  <si>
    <t xml:space="preserve">Con Contrato 363-2023 acorde con los ANS y el procedimiento GTI-PR-004 Gestión de Incidentes de SPI </t>
  </si>
  <si>
    <t>Con Contrato 363-2023 acorde con los ANS y la nueva plataforma de seguridad se mejoran los controles de monitoreo a la red y usurios.</t>
  </si>
  <si>
    <t>Con Contrato 363-2023 acorde con los ANS se registraron y atendieron 504 casos.</t>
  </si>
  <si>
    <t xml:space="preserve">La OAPS y OSI se encuentra adelnatando la actualización de los riesgos del proceso GTI . </t>
  </si>
  <si>
    <t>Gestión Incidentes IC 2024'!A1</t>
  </si>
  <si>
    <r>
      <rPr>
        <sz val="11"/>
        <color rgb="FF000000"/>
        <rFont val="Arial"/>
      </rPr>
      <t xml:space="preserve">De acuerdo con la evidencia aportada por la primera línea, se confirma que se encuentra acorde con lo dispuesto en la columna “evidencia del control”, por consiguiente, desde la segunda línea defensa no se advierte una posible materialización del riesgo. 
Adicionalmente se observa que el riesgo y/o controles no cumple con los parámetros establecidos en la Política y Metodología para la gestión del riesgo, ni la Guía del DAFP, en cuanto a su estructura.  Por tanto, </t>
    </r>
    <r>
      <rPr>
        <b/>
        <sz val="11"/>
        <color rgb="FF000000"/>
        <rFont val="Arial"/>
      </rPr>
      <t>se sugiere una revisión de los riesgos en cada una de sus etapas</t>
    </r>
    <r>
      <rPr>
        <sz val="11"/>
        <color rgb="FF000000"/>
        <rFont val="Arial"/>
      </rPr>
      <t xml:space="preserve">, para lo cual los invitamos a concertar los espacios de trabajo con la segunda línea para brindar el acompañamiento metodológico. </t>
    </r>
  </si>
  <si>
    <t>Pérdida o modificación de la información en bases de datos, servidores o de equipos de computo</t>
  </si>
  <si>
    <t>4(V) Realizar pruebas de aseguramiento</t>
  </si>
  <si>
    <t>Desactualización de los elementos de configuración de la infraestructura tecnológica</t>
  </si>
  <si>
    <t>3(V) Validar el Cambio</t>
  </si>
  <si>
    <t>Coordinador Grupo Desarrollo y Mantenimiento de Aplicaciones, Coordinador Grupo Ingeniería y Soporte Técnico</t>
  </si>
  <si>
    <t>GTI-PR-005 Gestión de Cambios de Tecnologías de la Información</t>
  </si>
  <si>
    <t>Formato Gestión de Cambios</t>
  </si>
  <si>
    <t>Con OC 101303, contratos  407-2023 y GC636-2023 se adelantan las gerstiones de cambio de infraestructura tecnológica y monitoreo de plataforma.</t>
  </si>
  <si>
    <t>Con OC101303,  contratos  407-2023 y GC636-2023 acorde con los ANS se programa las venbtanas de cambio y se ejecutan los procesos acorde con el alcance de la implementación del cambio.</t>
  </si>
  <si>
    <t xml:space="preserve">Con OC101303, contratos  407-2023 y GC636-2023 acorde con los ANS y los procedimientos de la gestión tecnológica para asegurar la disponibilidad de las aplicaciones y sitios web. </t>
  </si>
  <si>
    <t>Con OC101303, contratos  407-2023 y GC636-2023 acorde con los ANS se atienden la gestión de cambios por demanda.</t>
  </si>
  <si>
    <t>Gestión de Cambio'!A1</t>
  </si>
  <si>
    <t>Copias de seguridad de la información incompletas o con errores</t>
  </si>
  <si>
    <t>Realización de cambios en software o de hardware sin pruebas de validación de su implementación</t>
  </si>
  <si>
    <t>Acceso no autorizado a servicios de aplicación e infraestructura</t>
  </si>
  <si>
    <t>6(V) Monitorear el registro de accesos</t>
  </si>
  <si>
    <t>GTI-PR-012 Control  accesos servicios TI</t>
  </si>
  <si>
    <t xml:space="preserve"> Reporte</t>
  </si>
  <si>
    <t>En el periodo se realizó el seguimiento a los accesos de usuarios, se destaca la depuración de usuarios de cuentas de VPNs y de correo Exchange</t>
  </si>
  <si>
    <t xml:space="preserve">Se depuran usuarios y cuentas desatendidas para acceso a servicios de aplicación y servidores.  </t>
  </si>
  <si>
    <t>Permiten controlar  usuarios y cuentas desantendidas o especiales no utilizadas.</t>
  </si>
  <si>
    <t xml:space="preserve">Acorde con los controles sobre la administración de usuarios en servicios de aplicaciones y plataformas corporativas.   </t>
  </si>
  <si>
    <t>La gestión de accesos se adelnata por demanda.</t>
  </si>
  <si>
    <t>Gestión Accesos IC2024'!A1</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</si>
  <si>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</si>
  <si>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</si>
  <si>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</si>
  <si>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</si>
  <si>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</si>
  <si>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</si>
  <si>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</si>
  <si>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</si>
  <si>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</si>
  <si>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</si>
  <si>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</si>
  <si>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</si>
  <si>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</si>
  <si>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</si>
  <si>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</si>
  <si>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Jefe de Oficina Asesora Jurídica</t>
  </si>
  <si>
    <t>No se ha materializado, los controles actuales se estan ejecutando adecuadamente</t>
  </si>
  <si>
    <t>No se ha materializado el riesgo</t>
  </si>
  <si>
    <t>Los controles establecidos se han ejecutado con la oportunidad y calidad requerida para evitar la posible materialización del riesgo</t>
  </si>
  <si>
    <t>Se ha evidenciado que los mismos son pertinentes en su diseño actual, y no se han identificado oportunidades de mejora</t>
  </si>
  <si>
    <t>No hay evidencias de incumplimiento, y el indicador asociado se ha documentado satisfactoriamente</t>
  </si>
  <si>
    <t>No se ha evidenciado la necesidad de modificar/actualizar/reestructurar el riesgo, toda vez que se considera oportuna para la gestión de la oficina asesora jurídica</t>
  </si>
  <si>
    <t>Sin comentarios adicionales</t>
  </si>
  <si>
    <r>
      <t xml:space="preserve">La evidencia aportada por la primera línea, se encuentra acorde con lo dispuesto en la columna “evidencia del control”, por consiguiente, desde la segunda línea defensa no se advierte una posible materialización del riesgo.
Es importante considerar, la mejora frente a la descripción de </t>
    </r>
    <r>
      <rPr>
        <b/>
        <sz val="11"/>
        <color theme="1"/>
        <rFont val="Arial"/>
        <family val="2"/>
      </rPr>
      <t>los controles dado que no cumplen con los parámetros establecidos</t>
    </r>
    <r>
      <rPr>
        <sz val="11"/>
        <color theme="1"/>
        <rFont val="Arial"/>
        <family val="2"/>
      </rPr>
      <t xml:space="preserve"> en la Política y Metodología para la gestión del riesgo, ni la Guía del DAFP,  dado que en el control debe ser claro, el responsable, la acción y el complemento; para lo cual los invitamos a concertar los espacios de trabajo con la segunda línea para brindar el acompañamiento metodológico. </t>
    </r>
  </si>
  <si>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</si>
  <si>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</si>
  <si>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</si>
  <si>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</si>
  <si>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</si>
  <si>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</si>
  <si>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</si>
  <si>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</si>
  <si>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</si>
  <si>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r>
      <t>La evidencia aportada por la primera línea, se encuentra acorde con lo dispuesto en la columna “evidencia del control”, por consiguiente, desde la segunda línea defensa no se advierte una posible materialización del riesgo.
Es importante considerar, la mejora frente a la descripción de</t>
    </r>
    <r>
      <rPr>
        <b/>
        <sz val="11"/>
        <color theme="1"/>
        <rFont val="Arial"/>
        <family val="2"/>
      </rPr>
      <t xml:space="preserve"> los controles dado que no cumplen con los parámetros establecidos</t>
    </r>
    <r>
      <rPr>
        <sz val="11"/>
        <color theme="1"/>
        <rFont val="Arial"/>
        <family val="2"/>
      </rPr>
      <t xml:space="preserve"> en la Política y Metodología para la gestión del riesgo, ni la Guía del DAFP,  dado que en el control debe ser claro, el responsable, la acción y el complemento; para lo cual los invitamos a concertar los espacios de trabajo con la segunda línea para brindar el acompañamiento metodológico. </t>
    </r>
  </si>
  <si>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</si>
  <si>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</si>
  <si>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</si>
  <si>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</si>
  <si>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</si>
  <si>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</si>
  <si>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</si>
  <si>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</si>
  <si>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</si>
  <si>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</si>
  <si>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</si>
  <si>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</si>
  <si>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</si>
  <si>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</si>
  <si>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</si>
  <si>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</si>
  <si>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</si>
  <si>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</si>
  <si>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</si>
  <si>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r>
      <rPr>
        <b/>
        <i/>
        <sz val="10"/>
        <color rgb="FF000000"/>
        <rFont val="Arial"/>
      </rPr>
      <t>En el periodo del 1 de Enero de 2024 al 30 de Abril  de 2024</t>
    </r>
    <r>
      <rPr>
        <sz val="10"/>
        <color rgb="FF000000"/>
        <rFont val="Arial"/>
      </rPr>
      <t xml:space="preserve">, se realizaron las siguientes acciones: </t>
    </r>
    <r>
      <rPr>
        <b/>
        <sz val="10"/>
        <color rgb="FF000000"/>
        <rFont val="Arial"/>
      </rPr>
      <t>(1)</t>
    </r>
    <r>
      <rPr>
        <sz val="10"/>
        <color rgb="FF000000"/>
        <rFont val="Arial"/>
      </rPr>
      <t xml:space="preserve"> Seguimiento a la Unidad Ejecutora 350101-000 Gestión General se revisaron y registraron 518 Certificados de Disponibilidad Presupuestal, se revisaron y registraron 931 Compromisos Presupuestal del Gasto; En la subunidad ejecutora 350101-006 consejo técnico de la contaduría pública  se revisaron y registraron 6 Certificados de Disponibilidad Presupuestal, se revisaron y registraron 21 Compromisos Presupuestal de Gastos; En la subunidad ejecutora 350101-008 BID  se revisaron y registraron  3 Certificados de Disponibilidad Presupuestal  y 3 Compromisos Presupuestales del Gasto. </t>
    </r>
    <r>
      <rPr>
        <b/>
        <sz val="10"/>
        <color rgb="FF000000"/>
        <rFont val="Arial"/>
      </rPr>
      <t xml:space="preserve"> (2) </t>
    </r>
    <r>
      <rPr>
        <sz val="10"/>
        <color rgb="FF000000"/>
        <rFont val="Arial"/>
      </rPr>
      <t xml:space="preserve">Seguimiento a la Unidad Ejecutora 3501-02 Dirección de Comercio Exterior se registraron y revisaron 106 Certificados de Disponibilidad Presupuestal y  192 Compromisos Presupuestal del Gasto </t>
    </r>
    <r>
      <rPr>
        <b/>
        <sz val="10"/>
        <color rgb="FF000000"/>
        <rFont val="Arial"/>
      </rPr>
      <t xml:space="preserve">(3) </t>
    </r>
    <r>
      <rPr>
        <sz val="10"/>
        <color rgb="FF000000"/>
        <rFont val="Arial"/>
      </rPr>
      <t xml:space="preserve">Seguimiento a la Unidad Ejecutora 350101-000 Gestión General se revisaron  y registraron 1365 obligaciones de las cuales se revisaron y registraron 51 reserva presupuestales, se revisaron y registraron 23 Obligaciones en la subunidad ejecutora 350101-006 Consejo Técnico de la Contaduría, se registraron y revisaron 335 Obligaciones Presupuestales en la Unidad Ejecutora 3501-02 Dirección de Comercio Exterior de las cuales se revisaron y registraron 2 reservas presupuestales, En la Subunidad Ejecutora 350101-008 BID  no se revisaron, ni se  registraron Obligaciones de la reserva presupuestal.  </t>
    </r>
    <r>
      <rPr>
        <b/>
        <sz val="10"/>
        <color rgb="FF000000"/>
        <rFont val="Arial"/>
      </rPr>
      <t xml:space="preserve">(4) </t>
    </r>
    <r>
      <rPr>
        <sz val="10"/>
        <color rgb="FF000000"/>
        <rFont val="Arial"/>
      </rPr>
      <t xml:space="preserve">Seguimiento a la Unidad Ejecutora 350101-000 se revisaron y registraron 1350 Órdenes de Pago presupuestales de las cuales 51 corresponde a reservas presupuestales; se revisaron y registraron 23 Órdenes de pago en el Consejo Técnico de la Contaduría; se revisaron  y registraron 335 Órdenes de pago presupuestales en la Unidad Ejecutora 3501-02 Dirección de Comercio Exterior de las cuales 2 corresponden a reservas presupuestales. </t>
    </r>
    <r>
      <rPr>
        <b/>
        <sz val="10"/>
        <color rgb="FF000000"/>
        <rFont val="Arial"/>
      </rPr>
      <t xml:space="preserve">(5) </t>
    </r>
    <r>
      <rPr>
        <sz val="10"/>
        <color rgb="FF000000"/>
        <rFont val="Arial"/>
      </rPr>
      <t>seguimiento y revisión a 234 Órdenes de Pago  no Presupuestales en la Unidad Ejecutora 350101-000 Gestión General, se revisaron y se registraron 6 Órdenes de Pago no Presupuestales en el Consejo Técnico de la Contaduría, se revisaron y registraron 159 Órdenes de Pago no Presupuestales en la Unidad Ejecutora 3501-02 Dirección de Comercio Exterior.</t>
    </r>
  </si>
  <si>
    <t>Coordinador Grupo de Presupuesto, Coordinador Grupo de Contabilidad, Coordinador Grupo de Tesoreria</t>
  </si>
  <si>
    <t>Si, los controles actuales se aplican permanente en cada uno de los procedimientos del proceso de recursos financieros.</t>
  </si>
  <si>
    <t>Si, se aplican de acuerdo a los lineamientos y procedimientos establecidos en cada un de los perfiles de la cadena presupuestal de Gasto en SIIF II Nación.</t>
  </si>
  <si>
    <t>No. debido a que los controles actuales son adecuados y no se ha materializado el riesgo.</t>
  </si>
  <si>
    <t>Si, se esta dando cumplimiento a los lineamientos establecidos por el SIIF Nación y Normatividad Vigente</t>
  </si>
  <si>
    <t>No, los riesgos no requiere ser modificados o actualizados  debido a que no se evidenciaron novedades.</t>
  </si>
  <si>
    <t>N.A.</t>
  </si>
  <si>
    <r>
      <t xml:space="preserve">De acuerdo con las evidencias aportadas por la primera línea, es importante considerar el ajuste de lo que se encuentra actualmente establecido como documento evidencia del control, dado que dentro de los documentos anexados, </t>
    </r>
    <r>
      <rPr>
        <b/>
        <sz val="11"/>
        <rFont val="Arial"/>
        <family val="2"/>
      </rPr>
      <t>no se evidenciaron los correos electrónicos.</t>
    </r>
    <r>
      <rPr>
        <sz val="11"/>
        <rFont val="Arial"/>
        <family val="2"/>
      </rPr>
      <t xml:space="preserve">
Adicionalmente desde la segunda línea de defensa, se evidencia que, actualmente </t>
    </r>
    <r>
      <rPr>
        <b/>
        <sz val="11"/>
        <rFont val="Arial"/>
        <family val="2"/>
      </rPr>
      <t>el riesgo no da cumplimiento a los parámetros establecidos</t>
    </r>
    <r>
      <rPr>
        <sz val="11"/>
        <rFont val="Arial"/>
        <family val="2"/>
      </rPr>
      <t xml:space="preserve"> en la Política y Metodología para la gestión del riesgo, ni la Guía del DAFP, en cuanto a su estructura, motivo por el cual, invitamos a la primera línea de defensa, a concertar los espacios de trabajo con la segunda línea de defensa, con el fin de brindar el acompañamiento metodológico y realizar los ajustes.</t>
    </r>
  </si>
  <si>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</si>
  <si>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</si>
  <si>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</si>
  <si>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</si>
  <si>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</si>
  <si>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</si>
  <si>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</si>
  <si>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</si>
  <si>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Grupo Juzgamiento Disciplinario</t>
  </si>
  <si>
    <t>Coordinador
Grupo Juzgamiento Disciplinario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</si>
  <si>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</si>
  <si>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</si>
  <si>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</si>
  <si>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</si>
  <si>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</si>
  <si>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
Coordinador(a) Grupo Juzgamiento Interno Disciplinario</t>
  </si>
  <si>
    <t xml:space="preserve">TH-PR-010 Acciones Disciplinarias: Actividad: 2,3,5,7,9,12,14 </t>
  </si>
  <si>
    <t>Ayuda de memoria y registro de asistencia</t>
  </si>
  <si>
    <t xml:space="preserve">Coordinador de Grupo </t>
  </si>
  <si>
    <t>Porque se aplican tal como se establecieron</t>
  </si>
  <si>
    <t>Porque se aplican de acuerdo a los lineamientos establecidos</t>
  </si>
  <si>
    <t>Porque los controles establecidos son adecuados, previenen la ocurrencia del riesgo</t>
  </si>
  <si>
    <t>Ha evitado la materialización el riesgo</t>
  </si>
  <si>
    <t xml:space="preserve">Porque el riesgo identificado es el adecuado </t>
  </si>
  <si>
    <t>No tenemos</t>
  </si>
  <si>
    <r>
      <t xml:space="preserve">De acuerdo con las evidencias a portadas por la primera línea es importante considerar el ajuste de lo que se encuentra actualmente establecido como documento evidencia del control (Ayuda de memoria - Registro de asistencia), puesto que, el archivo cargado en la carpeta, es el informe cuatrimestral. 
Adicionalmente desde la segunda línea de defensa, se evidencia que, actualmente </t>
    </r>
    <r>
      <rPr>
        <b/>
        <sz val="11"/>
        <rFont val="Arial"/>
        <family val="2"/>
      </rPr>
      <t>el riesgo no da cumplimiento a los parámetros establecidos</t>
    </r>
    <r>
      <rPr>
        <sz val="11"/>
        <rFont val="Arial"/>
        <family val="2"/>
      </rPr>
      <t xml:space="preserve"> en la Política y Metodología para la gestión del riesgo, ni la Guía del DAFP, en cuanto a su estructura, motivo por el cual, nvitamos a la primera línea de defensa, a concertar los espacios de trabajo con la segunda línea de defensa, con el fin de brindar el acompañamiento metodológico y realizar los ajustes.</t>
    </r>
  </si>
  <si>
    <t>No tener actualizada la información del expediente en el Aplicativo</t>
  </si>
  <si>
    <t>Recibir y radicar la queja, denuncia, informe, de oficio, anónimo u otro medio que amerite credibilidad en el Sistema de Información Disciplinaria</t>
  </si>
  <si>
    <t xml:space="preserve">
Coordinador(a) Grupo Juzgamiento Disciplinario</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</si>
  <si>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</si>
  <si>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</si>
  <si>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</si>
  <si>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</si>
  <si>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</si>
  <si>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</si>
  <si>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</si>
  <si>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</si>
  <si>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</si>
  <si>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</si>
  <si>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</si>
  <si>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</si>
  <si>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 xml:space="preserve">Contratista </t>
  </si>
  <si>
    <t>En la revisión y emisión de observaciones para los conceptos sectoriales a proyectos de inversión financiados con recursos del SGR, han participado diversas áreas técnicas del Ministerio; así como Ministerios de otros sectores</t>
  </si>
  <si>
    <t>Al realizar una revisión técnica por parte de diferentes profesionales, se asegura eliminar la subjetividad en la emisión de observaciones y/o favorecimiento de conceptos a proyectos que no cumplan los requisitos establecidos en el SGR</t>
  </si>
  <si>
    <t>Todas las solicitudes recibidas por el Ministerio han sido tramitadas para la revisión de las áreas técnicas correspondientes; así como la solicitud de insumos a otros Ministerios</t>
  </si>
  <si>
    <t>Se considera adecuado el control actual</t>
  </si>
  <si>
    <t>Se han atendido las solicitudes de concepto a proyectos de inversión financiados con recursos del SGR y han participado en la revisión y emisión de observaciones las áreas técnicas del Ministerio correspondientes a la temática de los mismos; así como de otros sectores de inversión</t>
  </si>
  <si>
    <t>El procedimiento fue actualizado por lo que hay ciertos aspectos del riesgo que requieren ser actualizados y atender los cambios normativos del Sistema General de Regalías</t>
  </si>
  <si>
    <r>
      <rPr>
        <sz val="11"/>
        <color rgb="FF000000"/>
        <rFont val="Arial"/>
      </rPr>
      <t xml:space="preserve">Se requiere actualizar el nombre del procedimiento; así como la descripción del riesgo para reemplazar el término "pronunciamiento técnicos"; definido en la Ley 1530 de 2012; que fue derogada desde el 1 de enero de 2021; por "conceptos de viabilidad, técnicos únicos sectoriales, integrados y a ajustes" según lo definido en Ley 2056 de 2020 y el Acuerdo reglamentario de la Comisión Rectora del SGR); así: </t>
    </r>
    <r>
      <rPr>
        <i/>
        <sz val="11"/>
        <color rgb="FF000000"/>
        <rFont val="Arial"/>
      </rPr>
      <t>"Posibilidad de afectación reputacional debido al favorecimiento indebido de intereses propios o de terceros en la emisión de conceptos de viabilidad, técnicos únicos sectoriales, integrados y a ajustes a proyectos de inversión del sector Comercio Industria y Turismo suceptibles de financiación con recursos del SGR"</t>
    </r>
  </si>
  <si>
    <r>
      <t xml:space="preserve">De acuerdo con las evidencias aportadas por la primera línea es importante considerar el ajuste de lo que se encuentra actualmente establecido como documento evidencia del control (Correo electrónico), puesto que, los archivos cargados en la carpeta, son los memorando de solicitud de conceptos y sus respectivas respuestas. 
Adicionalmente con las observaciones y comentarios realizados por la primera línea de defensa y lo identificado por la segunda línea de defensa en cuanto a que actualmente </t>
    </r>
    <r>
      <rPr>
        <b/>
        <sz val="11"/>
        <rFont val="Arial"/>
        <family val="2"/>
      </rPr>
      <t>el riesgo no da cumplimiento a los parámetros establecidos</t>
    </r>
    <r>
      <rPr>
        <sz val="11"/>
        <rFont val="Arial"/>
        <family val="2"/>
      </rPr>
      <t xml:space="preserve"> en la Política y Metodología para la gestión del riesgo, ni la Guía del DAFP, en cuanto a su estructura; invitamos a la primera línea de defensa, a concertar los espacios de trabajo con la segunda línea de defensa, con el fin de brindar el acompañamiento metodológico y realizar los ajustes.</t>
    </r>
  </si>
  <si>
    <t>Gestión del Talento Humano</t>
  </si>
  <si>
    <t>Gestion del talento Humano</t>
  </si>
  <si>
    <t>Coordinador Grupo Talento Humano</t>
  </si>
  <si>
    <t>Hacer nombramiento sin la verificación de la hoja de vida del candidato</t>
  </si>
  <si>
    <t>RC-20</t>
  </si>
  <si>
    <t>Posibilidad de pérdida reputacional por queja o reclamo de los grupos de valor por vinculación de personal donde se advierta conflicto de intereses y/o inhabilidades o incompatibilidades</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</si>
  <si>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</si>
  <si>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</si>
  <si>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</si>
  <si>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</si>
  <si>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</si>
  <si>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</si>
  <si>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Profesional líder de la actividad de  Gestiones Administrativas</t>
  </si>
  <si>
    <t>Durante el primer cuatrimestre de la vigencia 2024 no se recibieron quejas o reclamos de los grupos de valor por vinculación de personal donde se advierta conflicto de intereses y/o inhabilidades o incompatibilidades</t>
  </si>
  <si>
    <t xml:space="preserve">El formato lista de chequeo(TH-FM-096 Lista de Verificación Ingreso de Personal), recoge información que permite controla la vinculación de personal donde se advierta conflicto de intereses y/o inhabilidades o incompatibilidades, como: Bienes y Rentas del SIGEP, Declaración de renta DIAN, Certificado de medidas correctivas de la Policia Nacional, etc.
Durante el mes de abril al aplicar los controles se identificó un caso que se encuentra actualmente en estudio </t>
  </si>
  <si>
    <t>El formato lista de chequeo, se diligencia cada vez que ingresa un nuevo servidor al MinCIT</t>
  </si>
  <si>
    <t>Es necesario evaluar que nuevos formatos se están utilizando actualmente para obtener compromiso de los nuevos servidores frente a r vinculación de personal donde se advierta conflicto de intereses y/o inhabilidades o incompatibilidades. Si no existen, implementarlos</t>
  </si>
  <si>
    <t>No se tiene establecido un indicador para medir el comportamiento del riesgo</t>
  </si>
  <si>
    <t>Situaciones como: conflicto de interese, inhabilidades o incompatibilidades, son inconvenientes de mucho interés en administración pública debido a que mitigan  la contratación de colaboradores con intereses propios o para beneficiar a terceros en la gestión de actividades en el Ministerio. Por lo anterior, se define que el riesgo no debe ser modificado o actualizado</t>
  </si>
  <si>
    <r>
      <t xml:space="preserve">De acuerdo con la evidencia aportada por la primera línea, se confirma que se encuentra acorde con lo dispuesto en la columna “evidencia del control”, por consiguiente, desde la segunda línea defensa no se advierte una posible materialización del riesgo. 
Teniendo en cuenta que desde la segunda línea de defensa se advierte, que el </t>
    </r>
    <r>
      <rPr>
        <b/>
        <sz val="11"/>
        <rFont val="Arial"/>
        <family val="2"/>
      </rPr>
      <t>riesgo y/o controles no cumplen con los parámetros establecidos</t>
    </r>
    <r>
      <rPr>
        <sz val="11"/>
        <rFont val="Arial"/>
        <family val="2"/>
      </rPr>
      <t xml:space="preserve"> en la Política y Metodología para la gestión del riesgo, ni la Guía del DAFP, en cuanto a su estructura y en línea con lo manifestado por la primera línea frente a la posibilidad de mejorar los controles; invitamos a la primera línea de defensa, a concertar los espacios de trabajo con la segunda línea de defensa, con el fin de brindar el acompañamiento metodológico.</t>
    </r>
  </si>
  <si>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</si>
  <si>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</si>
  <si>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</si>
  <si>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</si>
  <si>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</si>
  <si>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</si>
  <si>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Supervisor de contratos</t>
  </si>
  <si>
    <t>Las capacitaciones relacionadas con conflictos de interés podrían catalogarse como controles correctivos. Ayudan a identificar si el riesgo se materaliza y permiten generar acciones de manera efectiva</t>
  </si>
  <si>
    <t>Durante el cuatrimestre  se realizó una capacitación relacionada con la política de integridad dirigidas a los colaboradores del Ministerio.</t>
  </si>
  <si>
    <t>El control no tiene un impacto fuerte. Sin embargo es una opción de verificación que no se debe descartar.
No obstante lo anterior, en la presente vigencia se iniciará un proceso de revisión de actividades de los procedimientos asociados, con miras a fortalecer las actividades descritas. Esta actividad podría llegar a generar la inclusión de nuevos controles en los procedimientos.</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</si>
  <si>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</si>
  <si>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</si>
  <si>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</si>
  <si>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</si>
  <si>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</si>
  <si>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</si>
  <si>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</si>
  <si>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</si>
  <si>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Profesional líder de la actividad de  Nómina</t>
  </si>
  <si>
    <t>Durante la vigencia no se presentaron situaciones de manipulación, omisión, ocultamiento de información relacionada con el registro de novedades de nomina a favor de terceros</t>
  </si>
  <si>
    <t>El control relacionado con la información de pagos Vs. los resúmenes de las nóminas y los netos de pago que se realiza mes a mes, ayuda a evitar la generación de errores en la nómina</t>
  </si>
  <si>
    <t>Es necesario realizar una revisión completa del procedimiento y de paso revisar los controles de la nómina para fortalecerlos de manera que incluyan la verificación del registro de todas las novedades involucradas.</t>
  </si>
  <si>
    <t>La nómina es una actividad que maneja la mayor participación en el presupuesto de la entidad. Tiene muchas variables que pueden generar la oportunidad de manipulación, omisión, ocultamiento de la información, por lo que es necesario mantenerlo como riesgo de corrupción</t>
  </si>
  <si>
    <r>
      <t xml:space="preserve">De acuerdo con la evidencia aportada por la primera línea, se confirma que se encuentra acorde con lo dispuesto en la columna “evidencia del control”, por consiguiente, desde la segunda línea defensa no se advierte una posible materialización del riesgo. 
Teniendo en cuenta que desde la segunda línea de defensa se advierte, que el </t>
    </r>
    <r>
      <rPr>
        <b/>
        <sz val="11"/>
        <rFont val="Arial"/>
      </rPr>
      <t>riesgo y/o controles no cumplen con los parámetros establecidos</t>
    </r>
    <r>
      <rPr>
        <sz val="11"/>
        <rFont val="Arial"/>
      </rPr>
      <t xml:space="preserve"> en la Política y Metodología para la gestión del riesgo, ni la Guía del DAFP, en cuanto a su estructura y en línea con lo manifestado por la primera línea frente a la posibilidad de mejorar los controles; invitamos a la primera línea de defensa, a concertar los espacios de trabajo con la segunda línea de defensa, con el fin de brindar el acompañamiento metodológico.</t>
    </r>
  </si>
  <si>
    <t>Realización de capacitaciones en cambios normativos</t>
  </si>
  <si>
    <t>Listados de asistencia, ayudas de memoria, reportes de servicio</t>
  </si>
  <si>
    <t xml:space="preserve">La actualización periódica de normas relacionadas con la gestión de la nómina son una forma de prevenir la materialización de el riesgo  </t>
  </si>
  <si>
    <t xml:space="preserve">Durante el cuatrimestre el equipo de nómina recibió capacitaciones para fortalecer sus conocimientos </t>
  </si>
  <si>
    <t>El control no tiene un impacto fuerte. Sin embargo es una opción de verificación que no se debe descartar.
El control no require mejora, en el entendido que es  un apoyo para reforzar las actividades  y conocimientos de los colaboradores</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</si>
  <si>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</si>
  <si>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</si>
  <si>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</si>
  <si>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</si>
  <si>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</si>
  <si>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</si>
  <si>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</si>
  <si>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</si>
  <si>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</si>
  <si>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</si>
  <si>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</si>
  <si>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</si>
  <si>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</si>
  <si>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</si>
  <si>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Porque se sigue lo establecido en el proyecto de inversión Fortalecimiento de los estándares de calidad en la infraestructura productiva nacional a partir del reconocimiento y desarrollo nacional e internacional del Subsistema Nacional de la Calidad Nacional</t>
  </si>
  <si>
    <t xml:space="preserve">Porque todo estándar, protocolo, proceso o gestión definida en la entidad   de ser  necesario procede la  mejora continua. </t>
  </si>
  <si>
    <t>porque  el riesgo no se ha materializado, ni hay cambios normativos, administrativos o en las condiciones del proyecto de inversión   que motive la modificación o actualización</t>
  </si>
  <si>
    <t xml:space="preserve">Las evidencias se encuentran en las gestiones relacionadas con el proceso. Esta se ejecuta desde el viceministerio de Desarrollo. </t>
  </si>
  <si>
    <r>
      <rPr>
        <b/>
        <sz val="11"/>
        <rFont val="Arial"/>
        <family val="2"/>
      </rPr>
      <t>No fue posible verificar la evidencia de aplicación de los controles</t>
    </r>
    <r>
      <rPr>
        <sz val="11"/>
        <rFont val="Arial"/>
        <family val="2"/>
      </rPr>
      <t xml:space="preserve">, dado que estas no fueron aportadas por la primera línea de defensa. 
Se insta a la tercera línea a aplicar los mecanismos de evaluación para verificar la efectividad de los controles, ante una posible materialización del riesgo. 
Adicionalmente se observa que </t>
    </r>
    <r>
      <rPr>
        <b/>
        <sz val="11"/>
        <rFont val="Arial"/>
        <family val="2"/>
      </rPr>
      <t xml:space="preserve">el riesgo y/o controles no cumple con los parámetros </t>
    </r>
    <r>
      <rPr>
        <sz val="11"/>
        <rFont val="Arial"/>
        <family val="2"/>
      </rPr>
      <t xml:space="preserve">establecidos en la Política y Metodología para la gestión del riesgo, ni la Guía del DAFP.  Por tanto, se sugiere una revisión de los riesgos en cada una de sus etapas, para lo cual los invitamos a concertar los espacios de trabajo con la segunda línea para brindar el acompañamiento metodológico
En ese sentido una vez se revise el riesgo y dependiendo de la zona de clasificación del riesgo, se determinará la necesidad de formular o no el respectivo indicador </t>
    </r>
  </si>
  <si>
    <t>Relacionamiento con la Ciudadanía</t>
  </si>
  <si>
    <t>Coordinador Grupo Relación con el Ciudadano</t>
  </si>
  <si>
    <t>Externa</t>
  </si>
  <si>
    <t>Presiones externas</t>
  </si>
  <si>
    <t>RC-23</t>
  </si>
  <si>
    <t>Beneficio propio o de un tercero respecto a la atención de solicitudes de un  ciudadano</t>
  </si>
  <si>
    <t>Media</t>
  </si>
  <si>
    <t>Catastrófico</t>
  </si>
  <si>
    <t>EXTREMO</t>
  </si>
  <si>
    <t>Verificar que se cumplan con los principios y valores contenidos en el Código de integridad del MinCit</t>
  </si>
  <si>
    <t>Código de integridad del MinCit</t>
  </si>
  <si>
    <t>No corresponden con la gestión que se realiza</t>
  </si>
  <si>
    <t>Se solicita realizar mesas de trabajo con OAPS para revisar las etapas del riesgo.</t>
  </si>
  <si>
    <r>
      <rPr>
        <sz val="11"/>
        <color rgb="FF000000"/>
        <rFont val="Arial"/>
      </rPr>
      <t xml:space="preserve">De acuerdo con lo manifestado por la primera línea de defensa y el seguimiento reallizado desde la segunda línea de defensa, donde </t>
    </r>
    <r>
      <rPr>
        <b/>
        <sz val="11"/>
        <color rgb="FF000000"/>
        <rFont val="Arial"/>
      </rPr>
      <t>se evidencia que el riesgo y/o controles no cumple con los parámetros establecidos en la Política y Metodología para la gestión del riesgo, ni la Guía del DAFP</t>
    </r>
    <r>
      <rPr>
        <sz val="11"/>
        <color rgb="FF000000"/>
        <rFont val="Arial"/>
      </rPr>
      <t xml:space="preserve">, Se coordinaran los espacios de trabajo para brindar el acompañamiento metodológico. </t>
    </r>
  </si>
  <si>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</si>
  <si>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</si>
  <si>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</si>
  <si>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HISTORIAL DE CAMBIOS DEL CONTENIDO</t>
  </si>
  <si>
    <t>VERSIÓN</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</si>
  <si>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</si>
  <si>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</si>
  <si>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</si>
  <si>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</si>
  <si>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</si>
  <si>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</si>
  <si>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</si>
  <si>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</si>
  <si>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</si>
  <si>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</si>
  <si>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</si>
  <si>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</si>
  <si>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</si>
  <si>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</si>
  <si>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</si>
  <si>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</si>
  <si>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Se realiza seguimiento al 31 de diciembre de 2021</t>
  </si>
  <si>
    <t>Se realiza seguimiento al 30 de abril de 2022</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</si>
  <si>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</si>
  <si>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Se crea el riesgo RC-23 y se identifican cuatro conrtoles
Se realiza seguimiento al 31 de diciembre de 2022</t>
  </si>
  <si>
    <t>Se realiza seguimiento al primer cuatrimestre del año 2023 con corte al 30 de Abril.</t>
  </si>
  <si>
    <t>Responsable de la Dependencia de Riesgo de Corrupción</t>
  </si>
  <si>
    <t xml:space="preserve">Rodrigo Jimenez - Asesor 
Mónica Vargas - Contratista </t>
  </si>
  <si>
    <t>Zulma Esther Chicuasuque Calderon - Jefe Of. Asesora de Planeación Sectorial</t>
  </si>
  <si>
    <t>Se realiza seguimiento al segundo cuatrimestre del año 2023 comprendido entre los meses de Mayo y Agosto.</t>
  </si>
  <si>
    <t>Se realiza seguimiento al tercer cuatrimestre del año 2023 comprendido entre los meses de Septiembre y Diciembre.</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</si>
  <si>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</si>
  <si>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</si>
  <si>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</si>
  <si>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</si>
  <si>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</si>
  <si>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</si>
  <si>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</si>
  <si>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</si>
  <si>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</si>
  <si>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r>
      <t xml:space="preserve">ZONAS DE </t>
    </r>
    <r>
      <rPr>
        <b/>
        <u/>
        <sz val="11"/>
        <color theme="1"/>
        <rFont val="Arial"/>
        <family val="2"/>
      </rPr>
      <t xml:space="preserve">RIESGO DE CORRUPCIÓN </t>
    </r>
  </si>
  <si>
    <t>Descriptor</t>
  </si>
  <si>
    <t>Nivel</t>
  </si>
  <si>
    <t xml:space="preserve">Nivel </t>
  </si>
  <si>
    <t>Muy Alta</t>
  </si>
  <si>
    <t>Alta</t>
  </si>
  <si>
    <t>Baja</t>
  </si>
  <si>
    <t>RC-3
RC-17</t>
  </si>
  <si>
    <t>RC-19
RC-22</t>
  </si>
  <si>
    <t>RC-13
RC-14
RC-15
RC-23</t>
  </si>
  <si>
    <t>Muy Baja</t>
  </si>
  <si>
    <t>RC-8
RC-9
RC-10
RC-11
RC-16
RC-20
RC-21</t>
  </si>
  <si>
    <t>RC-1
RC-2
RC-4
RC-5
RC-7
RC-12</t>
  </si>
  <si>
    <t>Leve</t>
  </si>
  <si>
    <t>Menor</t>
  </si>
  <si>
    <t>Mayor</t>
  </si>
  <si>
    <r>
      <t>De acuerdo con la evidencia aportada por la primera línea, se confirma que se encuentra acorde con lo dispuesto en la columna “evidencia del control”, por consiguiente, desde la segunda línea defensa no se advierte una posible materialización del riesgo. 
Cabe resaltar que</t>
    </r>
    <r>
      <rPr>
        <b/>
        <sz val="11"/>
        <color rgb="FF000000"/>
        <rFont val="Arial"/>
      </rPr>
      <t xml:space="preserve"> este riesgo está siendo revisado en cada una de sus etapas por ambas líneas de defensa</t>
    </r>
    <r>
      <rPr>
        <sz val="11"/>
        <color rgb="FF000000"/>
        <rFont val="Arial"/>
      </rPr>
      <t>, conforme a lo dispuesto en la Política y Metodología para la Gestión del Riesgo y la Guía del DAFP, motivo por el cual invitamos a la primera línea de defensa a continuar con el ejercicio para la reformulación del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</si>
</sst>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1"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b/>
      <i/>
      <sz val="10"/>
      <name val="Arial"/>
      <family val="2"/>
    </font>
    <font>
      <u/>
      <sz val="10"/>
      <name val="Arial"/>
      <family val="2"/>
    </font>
    <font>
      <sz val="11"/>
      <name val="Arial"/>
      <family val="2"/>
    </font>
    <font>
      <b/>
      <sz val="16"/>
      <name val="Arial"/>
      <family val="2"/>
    </font>
    <font>
      <sz val="11"/>
      <color rgb="FF000000"/>
      <name val="Arial"/>
      <family val="2"/>
    </font>
    <font>
      <u/>
      <sz val="11"/>
      <color theme="10"/>
      <name val="Calibri"/>
      <family val="2"/>
      <scheme val="minor"/>
    </font>
    <font>
      <b/>
      <sz val="10"/>
      <color rgb="FF000000"/>
      <name val="Arial"/>
    </font>
    <font>
      <sz val="10"/>
      <color rgb="FF000000"/>
      <name val="Arial"/>
    </font>
    <font>
      <sz val="10"/>
      <color rgb="FF333333"/>
      <name val="Arial"/>
    </font>
    <font>
      <sz val="10"/>
      <color rgb="FFFF0000"/>
      <name val="Arial"/>
    </font>
    <font>
      <b/>
      <i/>
      <sz val="10"/>
      <color rgb="FF000000"/>
      <name val="Arial"/>
    </font>
    <font>
      <sz val="10"/>
      <name val="Arial"/>
      <family val="2"/>
      <charset val="1"/>
    </font>
    <font>
      <sz val="11"/>
      <color rgb="FF000000"/>
      <name val="Arial"/>
    </font>
    <font>
      <sz val="11"/>
      <name val="Arial"/>
    </font>
    <font>
      <u/>
      <sz val="10"/>
      <color rgb="FF000000"/>
      <name val="Arial"/>
    </font>
    <font>
      <sz val="10"/>
      <color rgb="FF000000"/>
      <name val="Arial"/>
      <family val="2"/>
    </font>
    <font>
      <i/>
      <sz val="11"/>
      <color rgb="FF000000"/>
      <name val="Arial"/>
    </font>
    <font>
      <u/>
      <sz val="11"/>
      <color theme="10"/>
      <name val="Arial"/>
    </font>
    <font>
      <sz val="11"/>
      <color rgb="FFFF0000"/>
      <name val="Arial"/>
      <family val="2"/>
    </font>
    <font>
      <sz val="11"/>
      <color theme="1"/>
      <name val="Futura bk"/>
    </font>
    <font>
      <b/>
      <sz val="11"/>
      <color rgb="FF000000"/>
      <name val="Arial"/>
    </font>
    <font>
      <sz val="11"/>
      <color theme="1"/>
      <name val="Arial"/>
    </font>
    <font>
      <b/>
      <sz val="11"/>
      <name val="Arial"/>
    </font>
  </fonts>
  <fills count="2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BEFEFE"/>
        <bgColor indexed="64"/>
      </patternFill>
    </fill>
    <fill>
      <patternFill patternType="solid">
        <fgColor rgb="FFFFFF00"/>
        <bgColor rgb="FF000000"/>
      </patternFill>
    </fill>
    <fill>
      <patternFill patternType="solid">
        <fgColor rgb="FFFFFFFF"/>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bottom style="thin">
        <color rgb="FF000000"/>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rgb="FF000000"/>
      </bottom>
      <diagonal/>
    </border>
  </borders>
  <cellStyleXfs count="5">
    <xf numFmtId="0" fontId="0" fillId="0" borderId="0"/>
    <xf numFmtId="9" fontId="1" fillId="0" borderId="0" applyFont="0" applyFill="0" applyBorder="0" applyAlignment="0" applyProtection="0"/>
    <xf numFmtId="0" fontId="10" fillId="0" borderId="0"/>
    <xf numFmtId="0" fontId="33" fillId="0" borderId="0" applyNumberFormat="0" applyFill="0" applyBorder="0" applyAlignment="0" applyProtection="0"/>
    <xf numFmtId="0" fontId="33" fillId="0" borderId="0" applyNumberFormat="0" applyFill="0" applyBorder="0" applyAlignment="0" applyProtection="0"/>
  </cellStyleXfs>
  <cellXfs count="418">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0" fillId="0" borderId="1" xfId="0"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10" fillId="0" borderId="1" xfId="0" applyFont="1" applyBorder="1" applyAlignment="1" applyProtection="1">
      <alignment horizontal="left" vertical="center" wrapText="1"/>
      <protection locked="0"/>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3" fillId="2" borderId="10" xfId="0" applyFont="1" applyFill="1" applyBorder="1" applyAlignment="1">
      <alignment horizontal="center" vertical="center" wrapText="1"/>
    </xf>
    <xf numFmtId="14" fontId="23" fillId="2" borderId="11" xfId="0"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3" fillId="2"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26" xfId="0" applyFont="1" applyFill="1" applyBorder="1" applyAlignment="1">
      <alignment horizontal="justify" vertical="center" wrapText="1"/>
    </xf>
    <xf numFmtId="0" fontId="4" fillId="17" borderId="27" xfId="0" applyFont="1" applyFill="1" applyBorder="1" applyAlignment="1">
      <alignment horizontal="center" vertical="center" wrapText="1"/>
    </xf>
    <xf numFmtId="0" fontId="4" fillId="17" borderId="30" xfId="0" applyFont="1" applyFill="1" applyBorder="1" applyAlignment="1">
      <alignment horizontal="center" vertical="center" wrapText="1"/>
    </xf>
    <xf numFmtId="9" fontId="4" fillId="17" borderId="14" xfId="0" applyNumberFormat="1" applyFont="1" applyFill="1" applyBorder="1" applyAlignment="1">
      <alignment horizontal="center" vertical="center" wrapText="1"/>
    </xf>
    <xf numFmtId="0" fontId="24" fillId="13" borderId="31" xfId="0" applyFont="1" applyFill="1" applyBorder="1" applyAlignment="1">
      <alignment horizontal="center" vertical="center" wrapText="1"/>
    </xf>
    <xf numFmtId="0" fontId="24" fillId="13" borderId="32" xfId="0" applyFont="1" applyFill="1" applyBorder="1" applyAlignment="1">
      <alignment horizontal="center" vertical="center" wrapText="1"/>
    </xf>
    <xf numFmtId="0" fontId="24" fillId="16" borderId="33" xfId="0" applyFont="1" applyFill="1" applyBorder="1" applyAlignment="1">
      <alignment horizontal="center" vertical="center" wrapText="1"/>
    </xf>
    <xf numFmtId="0" fontId="24" fillId="6" borderId="34" xfId="0" applyFont="1" applyFill="1" applyBorder="1" applyAlignment="1">
      <alignment horizontal="center" vertical="center" wrapText="1"/>
    </xf>
    <xf numFmtId="0" fontId="24" fillId="6" borderId="35" xfId="0" applyFont="1" applyFill="1" applyBorder="1" applyAlignment="1">
      <alignment horizontal="center" vertical="center" wrapText="1"/>
    </xf>
    <xf numFmtId="0" fontId="24" fillId="13" borderId="35" xfId="0" applyFont="1" applyFill="1" applyBorder="1" applyAlignment="1">
      <alignment horizontal="center" vertical="center" wrapText="1"/>
    </xf>
    <xf numFmtId="0" fontId="24" fillId="16" borderId="36" xfId="0" applyFont="1" applyFill="1" applyBorder="1" applyAlignment="1">
      <alignment horizontal="center" vertical="center" wrapText="1"/>
    </xf>
    <xf numFmtId="0" fontId="24" fillId="13" borderId="34"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24" fillId="14" borderId="37" xfId="0" applyFont="1" applyFill="1" applyBorder="1" applyAlignment="1">
      <alignment horizontal="center" vertical="center" wrapText="1"/>
    </xf>
    <xf numFmtId="0" fontId="24" fillId="14" borderId="38" xfId="0" applyFont="1" applyFill="1" applyBorder="1" applyAlignment="1">
      <alignment horizontal="center" vertical="center" wrapText="1"/>
    </xf>
    <xf numFmtId="0" fontId="24" fillId="6" borderId="38" xfId="0" applyFont="1" applyFill="1" applyBorder="1" applyAlignment="1">
      <alignment horizontal="center" vertical="center" wrapText="1"/>
    </xf>
    <xf numFmtId="0" fontId="24" fillId="13" borderId="38" xfId="0" applyFont="1" applyFill="1" applyBorder="1" applyAlignment="1">
      <alignment horizontal="center" vertical="center" wrapText="1"/>
    </xf>
    <xf numFmtId="0" fontId="24" fillId="16" borderId="3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6" borderId="39" xfId="0" applyFont="1" applyFill="1" applyBorder="1" applyAlignment="1">
      <alignment horizontal="center" vertical="center" wrapText="1"/>
    </xf>
    <xf numFmtId="9" fontId="2" fillId="17" borderId="23" xfId="0" applyNumberFormat="1" applyFont="1" applyFill="1" applyBorder="1" applyAlignment="1">
      <alignment horizontal="center" vertical="center" wrapText="1"/>
    </xf>
    <xf numFmtId="0" fontId="10" fillId="0" borderId="1" xfId="0" applyFont="1" applyBorder="1" applyAlignment="1">
      <alignment vertical="center" wrapText="1"/>
    </xf>
    <xf numFmtId="9" fontId="10" fillId="0" borderId="1" xfId="1"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9" fontId="7" fillId="0" borderId="1" xfId="0" applyNumberFormat="1"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11" borderId="1" xfId="0" applyFont="1" applyFill="1" applyBorder="1" applyAlignment="1">
      <alignment horizontal="justify" vertical="center" wrapText="1"/>
    </xf>
    <xf numFmtId="0" fontId="5" fillId="2" borderId="1" xfId="0" applyFont="1" applyFill="1" applyBorder="1" applyAlignment="1">
      <alignment horizontal="center" vertical="center"/>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pplyProtection="1">
      <alignment vertical="center"/>
      <protection locked="0"/>
    </xf>
    <xf numFmtId="0" fontId="21" fillId="0" borderId="1" xfId="0" applyFont="1" applyBorder="1" applyAlignment="1" applyProtection="1">
      <alignment vertical="center" wrapText="1"/>
      <protection locked="0"/>
    </xf>
    <xf numFmtId="9" fontId="10" fillId="0" borderId="1" xfId="0" applyNumberFormat="1" applyFont="1" applyBorder="1" applyAlignment="1">
      <alignment horizontal="center" vertical="center"/>
    </xf>
    <xf numFmtId="0" fontId="23" fillId="2" borderId="9" xfId="0" applyFont="1" applyFill="1" applyBorder="1" applyAlignment="1">
      <alignment horizontal="center" vertical="center" wrapText="1"/>
    </xf>
    <xf numFmtId="14" fontId="23" fillId="2" borderId="9" xfId="0" applyNumberFormat="1" applyFont="1" applyFill="1" applyBorder="1" applyAlignment="1">
      <alignment horizontal="center" vertical="center" wrapText="1"/>
    </xf>
    <xf numFmtId="0" fontId="23" fillId="2" borderId="2" xfId="0" applyFont="1" applyFill="1" applyBorder="1" applyAlignment="1">
      <alignment horizontal="center" vertical="center" wrapText="1"/>
    </xf>
    <xf numFmtId="0" fontId="5" fillId="0" borderId="1" xfId="0" applyFont="1" applyBorder="1" applyAlignment="1">
      <alignment horizontal="justify" vertical="center"/>
    </xf>
    <xf numFmtId="0" fontId="30" fillId="0" borderId="1" xfId="0" applyFont="1" applyBorder="1" applyAlignment="1">
      <alignment horizontal="justify" vertical="center" wrapText="1"/>
    </xf>
    <xf numFmtId="14" fontId="30" fillId="0" borderId="1" xfId="0"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justify" vertical="center"/>
    </xf>
    <xf numFmtId="0" fontId="5" fillId="0" borderId="0" xfId="0" applyFont="1" applyAlignment="1">
      <alignment horizontal="justify" vertical="center"/>
    </xf>
    <xf numFmtId="0" fontId="2" fillId="0" borderId="0" xfId="0" applyFont="1" applyAlignment="1">
      <alignment wrapText="1"/>
    </xf>
    <xf numFmtId="0" fontId="5" fillId="0" borderId="0" xfId="0" applyFont="1" applyAlignment="1">
      <alignment wrapText="1"/>
    </xf>
    <xf numFmtId="0" fontId="5" fillId="0" borderId="0" xfId="0" applyFont="1" applyAlignment="1">
      <alignment horizontal="center" vertical="center" wrapText="1"/>
    </xf>
    <xf numFmtId="0" fontId="32" fillId="0" borderId="1" xfId="0" applyFont="1" applyBorder="1" applyAlignment="1">
      <alignment horizontal="center" vertical="center"/>
    </xf>
    <xf numFmtId="9" fontId="10" fillId="0" borderId="1" xfId="1"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9" fontId="5" fillId="0" borderId="1" xfId="0" applyNumberFormat="1" applyFont="1" applyBorder="1" applyAlignment="1">
      <alignment horizontal="justify" vertical="center"/>
    </xf>
    <xf numFmtId="9" fontId="8" fillId="0" borderId="1" xfId="0" applyNumberFormat="1" applyFont="1" applyBorder="1" applyAlignment="1">
      <alignment horizontal="justify" vertical="center"/>
    </xf>
    <xf numFmtId="0" fontId="31" fillId="0" borderId="0" xfId="0" applyFont="1" applyAlignment="1">
      <alignment horizontal="center" vertical="center"/>
    </xf>
    <xf numFmtId="0" fontId="10" fillId="19" borderId="1" xfId="0" applyFont="1" applyFill="1" applyBorder="1" applyAlignment="1">
      <alignment horizontal="center" vertical="center" wrapText="1"/>
    </xf>
    <xf numFmtId="0" fontId="9" fillId="0" borderId="6" xfId="0" applyFont="1" applyBorder="1" applyAlignment="1" applyProtection="1">
      <alignment horizontal="right" vertical="center"/>
      <protection locked="0"/>
    </xf>
    <xf numFmtId="0" fontId="33" fillId="0" borderId="1" xfId="3" applyBorder="1" applyAlignment="1">
      <alignment vertical="center" wrapText="1"/>
    </xf>
    <xf numFmtId="0" fontId="33" fillId="0" borderId="1" xfId="3" applyBorder="1" applyAlignment="1">
      <alignment vertical="center"/>
    </xf>
    <xf numFmtId="0" fontId="33" fillId="2" borderId="1" xfId="3" applyFill="1" applyBorder="1" applyAlignment="1">
      <alignment vertical="center" wrapText="1"/>
    </xf>
    <xf numFmtId="0" fontId="36" fillId="0" borderId="1" xfId="0" applyFont="1" applyBorder="1" applyAlignment="1" applyProtection="1">
      <alignment horizontal="justify" vertical="center" wrapText="1"/>
      <protection locked="0"/>
    </xf>
    <xf numFmtId="0" fontId="33" fillId="0" borderId="42" xfId="3" applyFill="1" applyBorder="1" applyAlignment="1">
      <alignment vertical="center" wrapText="1"/>
    </xf>
    <xf numFmtId="0" fontId="33" fillId="0" borderId="42" xfId="3" applyFill="1" applyBorder="1" applyAlignment="1">
      <alignment vertical="center"/>
    </xf>
    <xf numFmtId="0" fontId="33" fillId="0" borderId="42" xfId="3" applyBorder="1" applyAlignment="1">
      <alignment vertical="center" wrapText="1"/>
    </xf>
    <xf numFmtId="0" fontId="5" fillId="0" borderId="2" xfId="0" applyFont="1" applyBorder="1" applyAlignment="1">
      <alignment horizontal="center" vertical="center"/>
    </xf>
    <xf numFmtId="9" fontId="11" fillId="0" borderId="4" xfId="0" applyNumberFormat="1" applyFont="1" applyBorder="1" applyAlignment="1">
      <alignment horizontal="center" vertical="center" wrapText="1"/>
    </xf>
    <xf numFmtId="0" fontId="33" fillId="0" borderId="10" xfId="3" applyBorder="1" applyAlignment="1">
      <alignment vertical="center" wrapText="1"/>
    </xf>
    <xf numFmtId="0" fontId="40" fillId="0" borderId="47" xfId="0" applyFont="1" applyBorder="1" applyAlignment="1">
      <alignment horizontal="center" vertical="center" wrapText="1"/>
    </xf>
    <xf numFmtId="0" fontId="40" fillId="0" borderId="48" xfId="0" applyFont="1" applyBorder="1" applyAlignment="1">
      <alignment horizontal="center" vertical="center" wrapText="1"/>
    </xf>
    <xf numFmtId="0" fontId="41" fillId="20" borderId="47" xfId="0" applyFont="1" applyFill="1" applyBorder="1" applyAlignment="1">
      <alignment horizontal="center" vertical="center" wrapText="1"/>
    </xf>
    <xf numFmtId="0" fontId="40" fillId="0" borderId="4" xfId="0" applyFont="1" applyBorder="1" applyAlignment="1">
      <alignment horizontal="center" vertical="center" wrapText="1"/>
    </xf>
    <xf numFmtId="0" fontId="30" fillId="0" borderId="4" xfId="0" applyFont="1" applyBorder="1" applyAlignment="1">
      <alignment horizontal="center" vertical="center" wrapText="1"/>
    </xf>
    <xf numFmtId="0" fontId="5" fillId="3" borderId="1" xfId="0" applyFont="1" applyFill="1" applyBorder="1" applyAlignment="1">
      <alignment horizontal="center" vertical="center"/>
    </xf>
    <xf numFmtId="0" fontId="33" fillId="3" borderId="1" xfId="3" applyFill="1" applyBorder="1" applyAlignment="1">
      <alignment vertical="center" wrapText="1"/>
    </xf>
    <xf numFmtId="0" fontId="33" fillId="3" borderId="1" xfId="3" applyFill="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0" fillId="0" borderId="47"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47" xfId="0" applyFont="1" applyBorder="1" applyAlignment="1">
      <alignment horizontal="center" vertical="center" wrapText="1"/>
    </xf>
    <xf numFmtId="0" fontId="32"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0" borderId="1" xfId="0" applyFont="1" applyBorder="1" applyAlignment="1" applyProtection="1">
      <alignment vertical="center" wrapText="1"/>
      <protection locked="0"/>
    </xf>
    <xf numFmtId="9" fontId="30" fillId="0" borderId="1" xfId="1" applyFont="1" applyFill="1" applyBorder="1" applyAlignment="1" applyProtection="1">
      <alignment horizontal="center" vertical="center" wrapText="1"/>
      <protection locked="0"/>
    </xf>
    <xf numFmtId="0" fontId="30" fillId="2" borderId="1" xfId="2" applyFont="1" applyFill="1" applyBorder="1" applyAlignment="1" applyProtection="1">
      <alignment horizontal="center" vertical="center" wrapText="1"/>
      <protection locked="0"/>
    </xf>
    <xf numFmtId="9" fontId="30" fillId="0" borderId="1" xfId="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0" fillId="0" borderId="1" xfId="0" applyFont="1" applyBorder="1" applyAlignment="1">
      <alignment horizontal="left" vertical="center" wrapText="1"/>
    </xf>
    <xf numFmtId="0" fontId="30" fillId="2" borderId="1" xfId="0" applyFont="1" applyFill="1" applyBorder="1" applyAlignment="1">
      <alignment horizontal="justify" vertical="center" wrapText="1"/>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 xfId="0" applyFont="1" applyBorder="1" applyAlignment="1">
      <alignment vertical="center"/>
    </xf>
    <xf numFmtId="0" fontId="2" fillId="0" borderId="1" xfId="0" applyFont="1" applyBorder="1" applyAlignment="1">
      <alignment vertical="center" wrapText="1"/>
    </xf>
    <xf numFmtId="0" fontId="4" fillId="0" borderId="1" xfId="0" applyFont="1" applyBorder="1" applyAlignment="1">
      <alignment horizontal="center" vertical="center"/>
    </xf>
    <xf numFmtId="0" fontId="47" fillId="2" borderId="1" xfId="0" applyFont="1" applyFill="1" applyBorder="1" applyAlignment="1">
      <alignment horizontal="justify" vertical="center" wrapText="1"/>
    </xf>
    <xf numFmtId="0" fontId="2" fillId="0" borderId="1" xfId="0" applyFont="1" applyBorder="1" applyAlignment="1" applyProtection="1">
      <alignment vertical="center" wrapText="1"/>
      <protection locked="0"/>
    </xf>
    <xf numFmtId="14" fontId="30" fillId="0" borderId="10" xfId="0" applyNumberFormat="1" applyFont="1" applyBorder="1" applyAlignment="1">
      <alignment horizontal="justify" vertical="center" wrapText="1"/>
    </xf>
    <xf numFmtId="0" fontId="40"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40" fillId="0" borderId="10" xfId="0" applyFont="1" applyBorder="1" applyAlignment="1">
      <alignment horizontal="justify" vertical="center" wrapText="1"/>
    </xf>
    <xf numFmtId="0" fontId="40"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9" xfId="0" applyFont="1" applyBorder="1" applyAlignment="1">
      <alignment horizontal="justify" vertical="center" wrapText="1"/>
    </xf>
    <xf numFmtId="0" fontId="2" fillId="0" borderId="1" xfId="0" applyFont="1" applyBorder="1" applyAlignment="1">
      <alignment horizontal="center" vertical="center" wrapText="1"/>
    </xf>
    <xf numFmtId="0" fontId="32" fillId="0" borderId="9" xfId="0" applyFont="1" applyBorder="1" applyAlignment="1">
      <alignment horizontal="center" vertical="center"/>
    </xf>
    <xf numFmtId="0" fontId="32" fillId="0" borderId="43" xfId="0" applyFont="1" applyBorder="1" applyAlignment="1">
      <alignment horizontal="center" vertical="center"/>
    </xf>
    <xf numFmtId="0" fontId="32" fillId="0" borderId="45" xfId="0" applyFont="1" applyBorder="1" applyAlignment="1">
      <alignment horizontal="center" vertical="center"/>
    </xf>
    <xf numFmtId="0" fontId="0" fillId="0" borderId="1" xfId="0" applyBorder="1" applyAlignment="1">
      <alignment horizontal="justify" vertical="center" wrapText="1"/>
    </xf>
    <xf numFmtId="0" fontId="32" fillId="0" borderId="9"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45" xfId="0" applyFont="1" applyBorder="1" applyAlignment="1">
      <alignment horizontal="center" vertical="center" wrapText="1"/>
    </xf>
    <xf numFmtId="0" fontId="30" fillId="0" borderId="1" xfId="0" applyFont="1" applyBorder="1" applyAlignment="1" applyProtection="1">
      <alignment horizontal="center" vertical="center" wrapText="1"/>
      <protection locked="0"/>
    </xf>
    <xf numFmtId="0" fontId="30" fillId="0" borderId="1" xfId="0" applyFont="1" applyBorder="1" applyAlignment="1">
      <alignment horizontal="justify" vertical="center" wrapText="1"/>
    </xf>
    <xf numFmtId="0" fontId="2" fillId="0" borderId="42" xfId="0" applyFont="1" applyBorder="1" applyAlignment="1">
      <alignment horizontal="justify" vertical="center" wrapText="1"/>
    </xf>
    <xf numFmtId="0" fontId="32" fillId="0" borderId="1" xfId="0" applyFont="1" applyBorder="1" applyAlignment="1">
      <alignment horizontal="justify" vertical="center" wrapText="1"/>
    </xf>
    <xf numFmtId="0" fontId="40" fillId="0" borderId="10" xfId="0" applyFont="1" applyBorder="1" applyAlignment="1">
      <alignment horizontal="justify" vertical="center" wrapText="1"/>
    </xf>
    <xf numFmtId="0" fontId="41" fillId="0" borderId="43" xfId="0" applyFont="1" applyBorder="1" applyAlignment="1">
      <alignment horizontal="center" vertical="center" wrapText="1"/>
    </xf>
    <xf numFmtId="0" fontId="0" fillId="0" borderId="1" xfId="0" applyBorder="1" applyAlignment="1">
      <alignment horizontal="center" vertical="center" wrapText="1"/>
    </xf>
    <xf numFmtId="0" fontId="2" fillId="0" borderId="2" xfId="0" applyFont="1" applyBorder="1" applyAlignment="1">
      <alignment horizontal="justify" vertical="center"/>
    </xf>
    <xf numFmtId="0" fontId="30" fillId="0" borderId="1" xfId="0" applyFont="1" applyBorder="1" applyAlignment="1">
      <alignment horizontal="center" vertical="center" wrapText="1"/>
    </xf>
    <xf numFmtId="0" fontId="2" fillId="0" borderId="1" xfId="0" applyFont="1" applyBorder="1" applyAlignment="1">
      <alignment horizontal="justify" vertical="center"/>
    </xf>
    <xf numFmtId="0" fontId="30" fillId="0" borderId="3" xfId="0" applyFont="1" applyBorder="1" applyAlignment="1" applyProtection="1">
      <alignment horizontal="justify" vertical="center" wrapText="1"/>
      <protection locked="0"/>
    </xf>
    <xf numFmtId="0" fontId="40" fillId="0" borderId="46" xfId="0" applyFont="1" applyBorder="1" applyAlignment="1">
      <alignment horizontal="center" vertical="center" wrapText="1"/>
    </xf>
    <xf numFmtId="0" fontId="40" fillId="0" borderId="51" xfId="0" applyFont="1" applyBorder="1" applyAlignment="1">
      <alignment horizontal="center" vertical="center" wrapText="1"/>
    </xf>
    <xf numFmtId="0" fontId="40" fillId="0" borderId="43" xfId="0" applyFont="1" applyBorder="1" applyAlignment="1">
      <alignment horizontal="center" vertical="center" wrapText="1"/>
    </xf>
    <xf numFmtId="0" fontId="40" fillId="0" borderId="45" xfId="0" applyFont="1" applyBorder="1" applyAlignment="1">
      <alignment horizontal="center" vertical="center" wrapText="1"/>
    </xf>
    <xf numFmtId="0" fontId="30" fillId="0" borderId="1" xfId="0" applyFont="1" applyBorder="1" applyAlignment="1" applyProtection="1">
      <alignment horizontal="justify" vertical="center" wrapText="1"/>
      <protection locked="0"/>
    </xf>
    <xf numFmtId="0" fontId="30" fillId="0" borderId="9" xfId="0" applyFont="1" applyBorder="1" applyAlignment="1" applyProtection="1">
      <alignment horizontal="justify" vertical="center" wrapText="1"/>
      <protection locked="0"/>
    </xf>
    <xf numFmtId="0" fontId="41" fillId="0" borderId="42" xfId="0" applyFont="1" applyBorder="1" applyAlignment="1" applyProtection="1">
      <alignment horizontal="justify" vertical="center" wrapText="1"/>
      <protection locked="0"/>
    </xf>
    <xf numFmtId="0" fontId="30" fillId="0" borderId="1" xfId="0" applyFont="1" applyBorder="1" applyAlignment="1" applyProtection="1">
      <alignment horizontal="center" vertical="center"/>
      <protection locked="0"/>
    </xf>
    <xf numFmtId="0" fontId="33" fillId="0" borderId="1" xfId="4" applyBorder="1" applyAlignment="1" applyProtection="1">
      <alignment vertical="center" wrapText="1"/>
      <protection locked="0"/>
    </xf>
    <xf numFmtId="0" fontId="33" fillId="0" borderId="1" xfId="3" applyBorder="1" applyAlignment="1" applyProtection="1">
      <alignment vertical="center" wrapText="1"/>
      <protection locked="0"/>
    </xf>
    <xf numFmtId="0" fontId="10" fillId="0" borderId="1" xfId="0" applyFont="1" applyBorder="1" applyAlignment="1" applyProtection="1">
      <alignment horizontal="center" vertical="center" wrapText="1"/>
      <protection locked="0"/>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5" fillId="0" borderId="1" xfId="0" applyFont="1" applyBorder="1" applyAlignment="1">
      <alignment horizontal="center" vertical="center"/>
    </xf>
    <xf numFmtId="9" fontId="10" fillId="0" borderId="1"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10" fillId="0" borderId="1" xfId="0" applyFont="1" applyBorder="1" applyAlignment="1" applyProtection="1">
      <alignment horizontal="justify" vertical="center"/>
      <protection locked="0"/>
    </xf>
    <xf numFmtId="0" fontId="2" fillId="0" borderId="1" xfId="0" applyFont="1" applyBorder="1" applyAlignment="1">
      <alignment horizontal="center"/>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5" fillId="0" borderId="1" xfId="0" applyFont="1" applyBorder="1" applyAlignment="1">
      <alignment horizontal="justify" vertical="center" wrapText="1"/>
    </xf>
    <xf numFmtId="0" fontId="23" fillId="0" borderId="4" xfId="0" applyFont="1" applyBorder="1" applyAlignment="1">
      <alignment horizontal="justify" vertical="center" wrapText="1"/>
    </xf>
    <xf numFmtId="0" fontId="23" fillId="0" borderId="1" xfId="0" applyFont="1" applyBorder="1" applyAlignment="1">
      <alignment horizontal="justify" vertical="center" wrapText="1"/>
    </xf>
    <xf numFmtId="0" fontId="4" fillId="2" borderId="1" xfId="0" applyFont="1" applyFill="1" applyBorder="1" applyAlignment="1">
      <alignment horizontal="center" vertical="center"/>
    </xf>
    <xf numFmtId="0" fontId="30" fillId="0" borderId="1" xfId="0" applyFont="1" applyBorder="1" applyAlignment="1" applyProtection="1">
      <alignment horizontal="left" vertical="center" wrapTex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15" fillId="0" borderId="1" xfId="0" applyFont="1" applyBorder="1" applyAlignment="1">
      <alignment horizontal="center" vertical="center" wrapText="1"/>
    </xf>
    <xf numFmtId="0" fontId="30" fillId="2" borderId="1" xfId="2" applyFont="1" applyFill="1" applyBorder="1" applyAlignment="1" applyProtection="1">
      <alignment horizontal="center" vertical="center" wrapText="1"/>
      <protection locked="0"/>
    </xf>
    <xf numFmtId="9" fontId="30" fillId="0" borderId="1" xfId="1" applyFont="1" applyFill="1" applyBorder="1" applyAlignment="1" applyProtection="1">
      <alignment horizontal="center" vertical="center" wrapText="1"/>
    </xf>
    <xf numFmtId="9" fontId="30" fillId="0" borderId="1" xfId="1" applyFont="1" applyFill="1" applyBorder="1" applyAlignment="1" applyProtection="1">
      <alignment horizontal="center" vertical="center" wrapText="1"/>
      <protection locked="0"/>
    </xf>
    <xf numFmtId="0" fontId="33" fillId="0" borderId="1" xfId="3" applyBorder="1" applyAlignment="1">
      <alignment vertical="center" wrapText="1"/>
    </xf>
    <xf numFmtId="9" fontId="7" fillId="0" borderId="1" xfId="0" applyNumberFormat="1" applyFont="1" applyBorder="1" applyAlignment="1">
      <alignment horizontal="center" vertical="center"/>
    </xf>
    <xf numFmtId="0" fontId="21" fillId="0" borderId="1" xfId="0" applyFont="1" applyBorder="1" applyAlignment="1" applyProtection="1">
      <alignment horizontal="justify" vertical="center" wrapText="1"/>
      <protection locked="0"/>
    </xf>
    <xf numFmtId="0" fontId="2" fillId="0" borderId="1" xfId="0" applyFont="1" applyBorder="1" applyAlignment="1" applyProtection="1">
      <alignment horizontal="center" vertical="center" wrapText="1"/>
      <protection locked="0"/>
    </xf>
    <xf numFmtId="0" fontId="46" fillId="0" borderId="1" xfId="0" applyFont="1" applyBorder="1" applyAlignment="1">
      <alignment horizontal="center" vertical="center"/>
    </xf>
    <xf numFmtId="0" fontId="8" fillId="10"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pplyProtection="1">
      <alignment horizontal="right" vertical="center"/>
      <protection locked="0"/>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0" fontId="10" fillId="2" borderId="1" xfId="0" applyFont="1" applyFill="1" applyBorder="1" applyAlignment="1" applyProtection="1">
      <alignment horizontal="left" vertical="center" wrapText="1"/>
      <protection locked="0"/>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8" fillId="4" borderId="1"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15"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1" fillId="6"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0" fillId="2" borderId="1" xfId="0" applyFont="1" applyFill="1" applyBorder="1" applyAlignment="1" applyProtection="1">
      <alignment horizontal="center" vertical="center" wrapText="1"/>
      <protection locked="0"/>
    </xf>
    <xf numFmtId="0" fontId="2" fillId="0" borderId="1" xfId="0" applyFont="1" applyBorder="1" applyAlignment="1">
      <alignment horizontal="left" vertical="center" wrapText="1"/>
    </xf>
    <xf numFmtId="0" fontId="30" fillId="2" borderId="1" xfId="0" applyFont="1" applyFill="1" applyBorder="1" applyAlignment="1">
      <alignment horizontal="justify" vertical="center" wrapText="1"/>
    </xf>
    <xf numFmtId="0" fontId="4" fillId="2" borderId="1" xfId="0" applyFont="1" applyFill="1" applyBorder="1" applyAlignment="1">
      <alignment horizontal="justify" vertical="center"/>
    </xf>
    <xf numFmtId="0" fontId="30" fillId="11" borderId="1" xfId="0" applyFont="1" applyFill="1" applyBorder="1" applyAlignment="1">
      <alignment horizontal="center" vertical="center" wrapText="1"/>
    </xf>
    <xf numFmtId="9" fontId="30" fillId="0" borderId="1" xfId="1" applyFont="1" applyFill="1" applyBorder="1" applyAlignment="1" applyProtection="1">
      <alignment horizontal="justify" vertical="center" wrapText="1"/>
      <protection locked="0"/>
    </xf>
    <xf numFmtId="0" fontId="2" fillId="0" borderId="1"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33" fillId="0" borderId="9" xfId="3" applyBorder="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pplyProtection="1">
      <alignment horizontal="justify" vertical="center" wrapText="1"/>
      <protection locked="0"/>
    </xf>
    <xf numFmtId="0" fontId="15" fillId="0" borderId="1" xfId="0" applyFont="1" applyBorder="1" applyAlignment="1">
      <alignment horizontal="justify" vertical="center" wrapText="1"/>
    </xf>
    <xf numFmtId="0" fontId="30" fillId="2" borderId="1" xfId="2" applyFont="1" applyFill="1" applyBorder="1" applyAlignment="1" applyProtection="1">
      <alignment horizontal="justify" vertical="center" wrapText="1"/>
      <protection locked="0"/>
    </xf>
    <xf numFmtId="9" fontId="30" fillId="0" borderId="1" xfId="1" applyFont="1" applyFill="1" applyBorder="1" applyAlignment="1" applyProtection="1">
      <alignment horizontal="justify" vertical="center" wrapText="1"/>
    </xf>
    <xf numFmtId="9" fontId="5" fillId="0" borderId="1" xfId="0" applyNumberFormat="1" applyFont="1" applyBorder="1" applyAlignment="1">
      <alignment horizontal="justify" vertical="center"/>
    </xf>
    <xf numFmtId="0" fontId="5" fillId="3" borderId="1" xfId="0" applyFont="1" applyFill="1" applyBorder="1" applyAlignment="1">
      <alignment horizontal="center" vertical="center"/>
    </xf>
    <xf numFmtId="0" fontId="33" fillId="3" borderId="1" xfId="3" applyFill="1" applyBorder="1" applyAlignment="1">
      <alignment vertical="center" wrapText="1"/>
    </xf>
    <xf numFmtId="0" fontId="4" fillId="0" borderId="1" xfId="0" applyFont="1" applyBorder="1" applyAlignment="1">
      <alignment horizontal="center" vertical="center"/>
    </xf>
    <xf numFmtId="0" fontId="2" fillId="2" borderId="1" xfId="0" applyFont="1" applyFill="1" applyBorder="1" applyAlignment="1">
      <alignment horizontal="center" vertical="center"/>
    </xf>
    <xf numFmtId="0" fontId="30" fillId="2"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21" fillId="0" borderId="1" xfId="0" applyFont="1" applyBorder="1" applyAlignment="1" applyProtection="1">
      <alignment horizontal="left" vertical="center" wrapText="1"/>
      <protection locked="0"/>
    </xf>
    <xf numFmtId="0" fontId="23" fillId="0" borderId="1" xfId="0" applyFont="1" applyBorder="1" applyAlignment="1">
      <alignment horizontal="left"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10" fillId="0" borderId="0" xfId="0" applyFont="1" applyAlignment="1">
      <alignment horizontal="center" vertical="center" wrapText="1"/>
    </xf>
    <xf numFmtId="0" fontId="43" fillId="19"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7" fillId="18" borderId="1" xfId="0" applyFont="1" applyFill="1" applyBorder="1" applyAlignment="1">
      <alignment horizontal="center" vertical="center" wrapText="1"/>
    </xf>
    <xf numFmtId="0" fontId="0" fillId="0" borderId="1" xfId="0" applyBorder="1" applyAlignment="1">
      <alignment horizontal="center" vertical="center"/>
    </xf>
    <xf numFmtId="0" fontId="8" fillId="19" borderId="1" xfId="0" applyFont="1" applyFill="1" applyBorder="1" applyAlignment="1">
      <alignment horizontal="center" vertical="center" wrapText="1"/>
    </xf>
    <xf numFmtId="164" fontId="10" fillId="19"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41" fillId="0" borderId="10" xfId="0" applyFont="1" applyBorder="1" applyAlignment="1">
      <alignment horizontal="center" vertical="center" wrapText="1"/>
    </xf>
    <xf numFmtId="0" fontId="38" fillId="0" borderId="1"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wrapText="1"/>
      <protection locked="0"/>
    </xf>
    <xf numFmtId="14" fontId="30" fillId="0" borderId="2" xfId="0" applyNumberFormat="1" applyFont="1" applyBorder="1" applyAlignment="1">
      <alignment horizontal="center" vertical="center" wrapText="1"/>
    </xf>
    <xf numFmtId="0" fontId="30" fillId="0" borderId="2" xfId="0" applyFont="1" applyBorder="1" applyAlignment="1">
      <alignment horizontal="center" vertical="center" wrapText="1"/>
    </xf>
    <xf numFmtId="14" fontId="39"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32" fillId="0" borderId="10" xfId="0" applyFont="1" applyBorder="1" applyAlignment="1">
      <alignment horizontal="center" vertical="center" wrapText="1"/>
    </xf>
    <xf numFmtId="14" fontId="32" fillId="0" borderId="9" xfId="0" applyNumberFormat="1" applyFont="1" applyBorder="1" applyAlignment="1">
      <alignment horizontal="center" vertical="center"/>
    </xf>
    <xf numFmtId="0" fontId="43" fillId="0" borderId="9" xfId="0" applyFont="1" applyBorder="1" applyAlignment="1">
      <alignment horizontal="center" vertical="center" wrapText="1"/>
    </xf>
    <xf numFmtId="0" fontId="43" fillId="0" borderId="43" xfId="0" applyFont="1" applyBorder="1" applyAlignment="1">
      <alignment horizontal="center" vertical="center" wrapText="1"/>
    </xf>
    <xf numFmtId="0" fontId="43" fillId="0" borderId="45" xfId="0" applyFont="1" applyBorder="1" applyAlignment="1">
      <alignment horizontal="center" vertical="center" wrapText="1"/>
    </xf>
    <xf numFmtId="14" fontId="41" fillId="20" borderId="9" xfId="0" applyNumberFormat="1" applyFont="1" applyFill="1" applyBorder="1" applyAlignment="1">
      <alignment horizontal="center" vertical="center" wrapText="1"/>
    </xf>
    <xf numFmtId="0" fontId="41" fillId="20" borderId="43" xfId="0" applyFont="1" applyFill="1" applyBorder="1" applyAlignment="1">
      <alignment horizontal="center" vertical="center" wrapText="1"/>
    </xf>
    <xf numFmtId="0" fontId="41" fillId="20" borderId="10" xfId="0" applyFont="1" applyFill="1" applyBorder="1" applyAlignment="1">
      <alignment horizontal="center" vertical="center" wrapText="1"/>
    </xf>
    <xf numFmtId="164" fontId="30" fillId="0" borderId="1" xfId="0" applyNumberFormat="1" applyFont="1" applyBorder="1" applyAlignment="1" applyProtection="1">
      <alignment horizontal="center" vertical="center"/>
      <protection locked="0"/>
    </xf>
    <xf numFmtId="14" fontId="32" fillId="0" borderId="1" xfId="0" applyNumberFormat="1" applyFont="1" applyBorder="1" applyAlignment="1">
      <alignment horizontal="center" vertical="center"/>
    </xf>
    <xf numFmtId="0" fontId="41" fillId="0" borderId="9" xfId="0" applyFont="1" applyBorder="1" applyAlignment="1">
      <alignment horizontal="center" vertical="center" wrapText="1"/>
    </xf>
    <xf numFmtId="0" fontId="40" fillId="0" borderId="9"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3"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 xfId="0" applyFont="1" applyBorder="1" applyAlignment="1">
      <alignment horizontal="center" vertical="center" wrapText="1"/>
    </xf>
    <xf numFmtId="0" fontId="41" fillId="20" borderId="9" xfId="0" applyFont="1" applyFill="1" applyBorder="1" applyAlignment="1">
      <alignment horizontal="center" vertical="center" wrapText="1"/>
    </xf>
    <xf numFmtId="0" fontId="41" fillId="20" borderId="45" xfId="0" applyFont="1" applyFill="1" applyBorder="1" applyAlignment="1">
      <alignment horizontal="center" vertical="center" wrapText="1"/>
    </xf>
    <xf numFmtId="14" fontId="30" fillId="0" borderId="1" xfId="0" applyNumberFormat="1" applyFont="1" applyBorder="1" applyAlignment="1">
      <alignment horizontal="center" vertical="center" wrapText="1"/>
    </xf>
    <xf numFmtId="14" fontId="40" fillId="0" borderId="9" xfId="0" applyNumberFormat="1" applyFont="1" applyBorder="1" applyAlignment="1">
      <alignment horizontal="center" vertical="center" wrapText="1"/>
    </xf>
    <xf numFmtId="14" fontId="40" fillId="0" borderId="43" xfId="0" applyNumberFormat="1" applyFont="1" applyBorder="1" applyAlignment="1">
      <alignment horizontal="center" vertical="center" wrapText="1"/>
    </xf>
    <xf numFmtId="14" fontId="40" fillId="0" borderId="10" xfId="0" applyNumberFormat="1" applyFont="1" applyBorder="1" applyAlignment="1">
      <alignment horizontal="center" vertical="center" wrapText="1"/>
    </xf>
    <xf numFmtId="0" fontId="4" fillId="17" borderId="30"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2" fillId="0" borderId="0" xfId="0" applyFont="1" applyAlignment="1">
      <alignment horizontal="center"/>
    </xf>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7" borderId="25"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8"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4"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29" xfId="0" applyFont="1" applyFill="1" applyBorder="1" applyAlignment="1">
      <alignment horizontal="center" vertical="center" wrapText="1"/>
    </xf>
    <xf numFmtId="0" fontId="32" fillId="0" borderId="9" xfId="0" applyFont="1" applyBorder="1" applyAlignment="1">
      <alignment horizontal="justify" vertical="center" wrapText="1"/>
    </xf>
    <xf numFmtId="0" fontId="32" fillId="0" borderId="43" xfId="0" applyFont="1" applyBorder="1" applyAlignment="1">
      <alignment horizontal="justify" vertical="center" wrapText="1"/>
    </xf>
    <xf numFmtId="0" fontId="32" fillId="0" borderId="45" xfId="0" applyFont="1" applyBorder="1" applyAlignment="1">
      <alignment horizontal="justify" vertical="center" wrapText="1"/>
    </xf>
    <xf numFmtId="0" fontId="32" fillId="0" borderId="4" xfId="0" applyFont="1" applyBorder="1" applyAlignment="1">
      <alignment horizontal="justify" vertical="center" wrapText="1"/>
    </xf>
    <xf numFmtId="0" fontId="30" fillId="0" borderId="9" xfId="0" applyFont="1" applyBorder="1" applyAlignment="1">
      <alignment horizontal="justify" vertical="center" wrapText="1"/>
    </xf>
    <xf numFmtId="0" fontId="32" fillId="0" borderId="47" xfId="0" applyFont="1" applyBorder="1" applyAlignment="1">
      <alignment horizontal="justify" vertical="center" wrapText="1"/>
    </xf>
    <xf numFmtId="0" fontId="30" fillId="0" borderId="43" xfId="0" applyFont="1" applyBorder="1" applyAlignment="1">
      <alignment horizontal="justify" vertical="center" wrapText="1"/>
    </xf>
    <xf numFmtId="0" fontId="30" fillId="0" borderId="45" xfId="0" applyFont="1" applyBorder="1" applyAlignment="1">
      <alignment horizontal="justify" vertical="center" wrapText="1"/>
    </xf>
    <xf numFmtId="0" fontId="30" fillId="0" borderId="1" xfId="0" applyFont="1" applyBorder="1" applyAlignment="1" applyProtection="1">
      <alignment horizontal="justify" vertical="center"/>
      <protection locked="0"/>
    </xf>
    <xf numFmtId="0" fontId="33" fillId="0" borderId="1" xfId="3" applyBorder="1" applyAlignment="1" applyProtection="1">
      <alignment horizontal="justify" vertical="center" wrapText="1"/>
      <protection locked="0"/>
    </xf>
    <xf numFmtId="0" fontId="41" fillId="0" borderId="9" xfId="0" applyFont="1" applyBorder="1" applyAlignment="1">
      <alignment horizontal="justify" vertical="center" wrapText="1"/>
    </xf>
    <xf numFmtId="0" fontId="45" fillId="0" borderId="9" xfId="3" applyFont="1" applyFill="1" applyBorder="1" applyAlignment="1">
      <alignment horizontal="justify" vertical="center" wrapText="1"/>
    </xf>
    <xf numFmtId="0" fontId="41" fillId="0" borderId="43" xfId="0" applyFont="1" applyBorder="1" applyAlignment="1">
      <alignment horizontal="justify" vertical="center" wrapText="1"/>
    </xf>
    <xf numFmtId="0" fontId="41" fillId="0" borderId="10" xfId="0" applyFont="1" applyBorder="1" applyAlignment="1">
      <alignment horizontal="justify" vertical="center" wrapText="1"/>
    </xf>
    <xf numFmtId="0" fontId="45" fillId="0" borderId="10" xfId="3" applyFont="1" applyFill="1" applyBorder="1" applyAlignment="1">
      <alignment horizontal="justify" vertical="center" wrapText="1"/>
    </xf>
    <xf numFmtId="0" fontId="45" fillId="0" borderId="43" xfId="3" applyFont="1" applyFill="1" applyBorder="1" applyAlignment="1">
      <alignment horizontal="justify" vertical="center" wrapText="1"/>
    </xf>
    <xf numFmtId="0" fontId="41" fillId="0" borderId="45" xfId="0" applyFont="1" applyBorder="1" applyAlignment="1">
      <alignment horizontal="justify" vertical="center" wrapText="1"/>
    </xf>
    <xf numFmtId="0" fontId="41" fillId="0" borderId="47" xfId="0" applyFont="1" applyBorder="1" applyAlignment="1">
      <alignment horizontal="justify" vertical="center" wrapText="1"/>
    </xf>
    <xf numFmtId="0" fontId="45" fillId="0" borderId="47" xfId="3" applyFont="1" applyFill="1" applyBorder="1" applyAlignment="1">
      <alignment horizontal="justify" vertical="center" wrapText="1"/>
    </xf>
    <xf numFmtId="0" fontId="2" fillId="0" borderId="10" xfId="0" applyFont="1" applyBorder="1" applyAlignment="1">
      <alignment horizontal="justify" vertical="center"/>
    </xf>
    <xf numFmtId="0" fontId="30" fillId="0" borderId="4" xfId="0" applyFont="1" applyBorder="1" applyAlignment="1">
      <alignment horizontal="justify" vertical="center" wrapText="1"/>
    </xf>
    <xf numFmtId="0" fontId="40" fillId="0" borderId="4" xfId="0" applyFont="1" applyBorder="1" applyAlignment="1">
      <alignment horizontal="justify" vertical="center" wrapText="1"/>
    </xf>
    <xf numFmtId="0" fontId="40" fillId="0" borderId="9" xfId="0" applyFont="1" applyBorder="1" applyAlignment="1">
      <alignment horizontal="justify" vertical="center" wrapText="1"/>
    </xf>
    <xf numFmtId="0" fontId="41" fillId="20" borderId="9" xfId="0" applyFont="1" applyFill="1" applyBorder="1" applyAlignment="1">
      <alignment horizontal="justify" vertical="center" wrapText="1"/>
    </xf>
    <xf numFmtId="0" fontId="40" fillId="0" borderId="47" xfId="0" applyFont="1" applyBorder="1" applyAlignment="1">
      <alignment horizontal="justify" vertical="center" wrapText="1"/>
    </xf>
    <xf numFmtId="0" fontId="40" fillId="0" borderId="43" xfId="0" applyFont="1" applyBorder="1" applyAlignment="1">
      <alignment horizontal="justify" vertical="center" wrapText="1"/>
    </xf>
    <xf numFmtId="0" fontId="40" fillId="0" borderId="45" xfId="0" applyFont="1" applyBorder="1" applyAlignment="1">
      <alignment horizontal="justify" vertical="center" wrapText="1"/>
    </xf>
    <xf numFmtId="0" fontId="41" fillId="20" borderId="45" xfId="0" applyFont="1" applyFill="1" applyBorder="1" applyAlignment="1">
      <alignment horizontal="justify" vertical="center" wrapText="1"/>
    </xf>
    <xf numFmtId="0" fontId="40" fillId="0" borderId="48" xfId="0" applyFont="1" applyBorder="1" applyAlignment="1">
      <alignment horizontal="justify" vertical="center" wrapText="1"/>
    </xf>
    <xf numFmtId="0" fontId="41" fillId="20" borderId="47" xfId="0" applyFont="1" applyFill="1" applyBorder="1" applyAlignment="1">
      <alignment horizontal="justify" vertical="center" wrapText="1"/>
    </xf>
    <xf numFmtId="0" fontId="40" fillId="0" borderId="49" xfId="0" applyFont="1" applyBorder="1" applyAlignment="1">
      <alignment horizontal="justify" vertical="center" wrapText="1"/>
    </xf>
    <xf numFmtId="0" fontId="49" fillId="0" borderId="42" xfId="0" applyFont="1" applyBorder="1" applyAlignment="1">
      <alignment horizontal="justify" vertical="center" wrapText="1"/>
    </xf>
    <xf numFmtId="0" fontId="40" fillId="0" borderId="50" xfId="0" applyFont="1" applyBorder="1" applyAlignment="1">
      <alignment horizontal="justify" vertical="center" wrapText="1"/>
    </xf>
    <xf numFmtId="0" fontId="32" fillId="0" borderId="3" xfId="0" applyFont="1" applyBorder="1" applyAlignment="1">
      <alignment horizontal="justify" vertical="center" wrapText="1"/>
    </xf>
    <xf numFmtId="0" fontId="32" fillId="0" borderId="4" xfId="0" applyFont="1" applyBorder="1" applyAlignment="1">
      <alignment horizontal="center" vertical="center"/>
    </xf>
  </cellXfs>
  <cellStyles count="5">
    <cellStyle name="Hipervínculo" xfId="4" builtinId="8"/>
    <cellStyle name="Hyperlink" xfId="3" xr:uid="{00000000-000B-0000-0000-000008000000}"/>
    <cellStyle name="Normal" xfId="0" builtinId="0"/>
    <cellStyle name="Normal 2" xfId="2" xr:uid="{00000000-0005-0000-0000-000002000000}"/>
    <cellStyle name="Porcentaje" xfId="1" builtinId="5"/>
  </cellStyles>
  <dxfs count="645">
    <dxf>
      <fill>
        <patternFill>
          <bgColor rgb="FF00B050"/>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00B050"/>
        </patternFill>
      </fill>
    </dxf>
    <dxf>
      <fill>
        <patternFill>
          <bgColor rgb="FF92D050"/>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theme="1"/>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92D050"/>
        </patternFill>
      </fill>
    </dxf>
    <dxf>
      <font>
        <color rgb="FF9C0006"/>
      </font>
      <fill>
        <patternFill>
          <bgColor rgb="FFFFC7CE"/>
        </patternFill>
      </fill>
    </dxf>
    <dxf>
      <fill>
        <patternFill>
          <bgColor rgb="FFFFFFCC"/>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auto="1"/>
      </font>
      <fill>
        <patternFill>
          <bgColor rgb="FFFF0000"/>
        </patternFill>
      </fill>
    </dxf>
    <dxf>
      <fill>
        <patternFill>
          <bgColor rgb="FFFF0000"/>
        </patternFill>
      </fill>
    </dxf>
    <dxf>
      <fill>
        <patternFill>
          <bgColor rgb="FFFFFFCC"/>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FFCC"/>
        </patternFill>
      </fill>
    </dxf>
    <dxf>
      <fill>
        <patternFill>
          <bgColor rgb="FFFFFF99"/>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00B05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theme="1"/>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00B050"/>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FFCC"/>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ont>
        <color auto="1"/>
      </font>
      <fill>
        <patternFill>
          <bgColor rgb="FFFF0000"/>
        </patternFill>
      </fill>
    </dxf>
    <dxf>
      <fill>
        <patternFill>
          <bgColor rgb="FFFFFF99"/>
        </patternFill>
      </fill>
    </dxf>
    <dxf>
      <font>
        <color theme="1"/>
      </font>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13761</xdr:colOff>
      <xdr:row>0</xdr:row>
      <xdr:rowOff>153458</xdr:rowOff>
    </xdr:from>
    <xdr:to>
      <xdr:col>3</xdr:col>
      <xdr:colOff>1482959</xdr:colOff>
      <xdr:row>0</xdr:row>
      <xdr:rowOff>1227666</xdr:rowOff>
    </xdr:to>
    <xdr:pic>
      <xdr:nvPicPr>
        <xdr:cNvPr id="2" name="Imagen 2">
          <a:extLst>
            <a:ext uri="{FF2B5EF4-FFF2-40B4-BE49-F238E27FC236}">
              <a16:creationId xmlns:a16="http://schemas.microsoft.com/office/drawing/2014/main" id="{709B5BEF-9FFC-4B11-94E6-98D9DBF347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9428" y="153458"/>
          <a:ext cx="4220864" cy="10742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Rodrigo Antonio Jimenez Reyes" id="{1FADD067-216F-46AD-A740-A5B83233E9FD}" userId="S::rjimenez@mincit.gov.co::51afa7bd-1f4b-440a-ab8c-78b98bd5d730"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H34" dT="2024-05-10T14:32:47.25" personId="{1FADD067-216F-46AD-A740-A5B83233E9FD}" id="{982A66BD-677D-4277-8F5E-5BAAEB7AEE4E}">
    <text>No entiendo porque sugerimos la posibilidad de estructurar indicador? En el documento de política y metodología eliminamos ese concepto. O es que la metodología de riesgos de corrupción lo contempla?</text>
  </threadedComment>
</ThreadedComments>
</file>

<file path=xl/worksheets/_rels/sheet1.xml.rels><?xml version="1.0" encoding="UTF-8" standalone="yes"?>
<Relationships xmlns="http://schemas.openxmlformats.org/package/2006/relationships"><Relationship Id="rId13"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7%2FComentarios%20allegados%20por%20los%20interesados&amp;viewid=dfdda836%2Dbbad%2D4360%2Db6a2%2D2fcb31d2608b" TargetMode="External"/><Relationship Id="rId18"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8%2FActa%2C%20Registro%20de%20asistencia%2C%20ayuda%20de%20memoria%2C%20correo%20electr%C3%B3nico&amp;viewid=dfdda836%2Dbbad%2D4360%2Db6a2%2D2fcb31d2608b" TargetMode="External"/><Relationship Id="rId26"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1%2FCorreos%20electr%C3%B3nicos%20Listas%20de%20asistencia&amp;viewid=dfdda836%2Dbbad%2D4360%2Db6a2%2D2fcb31d2608b" TargetMode="External"/><Relationship Id="rId39"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9%2FCorreo%20elecTr%C3%B3nico&amp;viewid=dfdda836%2Dbbad%2D4360%2Db6a2%2D2fcb31d2608b" TargetMode="External"/><Relationship Id="rId21"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9%2FModificaci%C3%B3n%20para%20cancelaci%C3%B3n%20total%20o%20parcial%20del%20registro%20de%20importaci%C3%B3n&amp;viewid=dfdda836%2Dbbad%2D4360%2Db6a2%2D2fcb31d2608b" TargetMode="External"/><Relationship Id="rId34"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6%2FInformes%2C%20correos%20electr%C3%B3nicos&amp;viewid=dfdda836%2Dbbad%2D4360%2Db6a2%2D2fcb31d2608b" TargetMode="External"/><Relationship Id="rId42"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1%2FArchivos%20en%20Excel%20%2D%20Res%C3%BAmenes%20de%20n%C3%B3mina&amp;viewid=dfdda836%2Dbbad%2D4360%2Db6a2%2D2fcb31d2608b" TargetMode="External"/><Relationship Id="rId47"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3%2FPPIOS%20Y%20VALORES%20Listas%20de%20Asistencia%20%2D%20Ayudas%20de%20memoria&amp;viewid=dfdda836%2Dbbad%2D4360%2Db6a2%2D2fcb31d2608b" TargetMode="External"/><Relationship Id="rId50" Type="http://schemas.openxmlformats.org/officeDocument/2006/relationships/hyperlink" Target="https://mincitco.sharepoint.com/:f:/s/Planeacion/Eoj4NYNgwC5OqrlEwTUyxkEBzOSxwg09-zfGYO5hbBwhSg?e=rIFhXU" TargetMode="External"/><Relationship Id="rId55" Type="http://schemas.openxmlformats.org/officeDocument/2006/relationships/printerSettings" Target="../printerSettings/printerSettings1.bin"/><Relationship Id="rId7"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Zona%20Franca%20ampliaci%C3%B3n%20extensi%C3%B3n%20o%20reducci%C3%B3n%20lista%20chequeo&amp;listurl=https%3A%2F%2Fmincitco%2Esharepoint%2Ecom%2Fsites%2FPlaneacion%2FDocumentos%20compartidos&amp;viewid=dfdda836%2Dbbad%2D4360%2Db6a2%2D2fcb31d2608b&amp;view=0" TargetMode="External"/><Relationship Id="rId2"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3&amp;listurl=https%3A%2F%2Fmincitco%2Esharepoint%2Ecom%2Fsites%2FPlaneacion%2FDocumentos%20compartidos&amp;viewid=dfdda836%2Dbbad%2D4360%2Db6a2%2D2fcb31d2608b&amp;view=0" TargetMode="External"/><Relationship Id="rId16"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7%2FSolicitud%20al%20Ministerio%20de%20Comercio%2C%20Industria%20y%20Turismo%20de%20concepto%20previo&amp;viewid=dfdda836%2Dbbad%2D4360%2Db6a2%2D2fcb31d2608b" TargetMode="External"/><Relationship Id="rId29"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2%2FFormato%20Gesti%C3%B3n%20de%20Cambios&amp;viewid=dfdda836%2Dbbad%2D4360%2Db6a2%2D2fcb31d2608b" TargetMode="External"/><Relationship Id="rId11"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5%2FInforme%20tecnico%20evaluacion%20profesionales%20designados&amp;viewid=dfdda836%2Dbbad%2D4360%2Db6a2%2D2fcb31d2608b" TargetMode="External"/><Relationship Id="rId24"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0%2FOficio%20%2D%20Correo%20electr%C3%B3nico&amp;viewid=dfdda836%2Dbbad%2D4360%2Db6a2%2D2fcb31d2608b" TargetMode="External"/><Relationship Id="rId32"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4%2FAplicativo%20web%20de%20cobro%20coactivo&amp;viewid=dfdda836%2Dbbad%2D4360%2Db6a2%2D2fcb31d2608b" TargetMode="External"/><Relationship Id="rId37"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7%2FAyuda%20de%20memoria%20y%20registro%20de%20asistencia&amp;viewid=dfdda836%2Dbbad%2D4360%2Db6a2%2D2fcb31d2608b" TargetMode="External"/><Relationship Id="rId40"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0%2FExpediente%20con%20todos%20los%20documentos%20%2D%20Lista%20de%20Chequeo%20de%20documentos&amp;viewid=dfdda836%2Dbbad%2D4360%2Db6a2%2D2fcb31d2608b" TargetMode="External"/><Relationship Id="rId45"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3%2FListas%20de%20Asistencia%20%2D%20Ayudas%20de%20memoria&amp;viewid=dfdda836%2Dbbad%2D4360%2Db6a2%2D2fcb31d2608b" TargetMode="External"/><Relationship Id="rId53" Type="http://schemas.openxmlformats.org/officeDocument/2006/relationships/hyperlink" Target="https://mincitco.sharepoint.com/:f:/s/Planeacion/Ell5SuD0xj9JuEGkU6JKbLsB23n1K9lUNwkzdEHF5VuYhg?e=udJDTo" TargetMode="External"/><Relationship Id="rId58" Type="http://schemas.openxmlformats.org/officeDocument/2006/relationships/vmlDrawing" Target="../drawings/vmlDrawing2.vml"/><Relationship Id="rId5"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declaracion%20zona%20franca%20acta%20visita&amp;listurl=https%3A%2F%2Fmincitco%2Esharepoint%2Ecom%2Fsites%2FPlaneacion%2FDocumentos%20compartidos&amp;viewid=dfdda836%2Dbbad%2D4360%2Db6a2%2D2fcb31d2608b&amp;view=0" TargetMode="External"/><Relationship Id="rId19"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9%2FBanner%20de%20la%20p%C3%A1gina%20www%2Evuce%2Egov%2Eco%20%2DLista%20de%20asistencia%20a%20reuniones&amp;viewid=dfdda836%2Dbbad%2D4360%2Db6a2%2D2fcb31d2608b" TargetMode="External"/><Relationship Id="rId4"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Oficio&amp;listurl=https%3A%2F%2Fmincitco%2Esharepoint%2Ecom%2Fsites%2FPlaneacion%2FDocumentos%20compartidos&amp;viewid=dfdda836%2Dbbad%2D4360%2Db6a2%2D2fcb31d2608b&amp;view=0" TargetMode="External"/><Relationship Id="rId9"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Acta%20visita%20tecnica%20ampliaci%C3%B3n%2C%20extensi%C3%B3n%20o%20reduccion%20%C3%A1rea&amp;listurl=https%3A%2F%2Fmincitco%2Esharepoint%2Ecom%2Fsites%2FPlaneacion%2FDocumentos%20compartidos&amp;viewid=dfdda836%2Dbbad%2D4360%2Db6a2%2D2fcb31d2608b&amp;view=0" TargetMode="External"/><Relationship Id="rId14"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7%2FSolicitud%20al%20Ministerio%20de%20Comercio%2C%20Industria%20y%20Turismo%20de%20concepto%20previo&amp;viewid=dfdda836%2Dbbad%2D4360%2Db6a2%2D2fcb31d2608b" TargetMode="External"/><Relationship Id="rId22"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9%2FRegistro%20electr%C3%B3nico%20%20%2D%20Consulta%20Arancel%20Visto%20Bueno&amp;viewid=dfdda836%2Dbbad%2D4360%2Db6a2%2D2fcb31d2608b" TargetMode="External"/><Relationship Id="rId27"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2%2FRegistro%20de%20Caso%20en%20la%20Herramienta%20de%20Mesa%20de%20Ayuda&amp;viewid=dfdda836%2Dbbad%2D4360%2Db6a2%2D2fcb31d2608b" TargetMode="External"/><Relationship Id="rId30"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2%2FReporte&amp;viewid=dfdda836%2Dbbad%2D4360%2Db6a2%2D2fcb31d2608b" TargetMode="External"/><Relationship Id="rId35"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6%2FCorreos%20electr%C3%B3nicos%20%20Comprobantes%20de%20registros%20generados%20en%20el%20aplicativo%20SIIF&amp;viewid=dfdda836%2Dbbad%2D4360%2Db6a2%2D2fcb31d2608b" TargetMode="External"/><Relationship Id="rId43"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1%2FListados%20de%20asistencia%2C%20ayudas%20de%20memoria%2C%20reportes%20de%20servicio&amp;viewid=dfdda836%2Dbbad%2D4360%2Db6a2%2D2fcb31d2608b" TargetMode="External"/><Relationship Id="rId48"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3%2Ftraslado%20correspondencia%5FAcuerdos%20de%20confidencialidad%20firmados%20%2D%20Listas%20de%20Asistencia%20%2D%20Ayudas%20de%20memoria&amp;viewid=dfdda836%2Dbbad%2D4360%2Db6a2%2D2fcb31d2608b" TargetMode="External"/><Relationship Id="rId56" Type="http://schemas.openxmlformats.org/officeDocument/2006/relationships/drawing" Target="../drawings/drawing1.xml"/><Relationship Id="rId8"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Zona%20Franca%20transitoria%20viabilidad%20Jur%C3%ADdica%20y%20t%C3%A9cnica%20lista%20chequeo%5Foficio&amp;listurl=https%3A%2F%2Fmincitco%2Esharepoint%2Ecom%2Fsites%2FPlaneacion%2FDocumentos%20compartidos&amp;viewid=dfdda836%2Dbbad%2D4360%2Db6a2%2D2fcb31d2608b&amp;view=0" TargetMode="External"/><Relationship Id="rId51" Type="http://schemas.openxmlformats.org/officeDocument/2006/relationships/hyperlink" Target="https://mincitco.sharepoint.com/:f:/s/Planeacion/EtGveJ3g091Do5pazUqJHzgB-zgQ1sH7gZqC19DZwO-7rg?e=I24haq" TargetMode="External"/><Relationship Id="rId3"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3&amp;listurl=https%3A%2F%2Fmincitco%2Esharepoint%2Ecom%2Fsites%2FPlaneacion%2FDocumentos%20compartidos&amp;viewid=dfdda836%2Dbbad%2D4360%2Db6a2%2D2fcb31d2608b&amp;view=0" TargetMode="External"/><Relationship Id="rId12"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7&amp;viewid=dfdda836%2Dbbad%2D4360%2Db6a2%2D2fcb31d2608b" TargetMode="External"/><Relationship Id="rId17"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8%2FActa%2C%20ayuda%20de%20memoria%2C%20memorando&amp;viewid=dfdda836%2Dbbad%2D4360%2Db6a2%2D2fcb31d2608b" TargetMode="External"/><Relationship Id="rId25"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1%2FCorreos%20electr%C3%B3nicos%20Base%20Datos%20Conceptos%20T%C3%A9cnicos%20DIMAR&amp;viewid=dfdda836%2Dbbad%2D4360%2Db6a2%2D2fcb31d2608b" TargetMode="External"/><Relationship Id="rId33"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5%2FBase%20de%20datos%20de%20cobro%20coactivo%20Lista%20de%20chequeo&amp;viewid=dfdda836%2Dbbad%2D4360%2Db6a2%2D2fcb31d2608b" TargetMode="External"/><Relationship Id="rId38"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7%2FCorreo%20electr%C3%B3nico%20de%20n%C3%BAmero%20de%20expediente&amp;viewid=dfdda836%2Dbbad%2D4360%2Db6a2%2D2fcb31d2608b" TargetMode="External"/><Relationship Id="rId46"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3%2FAcuerdos%20de%20confidencialidad%20firmados%20%2D%20Listas%20de%20Asistencia%20%2D%20Ayudas%20de%20memoria&amp;viewid=dfdda836%2Dbbad%2D4360%2Db6a2%2D2fcb31d2608b" TargetMode="External"/><Relationship Id="rId59" Type="http://schemas.openxmlformats.org/officeDocument/2006/relationships/comments" Target="../comments1.xml"/><Relationship Id="rId20"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9%2FRequerimiento%20al%20importador%20Solicitud%20de%20concepto%20de%20Producci%C3%B3n%20Nacional&amp;viewid=dfdda836%2Dbbad%2D4360%2Db6a2%2D2fcb31d2608b" TargetMode="External"/><Relationship Id="rId41"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0%2FListados%20de%20asistencia%2C%20pantallazos%20de%20la%20capacitaci%C3%B3n%20y%20de%20la%20invitaci%C3%B3n&amp;viewid=dfdda836%2Dbbad%2D4360%2Db6a2%2D2fcb31d2608b" TargetMode="External"/><Relationship Id="rId54" Type="http://schemas.openxmlformats.org/officeDocument/2006/relationships/hyperlink" Target="https://www.contratos.gov.co/consultas/detalleProceso.do?numConstancia=15-4-4146773&amp;g-recaptcha-response=03AFcWeA5UnMTj3cxX3imZa24Bj1oJdceEOBVdkDXgooNgJ0TO6xW2V9bgd9og9saotm3GoQkCVNQDbrzgIkt-p0qxkH1ctDKWppq2e_ZnY5AemHEfoUbSNCdOytPMO-KH3-Rzhrkg_qTd4bNcdsDa98iW4RZytNPWQRpau7Cp6z8jzx8oe1KjCA5KwkBB5bUlfqAA6q3nqvKZCttaAu_DpQCvn1S1mEp5kGjaEYVepFAytwN7zEaiWfa9W6HREw32bDne8g59aot0c7Nb1Wa5MbvJAqD5Wt78MuJWsKL3L4FZ5EOapHhJUDrn-EqcW3JnFu_D7rW4BEGAKPIxPRtA3moRDSDYt5ZQkh2HUer3a-Zwq9G7KoSV0Z_l5Wb_FWafLQduVqG3OTvWtwq-dDOW_5v1PK_s2KA4tgu_Fil0t37qSIWrpQIVhyVz5KaybVqX2wWwojzjhZtiVgyD9h8HuZ8CUNYzW6FBKhUi2dmvmNAoKAkFvcTK3vtjX_j3c-6mG4IAtUixh5fbaTGDBN5ANb48OLJq6WAy3PDM0K_50y1qh05nuql_UpesrPXRu1tvkJSBHprXes0yPTBhU5Y-T11BnEGcxRQBV8L9L09vHXKSKgsqazcJ0EFfOPKGMEh5Ff5FcgMUlyk3mCJt-tD4r3kqtT9KzZnLsC7-feHQ09x-Ljqe9C8ZqqCMHsMJpP2HIjiAOc56JI-P" TargetMode="External"/><Relationship Id="rId1"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3&amp;listurl=https%3A%2F%2Fmincitco%2Esharepoint%2Ecom%2Fsites%2FPlaneacion%2FDocumentos%20compartidos&amp;viewid=dfdda836%2Dbbad%2D4360%2Db6a2%2D2fcb31d2608b&amp;view=0" TargetMode="External"/><Relationship Id="rId6" Type="http://schemas.openxmlformats.org/officeDocument/2006/relationships/hyperlink" Target="../../../../../../../../../../../../_layouts/15/onedrive.aspx?FolderCTID=0x0120004B2DC0E36C28544D9F411259F79C23E9&amp;id=%2Fsites%2FPlaneacion%2FDocumentos%20compartidos%2FGESTI%C3%93N%20RIESGOS%2FMONITOREO%20RIESGOS%2FA%C3%91O%202024%2FRIESGOS%20DE%20CORRUPCI%C3%93N%2F1ER%20CUATRIMESTRE%2FEVIDENCIAS%2FRC%2D4%2FZona%20Franca%20permanente%2C%20permanente%20especial%20o%20transitoria%20Lista%20chequeo&amp;listurl=https%3A%2F%2Fmincitco%2Esharepoint%2Ecom%2Fsites%2FPlaneacion%2FDocumentos%20compartidos&amp;viewid=dfdda836%2Dbbad%2D4360%2Db6a2%2D2fcb31d2608b&amp;view=0" TargetMode="External"/><Relationship Id="rId15"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7&amp;viewid=dfdda836%2Dbbad%2D4360%2Db6a2%2D2fcb31d2608b" TargetMode="External"/><Relationship Id="rId23"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0%2FBase%20de%20datos%20excel%2C%20evidencia%20fotogr%C3%A1fica%2C%20listas%20de%20verificaci%C3%B3n&amp;viewid=dfdda836%2Dbbad%2D4360%2Db6a2%2D2fcb31d2608b" TargetMode="External"/><Relationship Id="rId28"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2%2Fprueba%20segu%20Registro%20de%20Caso%20en%20la%20Herramienta%20de%20Mesa%20de%20Ayuda&amp;viewid=dfdda836%2Dbbad%2D4360%2Db6a2%2D2fcb31d2608b" TargetMode="External"/><Relationship Id="rId36"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6%2FFormatos%20de%20entregas%20de%20certificados%20digitales&amp;viewid=dfdda836%2Dbbad%2D4360%2Db6a2%2D2fcb31d2608b" TargetMode="External"/><Relationship Id="rId49" Type="http://schemas.openxmlformats.org/officeDocument/2006/relationships/hyperlink" Target="https://mincitco.sharepoint.com/:f:/s/Planeacion/En3o3L22sgdLpJFcZvZu_mABnz8lZ-jXwCVnJiVpt8z0Pw?e=0ibjIf" TargetMode="External"/><Relationship Id="rId57" Type="http://schemas.openxmlformats.org/officeDocument/2006/relationships/vmlDrawing" Target="../drawings/vmlDrawing1.vml"/><Relationship Id="rId10"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5%2FInforme%20T%C3%A9cnico%20de%20Evaluaci%C3%B3n&amp;viewid=dfdda836%2Dbbad%2D4360%2Db6a2%2D2fcb31d2608b" TargetMode="External"/><Relationship Id="rId31"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13%2FBase%20de%20datos%20de%20procesos&amp;viewid=dfdda836%2Dbbad%2D4360%2Db6a2%2D2fcb31d2608b" TargetMode="External"/><Relationship Id="rId44" Type="http://schemas.openxmlformats.org/officeDocument/2006/relationships/hyperlink" Target="https://mincitco.sharepoint.com/sites/Planeacion/Documentos%20compartidos/Forms/AllItems.aspx?id=%2Fsites%2FPlaneacion%2FDocumentos%20compartidos%2FGESTI%C3%93N%20RIESGOS%2FMONITOREO%20RIESGOS%2FA%C3%91O%202024%2FRIESGOS%20DE%20CORRUPCI%C3%93N%2F1ER%20CUATRIMESTRE%2FEVIDENCIAS%2FRC%2D22%2FCapacitaciones%20del%20riesgo%2E%20Matriz%20de%20riesgo&amp;viewid=dfdda836%2Dbbad%2D4360%2Db6a2%2D2fcb31d2608b" TargetMode="External"/><Relationship Id="rId52" Type="http://schemas.openxmlformats.org/officeDocument/2006/relationships/hyperlink" Target="https://mincitco.sharepoint.com/:f:/s/Planeacion/Ell5SuD0xj9JuEGkU6JKbLsB23n1K9lUNwkzdEHF5VuYhg?e=udJDTo" TargetMode="External"/><Relationship Id="rId60"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97"/>
  <sheetViews>
    <sheetView showGridLines="0" tabSelected="1" showRuler="0" showWhiteSpace="0" zoomScale="20" zoomScaleNormal="20" zoomScaleSheetLayoutView="110" workbookViewId="0">
      <pane xSplit="9" ySplit="15" topLeftCell="AF73" activePane="bottomRight" state="frozen"/>
      <selection pane="topRight" activeCell="F13" sqref="F13"/>
      <selection pane="bottomLeft" activeCell="A16" sqref="A16"/>
      <selection pane="bottomRight" activeCell="AF78" sqref="AF78"/>
    </sheetView>
  </sheetViews>
  <sheetFormatPr baseColWidth="10" defaultColWidth="9.1796875" defaultRowHeight="14.25" customHeight="1" x14ac:dyDescent="0.3"/>
  <cols>
    <col min="1" max="1" width="6.54296875" style="2" customWidth="1"/>
    <col min="2" max="2" width="11.1796875" style="2" customWidth="1"/>
    <col min="3" max="3" width="28.1796875" style="2" customWidth="1"/>
    <col min="4" max="4" width="24.54296875" style="2" customWidth="1"/>
    <col min="5" max="5" width="29.1796875" style="2" customWidth="1"/>
    <col min="6" max="6" width="15.453125" style="1" customWidth="1"/>
    <col min="7" max="7" width="49.1796875" style="2" customWidth="1"/>
    <col min="8" max="8" width="8.54296875" style="2" customWidth="1"/>
    <col min="9" max="9" width="50.81640625" style="2" customWidth="1"/>
    <col min="10" max="10" width="25.54296875" style="1" customWidth="1"/>
    <col min="11" max="11" width="43.81640625" style="2" customWidth="1"/>
    <col min="12" max="12" width="34.1796875" style="1" customWidth="1"/>
    <col min="13" max="13" width="18.81640625" style="3" customWidth="1"/>
    <col min="14" max="14" width="13.7265625" style="1" customWidth="1"/>
    <col min="15" max="15" width="15.1796875" style="54" customWidth="1"/>
    <col min="16" max="16" width="39.54296875" style="2" customWidth="1"/>
    <col min="17" max="17" width="18.453125" style="1" customWidth="1"/>
    <col min="18" max="18" width="41.54296875" style="2" customWidth="1"/>
    <col min="19" max="19" width="19.1796875" style="2" customWidth="1"/>
    <col min="20" max="20" width="33.453125" style="2" customWidth="1"/>
    <col min="21" max="21" width="21.1796875" style="2" customWidth="1"/>
    <col min="22" max="22" width="17.81640625" style="2" customWidth="1"/>
    <col min="23" max="23" width="6.26953125" style="3" customWidth="1"/>
    <col min="24" max="24" width="14" style="2" customWidth="1"/>
    <col min="25" max="25" width="5.1796875" style="3" customWidth="1"/>
    <col min="26" max="26" width="19.81640625" style="2" customWidth="1"/>
    <col min="27" max="27" width="29.54296875" style="2" customWidth="1"/>
    <col min="28" max="28" width="15.81640625" style="1" customWidth="1"/>
    <col min="29" max="29" width="30.81640625" style="2" customWidth="1"/>
    <col min="30" max="30" width="18.81640625" style="2" customWidth="1"/>
    <col min="31" max="31" width="19.453125" style="1" customWidth="1"/>
    <col min="32" max="32" width="18.81640625" style="2" customWidth="1"/>
    <col min="33" max="33" width="15.54296875" style="2" customWidth="1"/>
    <col min="34" max="34" width="16.1796875" style="2" customWidth="1"/>
    <col min="35" max="35" width="24.453125" style="2" customWidth="1"/>
    <col min="36" max="36" width="27.81640625" style="2" customWidth="1"/>
    <col min="37" max="37" width="21.453125" style="1" customWidth="1"/>
    <col min="38" max="38" width="35.453125" style="2" hidden="1" customWidth="1"/>
    <col min="39" max="39" width="22.7265625" style="2" customWidth="1"/>
    <col min="40" max="40" width="37.54296875" style="126" customWidth="1"/>
    <col min="41" max="42" width="6.7265625" style="2" customWidth="1"/>
    <col min="43" max="43" width="55.7265625" style="2" customWidth="1"/>
    <col min="44" max="45" width="7.1796875" style="2" customWidth="1"/>
    <col min="46" max="46" width="55.7265625" style="2" customWidth="1"/>
    <col min="47" max="48" width="7.453125" style="2" customWidth="1"/>
    <col min="49" max="49" width="55.7265625" style="2" customWidth="1"/>
    <col min="50" max="51" width="7" style="2" customWidth="1"/>
    <col min="52" max="52" width="60.26953125" style="2" customWidth="1"/>
    <col min="53" max="54" width="7" style="2" customWidth="1"/>
    <col min="55" max="55" width="55.7265625" style="2" customWidth="1"/>
    <col min="56" max="57" width="7.54296875" style="2" customWidth="1"/>
    <col min="58" max="58" width="62.54296875" style="2" customWidth="1"/>
    <col min="59" max="59" width="59.453125" style="2" customWidth="1"/>
    <col min="60" max="60" width="74.453125" style="124" customWidth="1"/>
    <col min="61" max="61" width="32.26953125" style="2" customWidth="1"/>
    <col min="62" max="16384" width="9.1796875" style="2"/>
  </cols>
  <sheetData>
    <row r="1" spans="1:73" ht="110" customHeight="1" x14ac:dyDescent="0.3">
      <c r="A1" s="228"/>
      <c r="B1" s="228"/>
      <c r="C1" s="228"/>
      <c r="D1" s="228"/>
      <c r="E1" s="270" t="s">
        <v>0</v>
      </c>
      <c r="F1" s="271"/>
      <c r="G1" s="271"/>
      <c r="H1" s="271"/>
      <c r="I1" s="271"/>
      <c r="J1" s="271"/>
      <c r="K1" s="271"/>
      <c r="L1" s="272"/>
      <c r="M1" s="273" t="s">
        <v>1</v>
      </c>
      <c r="N1" s="274"/>
      <c r="O1" s="274"/>
      <c r="P1" s="275"/>
      <c r="AF1" s="288"/>
      <c r="AG1" s="288"/>
    </row>
    <row r="2" spans="1:73" ht="33" customHeight="1" x14ac:dyDescent="0.3"/>
    <row r="3" spans="1:73" s="5" customFormat="1" ht="33" customHeight="1" x14ac:dyDescent="0.25">
      <c r="D3" s="289"/>
      <c r="E3" s="289"/>
      <c r="F3" s="289"/>
      <c r="G3" s="289"/>
      <c r="H3" s="289"/>
      <c r="J3" s="6"/>
      <c r="L3" s="6"/>
      <c r="M3" s="7"/>
      <c r="N3" s="6"/>
      <c r="O3" s="8"/>
      <c r="Q3" s="6"/>
      <c r="W3" s="7"/>
      <c r="X3" s="290"/>
      <c r="Y3" s="290"/>
      <c r="Z3" s="290"/>
      <c r="AA3" s="290"/>
      <c r="AB3" s="290"/>
      <c r="AC3" s="290"/>
      <c r="AD3" s="290"/>
      <c r="AE3" s="290"/>
      <c r="AF3" s="290"/>
      <c r="AG3" s="290"/>
      <c r="AH3" s="290"/>
      <c r="AI3" s="290"/>
      <c r="AJ3" s="290"/>
      <c r="AK3" s="6"/>
      <c r="AN3" s="127"/>
      <c r="BH3" s="125"/>
    </row>
    <row r="4" spans="1:73" s="5" customFormat="1" ht="33" customHeight="1" x14ac:dyDescent="0.25">
      <c r="C4" s="253" t="s">
        <v>2</v>
      </c>
      <c r="D4" s="254" t="s">
        <v>3</v>
      </c>
      <c r="E4" s="254"/>
      <c r="F4" s="9"/>
      <c r="G4" s="255" t="s">
        <v>4</v>
      </c>
      <c r="H4" s="256"/>
      <c r="I4" s="257" t="s">
        <v>5</v>
      </c>
      <c r="J4" s="257"/>
      <c r="K4" s="257"/>
      <c r="L4" s="10"/>
      <c r="M4" s="11"/>
      <c r="N4" s="10"/>
      <c r="O4" s="12"/>
      <c r="P4" s="13"/>
      <c r="Q4" s="10"/>
      <c r="R4" s="13"/>
      <c r="T4" s="13"/>
      <c r="U4" s="13"/>
      <c r="V4" s="14"/>
      <c r="W4" s="15"/>
      <c r="X4" s="16"/>
      <c r="Y4" s="17"/>
      <c r="Z4" s="16"/>
      <c r="AA4" s="16"/>
      <c r="AB4" s="18"/>
      <c r="AC4" s="16"/>
      <c r="AD4" s="16"/>
      <c r="AE4" s="6"/>
      <c r="AF4" s="13"/>
      <c r="AG4" s="13"/>
      <c r="AH4" s="13"/>
      <c r="AI4" s="13"/>
      <c r="AJ4" s="16"/>
      <c r="AK4" s="19"/>
      <c r="AL4" s="19"/>
      <c r="AM4" s="19"/>
      <c r="AN4" s="128"/>
      <c r="AO4" s="19"/>
      <c r="AP4" s="19"/>
      <c r="AQ4" s="19"/>
      <c r="AR4" s="19"/>
      <c r="AS4" s="19"/>
      <c r="AT4" s="19"/>
      <c r="AU4" s="19"/>
      <c r="AV4" s="19"/>
      <c r="AW4" s="19"/>
      <c r="AX4" s="19"/>
      <c r="AY4" s="19"/>
      <c r="AZ4" s="19"/>
      <c r="BA4" s="19"/>
      <c r="BB4" s="19"/>
      <c r="BC4" s="19"/>
      <c r="BD4" s="19"/>
      <c r="BE4" s="19"/>
      <c r="BF4" s="19"/>
      <c r="BG4" s="19"/>
      <c r="BH4" s="125"/>
    </row>
    <row r="5" spans="1:73" s="5" customFormat="1" ht="33" customHeight="1" x14ac:dyDescent="0.3">
      <c r="C5" s="253"/>
      <c r="D5" s="20"/>
      <c r="E5" s="20"/>
      <c r="F5" s="21"/>
      <c r="G5" s="258" t="s">
        <v>6</v>
      </c>
      <c r="H5" s="258"/>
      <c r="I5" s="259"/>
      <c r="J5" s="259"/>
      <c r="K5" s="259"/>
      <c r="L5" s="259"/>
      <c r="M5" s="259"/>
      <c r="N5" s="259"/>
      <c r="O5" s="259"/>
      <c r="P5" s="259"/>
      <c r="Q5" s="10"/>
      <c r="R5" s="13"/>
      <c r="T5" s="13"/>
      <c r="U5" s="13"/>
      <c r="V5" s="14"/>
      <c r="W5" s="15"/>
      <c r="X5" s="22"/>
      <c r="Y5" s="23"/>
      <c r="Z5" s="22"/>
      <c r="AA5" s="22"/>
      <c r="AB5" s="18"/>
      <c r="AC5" s="22"/>
      <c r="AD5" s="22"/>
      <c r="AE5" s="18"/>
      <c r="AF5" s="22"/>
      <c r="AH5" s="13"/>
      <c r="AI5" s="13"/>
      <c r="AJ5" s="22"/>
      <c r="AK5" s="19"/>
      <c r="AL5" s="19"/>
      <c r="AM5" s="19"/>
      <c r="AN5" s="128"/>
      <c r="AO5" s="19"/>
      <c r="AP5" s="19"/>
      <c r="AQ5" s="19"/>
      <c r="AR5" s="19"/>
      <c r="AS5" s="19"/>
      <c r="AT5" s="19"/>
      <c r="AU5" s="19"/>
      <c r="AV5" s="19"/>
      <c r="AW5" s="19"/>
      <c r="AX5" s="19"/>
      <c r="AY5" s="19"/>
      <c r="AZ5" s="19"/>
      <c r="BA5" s="19"/>
      <c r="BB5" s="19"/>
      <c r="BC5" s="19"/>
      <c r="BD5" s="19"/>
      <c r="BE5" s="19"/>
      <c r="BF5" s="19"/>
      <c r="BG5" s="19"/>
      <c r="BH5" s="321"/>
      <c r="BI5" s="321"/>
      <c r="BJ5" s="321"/>
      <c r="BK5" s="321"/>
      <c r="BL5" s="321"/>
      <c r="BM5" s="321"/>
      <c r="BN5" s="321"/>
      <c r="BO5" s="321"/>
      <c r="BP5" s="321"/>
      <c r="BQ5" s="321"/>
      <c r="BR5" s="321"/>
      <c r="BS5" s="321"/>
      <c r="BT5" s="321"/>
      <c r="BU5" s="321"/>
    </row>
    <row r="6" spans="1:73" s="5" customFormat="1" ht="33" customHeight="1" x14ac:dyDescent="0.25">
      <c r="C6" s="253"/>
      <c r="D6" s="20"/>
      <c r="E6" s="20"/>
      <c r="F6" s="21"/>
      <c r="G6" s="16"/>
      <c r="H6" s="24"/>
      <c r="I6" s="6"/>
      <c r="J6" s="6"/>
      <c r="K6" s="13"/>
      <c r="L6" s="10"/>
      <c r="M6" s="11"/>
      <c r="N6" s="10"/>
      <c r="O6" s="12"/>
      <c r="P6" s="13"/>
      <c r="Q6" s="10"/>
      <c r="R6" s="13"/>
      <c r="T6" s="13"/>
      <c r="U6" s="13"/>
      <c r="V6" s="14"/>
      <c r="W6" s="15"/>
      <c r="X6" s="22"/>
      <c r="Y6" s="23"/>
      <c r="Z6" s="22"/>
      <c r="AA6" s="22"/>
      <c r="AB6" s="18"/>
      <c r="AC6" s="22"/>
      <c r="AD6" s="22"/>
      <c r="AE6" s="6"/>
      <c r="AF6" s="13"/>
      <c r="AG6" s="13"/>
      <c r="AH6" s="13"/>
      <c r="AI6" s="13"/>
      <c r="AJ6" s="22"/>
      <c r="AK6" s="19"/>
      <c r="AL6" s="19"/>
      <c r="AM6" s="19"/>
      <c r="AN6" s="128"/>
      <c r="AO6" s="19"/>
      <c r="AP6" s="19"/>
      <c r="AQ6" s="19"/>
      <c r="AR6" s="19"/>
      <c r="AS6" s="19"/>
      <c r="AT6" s="19"/>
      <c r="AU6" s="19"/>
      <c r="AV6" s="19"/>
      <c r="AW6" s="19"/>
      <c r="AX6" s="19"/>
      <c r="AY6" s="19"/>
      <c r="AZ6" s="19"/>
      <c r="BA6" s="19"/>
      <c r="BB6" s="19"/>
      <c r="BC6" s="19"/>
      <c r="BD6" s="19"/>
      <c r="BE6" s="19"/>
      <c r="BF6" s="19"/>
      <c r="BG6" s="19"/>
      <c r="BH6" s="31"/>
      <c r="BI6" s="321"/>
      <c r="BJ6" s="321"/>
      <c r="BK6" s="321"/>
      <c r="BL6" s="321"/>
      <c r="BM6" s="321"/>
      <c r="BN6" s="321"/>
      <c r="BO6" s="321"/>
      <c r="BP6" s="321"/>
      <c r="BQ6" s="321"/>
      <c r="BR6" s="321"/>
      <c r="BS6" s="321"/>
      <c r="BT6" s="321"/>
      <c r="BU6" s="321"/>
    </row>
    <row r="7" spans="1:73" s="5" customFormat="1" ht="33" customHeight="1" x14ac:dyDescent="0.25">
      <c r="C7" s="253"/>
      <c r="D7" s="254" t="s">
        <v>7</v>
      </c>
      <c r="E7" s="254"/>
      <c r="F7" s="9"/>
      <c r="G7" s="16"/>
      <c r="H7" s="25"/>
      <c r="I7" s="26"/>
      <c r="J7" s="10"/>
      <c r="K7" s="26"/>
      <c r="L7" s="10"/>
      <c r="M7" s="27"/>
      <c r="N7" s="10"/>
      <c r="O7" s="12"/>
      <c r="P7" s="26"/>
      <c r="Q7" s="10"/>
      <c r="R7" s="26"/>
      <c r="T7" s="26"/>
      <c r="U7" s="26"/>
      <c r="V7" s="14"/>
      <c r="W7" s="15"/>
      <c r="X7" s="16"/>
      <c r="Y7" s="17"/>
      <c r="Z7" s="16"/>
      <c r="AA7" s="16"/>
      <c r="AB7" s="18"/>
      <c r="AC7" s="16"/>
      <c r="AD7" s="16"/>
      <c r="AE7" s="18"/>
      <c r="AF7" s="16"/>
      <c r="AG7" s="16"/>
      <c r="AH7" s="16"/>
      <c r="AI7" s="16"/>
      <c r="AJ7" s="16"/>
      <c r="AK7" s="28"/>
      <c r="AL7" s="28"/>
      <c r="AM7" s="28"/>
      <c r="AN7" s="28"/>
      <c r="AO7" s="28"/>
      <c r="AP7" s="28"/>
      <c r="AQ7" s="28"/>
      <c r="AR7" s="28"/>
      <c r="AS7" s="28"/>
      <c r="AT7" s="28"/>
      <c r="AU7" s="28"/>
      <c r="AV7" s="28"/>
      <c r="AW7" s="28"/>
      <c r="AX7" s="28"/>
      <c r="AY7" s="28"/>
      <c r="AZ7" s="28"/>
      <c r="BA7" s="28"/>
      <c r="BB7" s="28"/>
      <c r="BC7" s="28"/>
      <c r="BD7" s="28"/>
      <c r="BE7" s="28"/>
      <c r="BF7" s="28"/>
      <c r="BG7" s="28"/>
      <c r="BH7" s="31"/>
      <c r="BI7" s="28"/>
      <c r="BJ7" s="28"/>
      <c r="BK7" s="28"/>
      <c r="BL7" s="28"/>
      <c r="BM7" s="28"/>
      <c r="BN7" s="28"/>
      <c r="BO7" s="28"/>
      <c r="BP7" s="28"/>
      <c r="BQ7" s="28"/>
      <c r="BR7" s="28"/>
      <c r="BS7" s="28"/>
      <c r="BT7" s="28"/>
      <c r="BU7" s="321"/>
    </row>
    <row r="8" spans="1:73" s="5" customFormat="1" ht="33" customHeight="1" x14ac:dyDescent="0.25">
      <c r="C8" s="29"/>
      <c r="D8" s="20"/>
      <c r="E8" s="20"/>
      <c r="F8" s="21"/>
      <c r="G8" s="16"/>
      <c r="H8" s="25"/>
      <c r="I8" s="26"/>
      <c r="J8" s="10"/>
      <c r="K8" s="26"/>
      <c r="L8" s="10"/>
      <c r="M8" s="27"/>
      <c r="N8" s="10"/>
      <c r="O8" s="12"/>
      <c r="P8" s="26"/>
      <c r="Q8" s="10"/>
      <c r="R8" s="26"/>
      <c r="T8" s="26"/>
      <c r="U8" s="26"/>
      <c r="V8" s="14"/>
      <c r="W8" s="15"/>
      <c r="X8" s="16"/>
      <c r="Y8" s="17"/>
      <c r="Z8" s="16"/>
      <c r="AA8" s="16"/>
      <c r="AB8" s="18"/>
      <c r="AC8" s="16"/>
      <c r="AD8" s="16"/>
      <c r="AE8" s="18"/>
      <c r="AF8" s="16"/>
      <c r="AG8" s="16"/>
      <c r="AH8" s="16"/>
      <c r="AI8" s="16"/>
      <c r="AJ8" s="16"/>
      <c r="AK8" s="28"/>
      <c r="AL8" s="28"/>
      <c r="AM8" s="28"/>
      <c r="AN8" s="28"/>
      <c r="AO8" s="28"/>
      <c r="AP8" s="28"/>
      <c r="AQ8" s="28"/>
      <c r="AR8" s="28"/>
      <c r="AS8" s="28"/>
      <c r="AT8" s="28"/>
      <c r="AU8" s="28"/>
      <c r="AV8" s="28"/>
      <c r="AW8" s="28"/>
      <c r="AX8" s="28"/>
      <c r="AY8" s="28"/>
      <c r="AZ8" s="28"/>
      <c r="BA8" s="28"/>
      <c r="BB8" s="28"/>
      <c r="BC8" s="28"/>
      <c r="BD8" s="28"/>
      <c r="BE8" s="28"/>
      <c r="BF8" s="28"/>
      <c r="BG8" s="28"/>
      <c r="BH8" s="125"/>
    </row>
    <row r="9" spans="1:73" s="5" customFormat="1" ht="33" customHeight="1" x14ac:dyDescent="0.25">
      <c r="C9" s="29"/>
      <c r="D9" s="254" t="s">
        <v>8</v>
      </c>
      <c r="E9" s="276"/>
      <c r="F9" s="9" t="s">
        <v>9</v>
      </c>
      <c r="G9" s="136" t="s">
        <v>10</v>
      </c>
      <c r="H9" s="16"/>
      <c r="I9" s="26"/>
      <c r="J9" s="10"/>
      <c r="K9" s="26"/>
      <c r="L9" s="10"/>
      <c r="M9" s="27"/>
      <c r="N9" s="10"/>
      <c r="O9" s="12"/>
      <c r="P9" s="26"/>
      <c r="Q9" s="10"/>
      <c r="R9" s="26"/>
      <c r="T9" s="26"/>
      <c r="U9" s="26"/>
      <c r="V9" s="14"/>
      <c r="W9" s="15"/>
      <c r="X9" s="16"/>
      <c r="Y9" s="17"/>
      <c r="Z9" s="16"/>
      <c r="AA9" s="16"/>
      <c r="AB9" s="18"/>
      <c r="AC9" s="16"/>
      <c r="AD9" s="16"/>
      <c r="AE9" s="18"/>
      <c r="AF9" s="16"/>
      <c r="AG9" s="16"/>
      <c r="AH9" s="16"/>
      <c r="AI9" s="16"/>
      <c r="AJ9" s="16"/>
      <c r="AK9" s="28"/>
      <c r="AL9" s="28"/>
      <c r="AM9" s="28"/>
      <c r="AN9" s="28"/>
      <c r="AO9" s="28"/>
      <c r="AP9" s="28"/>
      <c r="AQ9" s="28"/>
      <c r="AR9" s="28"/>
      <c r="AS9" s="28"/>
      <c r="AT9" s="28"/>
      <c r="AU9" s="28"/>
      <c r="AV9" s="28"/>
      <c r="AW9" s="28"/>
      <c r="AX9" s="28"/>
      <c r="AY9" s="28"/>
      <c r="AZ9" s="28"/>
      <c r="BA9" s="28"/>
      <c r="BB9" s="28"/>
      <c r="BC9" s="28"/>
      <c r="BD9" s="28"/>
      <c r="BE9" s="28"/>
      <c r="BF9" s="28"/>
      <c r="BG9" s="28"/>
      <c r="BH9" s="125"/>
    </row>
    <row r="10" spans="1:73" s="5" customFormat="1" ht="33" customHeight="1" x14ac:dyDescent="0.25">
      <c r="C10" s="30"/>
      <c r="D10" s="16"/>
      <c r="E10" s="16"/>
      <c r="F10" s="18"/>
      <c r="G10" s="16"/>
      <c r="H10" s="16"/>
      <c r="I10" s="25"/>
      <c r="J10" s="29"/>
      <c r="K10" s="31"/>
      <c r="L10" s="28"/>
      <c r="M10" s="32"/>
      <c r="N10" s="28"/>
      <c r="O10" s="33"/>
      <c r="P10" s="31"/>
      <c r="Q10" s="28"/>
      <c r="R10" s="31"/>
      <c r="S10" s="31"/>
      <c r="T10" s="31"/>
      <c r="U10" s="31"/>
      <c r="V10" s="28"/>
      <c r="W10" s="33"/>
      <c r="X10" s="16"/>
      <c r="Y10" s="17"/>
      <c r="Z10" s="16"/>
      <c r="AA10" s="16"/>
      <c r="AB10" s="18"/>
      <c r="AC10" s="16"/>
      <c r="AD10" s="16"/>
      <c r="AE10" s="28"/>
      <c r="AF10" s="31"/>
      <c r="AG10" s="31"/>
      <c r="AH10" s="31"/>
      <c r="AI10" s="31"/>
      <c r="AJ10" s="16"/>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125"/>
    </row>
    <row r="11" spans="1:73" s="5" customFormat="1" ht="33" customHeight="1" x14ac:dyDescent="0.3">
      <c r="C11" s="34" t="s">
        <v>11</v>
      </c>
      <c r="D11" s="34"/>
      <c r="E11" s="34"/>
      <c r="F11" s="35">
        <v>45412</v>
      </c>
      <c r="G11" s="277" t="s">
        <v>12</v>
      </c>
      <c r="H11" s="277"/>
      <c r="I11" s="36">
        <v>15</v>
      </c>
      <c r="J11" s="6"/>
      <c r="K11" s="37"/>
      <c r="L11" s="28"/>
      <c r="M11" s="38"/>
      <c r="N11" s="28"/>
      <c r="O11" s="33"/>
      <c r="P11" s="37"/>
      <c r="Q11" s="28"/>
      <c r="R11" s="37"/>
      <c r="S11" s="31"/>
      <c r="T11" s="31"/>
      <c r="U11" s="28"/>
      <c r="V11" s="278"/>
      <c r="W11" s="278"/>
      <c r="X11" s="278"/>
      <c r="Y11" s="278"/>
      <c r="Z11" s="278"/>
      <c r="AA11" s="278"/>
      <c r="AB11" s="278"/>
      <c r="AC11" s="278"/>
      <c r="AD11" s="278"/>
      <c r="AE11" s="278"/>
      <c r="AF11" s="278"/>
      <c r="AG11" s="278"/>
      <c r="AH11" s="278"/>
      <c r="AI11" s="27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125"/>
    </row>
    <row r="12" spans="1:73" s="5" customFormat="1" ht="51.5" customHeight="1" x14ac:dyDescent="0.25">
      <c r="C12" s="34"/>
      <c r="D12" s="39"/>
      <c r="E12" s="28"/>
      <c r="F12" s="28"/>
      <c r="G12" s="28"/>
      <c r="H12" s="28"/>
      <c r="I12" s="28"/>
      <c r="J12" s="28"/>
      <c r="K12" s="28"/>
      <c r="L12" s="28"/>
      <c r="M12" s="33"/>
      <c r="N12" s="28"/>
      <c r="O12" s="33"/>
      <c r="P12" s="28"/>
      <c r="Q12" s="28"/>
      <c r="R12" s="28"/>
      <c r="S12" s="28"/>
      <c r="T12" s="28"/>
      <c r="U12" s="28"/>
      <c r="V12" s="28"/>
      <c r="W12" s="33"/>
      <c r="X12" s="28"/>
      <c r="Y12" s="33"/>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125"/>
    </row>
    <row r="13" spans="1:73" ht="52.5" customHeight="1" x14ac:dyDescent="0.3">
      <c r="A13" s="279" t="s">
        <v>13</v>
      </c>
      <c r="B13" s="279"/>
      <c r="C13" s="279"/>
      <c r="D13" s="279"/>
      <c r="E13" s="279"/>
      <c r="F13" s="279"/>
      <c r="G13" s="279"/>
      <c r="H13" s="279"/>
      <c r="I13" s="279"/>
      <c r="J13" s="279"/>
      <c r="K13" s="279"/>
      <c r="L13" s="280" t="s">
        <v>14</v>
      </c>
      <c r="M13" s="280"/>
      <c r="N13" s="280"/>
      <c r="O13" s="280"/>
      <c r="P13" s="280"/>
      <c r="Q13" s="280"/>
      <c r="R13" s="281" t="s">
        <v>15</v>
      </c>
      <c r="S13" s="281"/>
      <c r="T13" s="281"/>
      <c r="U13" s="281"/>
      <c r="V13" s="281"/>
      <c r="W13" s="281"/>
      <c r="X13" s="281"/>
      <c r="Y13" s="281"/>
      <c r="Z13" s="281"/>
      <c r="AA13" s="281"/>
      <c r="AB13" s="281"/>
      <c r="AC13" s="281"/>
      <c r="AD13" s="281"/>
      <c r="AE13" s="291" t="s">
        <v>16</v>
      </c>
      <c r="AF13" s="291"/>
      <c r="AG13" s="291"/>
      <c r="AH13" s="291"/>
      <c r="AI13" s="291"/>
      <c r="AJ13" s="291"/>
      <c r="AK13" s="251" t="s">
        <v>17</v>
      </c>
      <c r="AL13" s="282" t="s">
        <v>18</v>
      </c>
      <c r="AM13" s="326" t="s">
        <v>19</v>
      </c>
      <c r="AN13" s="323"/>
      <c r="AO13" s="323"/>
      <c r="AP13" s="323"/>
      <c r="AQ13" s="323"/>
      <c r="AR13" s="323"/>
      <c r="AS13" s="323"/>
      <c r="AT13" s="323"/>
      <c r="AU13" s="323"/>
      <c r="AV13" s="323"/>
      <c r="AW13" s="323"/>
      <c r="AX13" s="323"/>
      <c r="AY13" s="323"/>
      <c r="AZ13" s="323"/>
      <c r="BA13" s="323"/>
      <c r="BB13" s="323"/>
      <c r="BC13" s="323"/>
      <c r="BD13" s="323"/>
      <c r="BE13" s="323"/>
      <c r="BF13" s="323"/>
      <c r="BG13" s="323"/>
      <c r="BH13" s="324" t="s">
        <v>20</v>
      </c>
    </row>
    <row r="14" spans="1:73" ht="50.5" customHeight="1" x14ac:dyDescent="0.3">
      <c r="A14" s="287" t="s">
        <v>21</v>
      </c>
      <c r="B14" s="287"/>
      <c r="C14" s="250" t="s">
        <v>22</v>
      </c>
      <c r="D14" s="249" t="s">
        <v>23</v>
      </c>
      <c r="E14" s="249" t="s">
        <v>24</v>
      </c>
      <c r="F14" s="249" t="s">
        <v>25</v>
      </c>
      <c r="G14" s="265" t="s">
        <v>26</v>
      </c>
      <c r="H14" s="266" t="s">
        <v>27</v>
      </c>
      <c r="I14" s="249" t="s">
        <v>28</v>
      </c>
      <c r="J14" s="249" t="s">
        <v>29</v>
      </c>
      <c r="K14" s="249" t="s">
        <v>30</v>
      </c>
      <c r="L14" s="264" t="s">
        <v>31</v>
      </c>
      <c r="M14" s="283" t="s">
        <v>32</v>
      </c>
      <c r="N14" s="264" t="s">
        <v>33</v>
      </c>
      <c r="O14" s="283" t="s">
        <v>34</v>
      </c>
      <c r="P14" s="264" t="s">
        <v>35</v>
      </c>
      <c r="Q14" s="284" t="s">
        <v>36</v>
      </c>
      <c r="R14" s="267" t="s">
        <v>37</v>
      </c>
      <c r="S14" s="286" t="s">
        <v>38</v>
      </c>
      <c r="T14" s="286"/>
      <c r="U14" s="267" t="s">
        <v>39</v>
      </c>
      <c r="V14" s="267" t="s">
        <v>40</v>
      </c>
      <c r="W14" s="267"/>
      <c r="X14" s="267" t="s">
        <v>41</v>
      </c>
      <c r="Y14" s="267"/>
      <c r="Z14" s="267" t="s">
        <v>42</v>
      </c>
      <c r="AA14" s="267"/>
      <c r="AB14" s="267" t="s">
        <v>43</v>
      </c>
      <c r="AC14" s="267"/>
      <c r="AD14" s="267" t="s">
        <v>44</v>
      </c>
      <c r="AE14" s="268" t="s">
        <v>31</v>
      </c>
      <c r="AF14" s="269" t="s">
        <v>32</v>
      </c>
      <c r="AG14" s="268" t="s">
        <v>33</v>
      </c>
      <c r="AH14" s="269" t="s">
        <v>34</v>
      </c>
      <c r="AI14" s="248" t="s">
        <v>45</v>
      </c>
      <c r="AJ14" s="292" t="s">
        <v>46</v>
      </c>
      <c r="AK14" s="252"/>
      <c r="AL14" s="282"/>
      <c r="AM14" s="327" t="s">
        <v>47</v>
      </c>
      <c r="AN14" s="323" t="s">
        <v>48</v>
      </c>
      <c r="AO14" s="323" t="s">
        <v>49</v>
      </c>
      <c r="AP14" s="323"/>
      <c r="AQ14" s="323"/>
      <c r="AR14" s="322" t="s">
        <v>50</v>
      </c>
      <c r="AS14" s="323"/>
      <c r="AT14" s="323"/>
      <c r="AU14" s="323" t="s">
        <v>51</v>
      </c>
      <c r="AV14" s="323"/>
      <c r="AW14" s="323"/>
      <c r="AX14" s="323" t="s">
        <v>52</v>
      </c>
      <c r="AY14" s="323"/>
      <c r="AZ14" s="323"/>
      <c r="BA14" s="323" t="s">
        <v>53</v>
      </c>
      <c r="BB14" s="323"/>
      <c r="BC14" s="323"/>
      <c r="BD14" s="323" t="s">
        <v>54</v>
      </c>
      <c r="BE14" s="323"/>
      <c r="BF14" s="323"/>
      <c r="BG14" s="323" t="s">
        <v>55</v>
      </c>
      <c r="BH14" s="324"/>
      <c r="BI14" s="126"/>
    </row>
    <row r="15" spans="1:73" s="4" customFormat="1" ht="86.15" customHeight="1" x14ac:dyDescent="0.35">
      <c r="A15" s="104" t="s">
        <v>56</v>
      </c>
      <c r="B15" s="104" t="s">
        <v>57</v>
      </c>
      <c r="C15" s="250"/>
      <c r="D15" s="249"/>
      <c r="E15" s="249"/>
      <c r="F15" s="249"/>
      <c r="G15" s="249"/>
      <c r="H15" s="266"/>
      <c r="I15" s="249"/>
      <c r="J15" s="249"/>
      <c r="K15" s="249"/>
      <c r="L15" s="264"/>
      <c r="M15" s="283"/>
      <c r="N15" s="264"/>
      <c r="O15" s="283"/>
      <c r="P15" s="264"/>
      <c r="Q15" s="284"/>
      <c r="R15" s="267"/>
      <c r="S15" s="105" t="s">
        <v>58</v>
      </c>
      <c r="T15" s="105" t="s">
        <v>59</v>
      </c>
      <c r="U15" s="267"/>
      <c r="V15" s="285" t="s">
        <v>60</v>
      </c>
      <c r="W15" s="285"/>
      <c r="X15" s="285" t="s">
        <v>61</v>
      </c>
      <c r="Y15" s="285"/>
      <c r="Z15" s="105" t="s">
        <v>62</v>
      </c>
      <c r="AA15" s="105" t="s">
        <v>63</v>
      </c>
      <c r="AB15" s="105" t="s">
        <v>64</v>
      </c>
      <c r="AC15" s="105" t="s">
        <v>65</v>
      </c>
      <c r="AD15" s="267"/>
      <c r="AE15" s="268"/>
      <c r="AF15" s="269"/>
      <c r="AG15" s="268"/>
      <c r="AH15" s="269"/>
      <c r="AI15" s="248"/>
      <c r="AJ15" s="292"/>
      <c r="AK15" s="252"/>
      <c r="AL15" s="282"/>
      <c r="AM15" s="327" t="s">
        <v>47</v>
      </c>
      <c r="AN15" s="323"/>
      <c r="AO15" s="135" t="s">
        <v>66</v>
      </c>
      <c r="AP15" s="135" t="s">
        <v>67</v>
      </c>
      <c r="AQ15" s="135" t="s">
        <v>68</v>
      </c>
      <c r="AR15" s="135" t="s">
        <v>66</v>
      </c>
      <c r="AS15" s="135" t="s">
        <v>67</v>
      </c>
      <c r="AT15" s="135" t="s">
        <v>68</v>
      </c>
      <c r="AU15" s="135" t="s">
        <v>66</v>
      </c>
      <c r="AV15" s="135" t="s">
        <v>67</v>
      </c>
      <c r="AW15" s="135" t="s">
        <v>68</v>
      </c>
      <c r="AX15" s="135" t="s">
        <v>66</v>
      </c>
      <c r="AY15" s="135" t="s">
        <v>67</v>
      </c>
      <c r="AZ15" s="135" t="s">
        <v>68</v>
      </c>
      <c r="BA15" s="135" t="s">
        <v>66</v>
      </c>
      <c r="BB15" s="135" t="s">
        <v>67</v>
      </c>
      <c r="BC15" s="135" t="s">
        <v>68</v>
      </c>
      <c r="BD15" s="135" t="s">
        <v>66</v>
      </c>
      <c r="BE15" s="135" t="s">
        <v>67</v>
      </c>
      <c r="BF15" s="135" t="s">
        <v>68</v>
      </c>
      <c r="BG15" s="323"/>
      <c r="BH15" s="324"/>
    </row>
    <row r="16" spans="1:73" ht="166.5" customHeight="1" x14ac:dyDescent="0.3">
      <c r="A16" s="234" t="s">
        <v>9</v>
      </c>
      <c r="B16" s="188"/>
      <c r="C16" s="293" t="s">
        <v>69</v>
      </c>
      <c r="D16" s="198"/>
      <c r="E16" s="198" t="s">
        <v>70</v>
      </c>
      <c r="F16" s="159" t="s">
        <v>71</v>
      </c>
      <c r="G16" s="166" t="s">
        <v>72</v>
      </c>
      <c r="H16" s="198" t="s">
        <v>73</v>
      </c>
      <c r="I16" s="206" t="s">
        <v>74</v>
      </c>
      <c r="J16" s="198" t="s">
        <v>75</v>
      </c>
      <c r="K16" s="206" t="s">
        <v>76</v>
      </c>
      <c r="L16" s="198" t="s">
        <v>77</v>
      </c>
      <c r="M16" s="242">
        <v>0.4</v>
      </c>
      <c r="N16" s="240" t="s">
        <v>78</v>
      </c>
      <c r="O16" s="241">
        <v>0.8</v>
      </c>
      <c r="P16" s="206" t="s">
        <v>79</v>
      </c>
      <c r="Q16" s="239" t="s">
        <v>80</v>
      </c>
      <c r="R16" s="98" t="s">
        <v>81</v>
      </c>
      <c r="S16" s="43" t="s">
        <v>82</v>
      </c>
      <c r="T16" s="96" t="s">
        <v>70</v>
      </c>
      <c r="U16" s="43" t="s">
        <v>83</v>
      </c>
      <c r="V16" s="43" t="s">
        <v>84</v>
      </c>
      <c r="W16" s="45">
        <v>0.25</v>
      </c>
      <c r="X16" s="44" t="s">
        <v>85</v>
      </c>
      <c r="Y16" s="45">
        <v>0.15</v>
      </c>
      <c r="Z16" s="43" t="s">
        <v>86</v>
      </c>
      <c r="AA16" s="49" t="s">
        <v>87</v>
      </c>
      <c r="AB16" s="43" t="s">
        <v>88</v>
      </c>
      <c r="AC16" s="137" t="s">
        <v>89</v>
      </c>
      <c r="AD16" s="46">
        <f>+W16+Y16</f>
        <v>0.4</v>
      </c>
      <c r="AE16" s="47" t="str">
        <f>IF(AF16&lt;=20%,"MUY BAJA",IF(AF16&lt;=40%,"BAJA",IF(AF16&lt;=60%,"MEDIA",IF(AF16&lt;=80%,"ALTA","MUY ALTA"))))</f>
        <v>BAJA</v>
      </c>
      <c r="AF16" s="47">
        <f>IF(OR(V16="prevenir",V16="detectar"),(M16-(M16*AD16)), M16)</f>
        <v>0.24</v>
      </c>
      <c r="AG16" s="220" t="str">
        <f>IF(AH16&lt;=20%,"LEVE",IF(AH16&lt;=40%,"MENOR",IF(AH16&lt;=60%,"MODERADO",IF(AH16&lt;=80%,"MAYOR","CATASTROFICO"))))</f>
        <v>MAYOR</v>
      </c>
      <c r="AH16" s="220">
        <f>IF(V16="corregir",(O16-(O16*AD16)), O16)</f>
        <v>0.8</v>
      </c>
      <c r="AI16" s="225" t="s">
        <v>90</v>
      </c>
      <c r="AJ16" s="219" t="s">
        <v>91</v>
      </c>
      <c r="AK16" s="229" t="s">
        <v>92</v>
      </c>
      <c r="AL16" s="221"/>
      <c r="AM16" s="335">
        <v>45412</v>
      </c>
      <c r="AN16" s="190" t="s">
        <v>93</v>
      </c>
      <c r="AO16" s="188"/>
      <c r="AP16" s="188" t="s">
        <v>9</v>
      </c>
      <c r="AQ16" s="187" t="s">
        <v>94</v>
      </c>
      <c r="AR16" s="188" t="s">
        <v>9</v>
      </c>
      <c r="AS16" s="188"/>
      <c r="AT16" s="187" t="s">
        <v>95</v>
      </c>
      <c r="AU16" s="190" t="s">
        <v>9</v>
      </c>
      <c r="AV16" s="190"/>
      <c r="AW16" s="187" t="s">
        <v>96</v>
      </c>
      <c r="AX16" s="188"/>
      <c r="AY16" s="190" t="s">
        <v>9</v>
      </c>
      <c r="AZ16" s="187" t="s">
        <v>97</v>
      </c>
      <c r="BA16" s="190" t="s">
        <v>9</v>
      </c>
      <c r="BB16" s="188"/>
      <c r="BC16" s="187" t="s">
        <v>98</v>
      </c>
      <c r="BD16" s="190" t="s">
        <v>9</v>
      </c>
      <c r="BE16" s="190"/>
      <c r="BF16" s="187" t="s">
        <v>99</v>
      </c>
      <c r="BG16" s="187" t="s">
        <v>100</v>
      </c>
      <c r="BH16" s="186" t="s">
        <v>101</v>
      </c>
    </row>
    <row r="17" spans="1:61" ht="90" customHeight="1" x14ac:dyDescent="0.3">
      <c r="A17" s="234"/>
      <c r="B17" s="188"/>
      <c r="C17" s="293"/>
      <c r="D17" s="198"/>
      <c r="E17" s="198"/>
      <c r="F17" s="159" t="s">
        <v>102</v>
      </c>
      <c r="G17" s="166" t="s">
        <v>103</v>
      </c>
      <c r="H17" s="198"/>
      <c r="I17" s="206"/>
      <c r="J17" s="198"/>
      <c r="K17" s="206"/>
      <c r="L17" s="198"/>
      <c r="M17" s="242"/>
      <c r="N17" s="240"/>
      <c r="O17" s="241"/>
      <c r="P17" s="206"/>
      <c r="Q17" s="239"/>
      <c r="R17" s="260" t="s">
        <v>104</v>
      </c>
      <c r="S17" s="222" t="s">
        <v>82</v>
      </c>
      <c r="T17" s="261" t="s">
        <v>70</v>
      </c>
      <c r="U17" s="222" t="s">
        <v>83</v>
      </c>
      <c r="V17" s="222" t="s">
        <v>84</v>
      </c>
      <c r="W17" s="223">
        <v>0.25</v>
      </c>
      <c r="X17" s="224" t="s">
        <v>85</v>
      </c>
      <c r="Y17" s="223">
        <v>0.15</v>
      </c>
      <c r="Z17" s="222" t="s">
        <v>86</v>
      </c>
      <c r="AA17" s="263" t="s">
        <v>105</v>
      </c>
      <c r="AB17" s="222" t="s">
        <v>88</v>
      </c>
      <c r="AC17" s="243" t="s">
        <v>106</v>
      </c>
      <c r="AD17" s="226">
        <f>+W17+Y17</f>
        <v>0.4</v>
      </c>
      <c r="AE17" s="220" t="str">
        <f t="shared" ref="AE17:AE51" si="0">IF(AF17&lt;=20%,"MUY BAJA",IF(AF17&lt;=40%,"BAJA",IF(AF17&lt;=60%,"MEDIA",IF(AF17&lt;=80%,"ALTA","MUY ALTA"))))</f>
        <v>MUY BAJA</v>
      </c>
      <c r="AF17" s="262">
        <f>+AF16-(AF16*AD17)</f>
        <v>0.14399999999999999</v>
      </c>
      <c r="AG17" s="220"/>
      <c r="AH17" s="220"/>
      <c r="AI17" s="225"/>
      <c r="AJ17" s="219"/>
      <c r="AK17" s="229"/>
      <c r="AL17" s="221"/>
      <c r="AM17" s="204"/>
      <c r="AN17" s="204"/>
      <c r="AO17" s="325"/>
      <c r="AP17" s="188"/>
      <c r="AQ17" s="194"/>
      <c r="AR17" s="325"/>
      <c r="AS17" s="325"/>
      <c r="AT17" s="194"/>
      <c r="AU17" s="204"/>
      <c r="AV17" s="204"/>
      <c r="AW17" s="194"/>
      <c r="AX17" s="325"/>
      <c r="AY17" s="204"/>
      <c r="AZ17" s="194"/>
      <c r="BA17" s="204"/>
      <c r="BB17" s="325"/>
      <c r="BC17" s="194"/>
      <c r="BD17" s="204"/>
      <c r="BE17" s="204"/>
      <c r="BF17" s="194"/>
      <c r="BG17" s="194"/>
      <c r="BH17" s="187"/>
    </row>
    <row r="18" spans="1:61" ht="90" customHeight="1" x14ac:dyDescent="0.3">
      <c r="A18" s="234"/>
      <c r="B18" s="188"/>
      <c r="C18" s="293"/>
      <c r="D18" s="198"/>
      <c r="E18" s="198"/>
      <c r="F18" s="159" t="s">
        <v>71</v>
      </c>
      <c r="G18" s="166" t="s">
        <v>107</v>
      </c>
      <c r="H18" s="198"/>
      <c r="I18" s="206"/>
      <c r="J18" s="198"/>
      <c r="K18" s="206"/>
      <c r="L18" s="198"/>
      <c r="M18" s="242"/>
      <c r="N18" s="240"/>
      <c r="O18" s="241"/>
      <c r="P18" s="206"/>
      <c r="Q18" s="239"/>
      <c r="R18" s="260"/>
      <c r="S18" s="222"/>
      <c r="T18" s="261"/>
      <c r="U18" s="222"/>
      <c r="V18" s="222"/>
      <c r="W18" s="223"/>
      <c r="X18" s="224"/>
      <c r="Y18" s="223"/>
      <c r="Z18" s="222"/>
      <c r="AA18" s="263"/>
      <c r="AB18" s="222"/>
      <c r="AC18" s="243"/>
      <c r="AD18" s="226"/>
      <c r="AE18" s="220"/>
      <c r="AF18" s="262"/>
      <c r="AG18" s="220"/>
      <c r="AH18" s="220"/>
      <c r="AI18" s="225"/>
      <c r="AJ18" s="219"/>
      <c r="AK18" s="229"/>
      <c r="AL18" s="221"/>
      <c r="AM18" s="204"/>
      <c r="AN18" s="204"/>
      <c r="AO18" s="325"/>
      <c r="AP18" s="188"/>
      <c r="AQ18" s="194"/>
      <c r="AR18" s="325"/>
      <c r="AS18" s="325"/>
      <c r="AT18" s="194"/>
      <c r="AU18" s="204"/>
      <c r="AV18" s="204"/>
      <c r="AW18" s="194"/>
      <c r="AX18" s="325"/>
      <c r="AY18" s="204"/>
      <c r="AZ18" s="194"/>
      <c r="BA18" s="204"/>
      <c r="BB18" s="325"/>
      <c r="BC18" s="194"/>
      <c r="BD18" s="204"/>
      <c r="BE18" s="204"/>
      <c r="BF18" s="194"/>
      <c r="BG18" s="194"/>
      <c r="BH18" s="187"/>
    </row>
    <row r="19" spans="1:61" ht="173.5" customHeight="1" x14ac:dyDescent="0.3">
      <c r="A19" s="234" t="s">
        <v>9</v>
      </c>
      <c r="B19" s="188"/>
      <c r="C19" s="294" t="s">
        <v>108</v>
      </c>
      <c r="D19" s="190" t="s">
        <v>109</v>
      </c>
      <c r="E19" s="190" t="s">
        <v>110</v>
      </c>
      <c r="F19" s="159" t="s">
        <v>71</v>
      </c>
      <c r="G19" s="172" t="s">
        <v>111</v>
      </c>
      <c r="H19" s="198" t="s">
        <v>112</v>
      </c>
      <c r="I19" s="295" t="s">
        <v>113</v>
      </c>
      <c r="J19" s="198" t="s">
        <v>75</v>
      </c>
      <c r="K19" s="198" t="s">
        <v>114</v>
      </c>
      <c r="L19" s="198" t="s">
        <v>115</v>
      </c>
      <c r="M19" s="242">
        <v>0.6</v>
      </c>
      <c r="N19" s="240" t="s">
        <v>78</v>
      </c>
      <c r="O19" s="241">
        <v>0.8</v>
      </c>
      <c r="P19" s="206" t="s">
        <v>79</v>
      </c>
      <c r="Q19" s="239" t="s">
        <v>80</v>
      </c>
      <c r="R19" s="42" t="s">
        <v>116</v>
      </c>
      <c r="S19" s="43" t="s">
        <v>82</v>
      </c>
      <c r="T19" s="44" t="s">
        <v>117</v>
      </c>
      <c r="U19" s="43" t="s">
        <v>83</v>
      </c>
      <c r="V19" s="43" t="s">
        <v>84</v>
      </c>
      <c r="W19" s="45">
        <v>0.25</v>
      </c>
      <c r="X19" s="44" t="s">
        <v>85</v>
      </c>
      <c r="Y19" s="45">
        <v>0.15</v>
      </c>
      <c r="Z19" s="43" t="s">
        <v>86</v>
      </c>
      <c r="AA19" s="231" t="s">
        <v>118</v>
      </c>
      <c r="AB19" s="43" t="s">
        <v>88</v>
      </c>
      <c r="AC19" s="137" t="s">
        <v>119</v>
      </c>
      <c r="AD19" s="46">
        <f t="shared" ref="AD19:AD51" si="1">+W19+Y19</f>
        <v>0.4</v>
      </c>
      <c r="AE19" s="47" t="str">
        <f t="shared" si="0"/>
        <v>BAJA</v>
      </c>
      <c r="AF19" s="47">
        <f>IF(OR(V19="prevenir",V19="detectar"),(M19-(M19*AD19)), M19)</f>
        <v>0.36</v>
      </c>
      <c r="AG19" s="220" t="str">
        <f t="shared" ref="AG19:AG50" si="2">IF(AH19&lt;=20%,"LEVE",IF(AH19&lt;=40%,"MENOR",IF(AH19&lt;=60%,"MODERADO",IF(AH19&lt;=80%,"MAYOR","CATASTROFICO"))))</f>
        <v>MAYOR</v>
      </c>
      <c r="AH19" s="220">
        <f>IF(V19="corregir",(O19-(O19*AD19)), O19)</f>
        <v>0.8</v>
      </c>
      <c r="AI19" s="225" t="s">
        <v>90</v>
      </c>
      <c r="AJ19" s="219" t="s">
        <v>91</v>
      </c>
      <c r="AK19" s="229" t="s">
        <v>120</v>
      </c>
      <c r="AL19" s="221"/>
      <c r="AM19" s="345">
        <v>45412</v>
      </c>
      <c r="AN19" s="163" t="s">
        <v>121</v>
      </c>
      <c r="AO19" s="129"/>
      <c r="AP19" s="129" t="s">
        <v>9</v>
      </c>
      <c r="AQ19" s="183" t="s">
        <v>122</v>
      </c>
      <c r="AR19" s="129" t="s">
        <v>9</v>
      </c>
      <c r="AS19" s="129"/>
      <c r="AT19" s="183" t="s">
        <v>123</v>
      </c>
      <c r="AU19" s="129" t="s">
        <v>9</v>
      </c>
      <c r="AV19" s="129"/>
      <c r="AW19" s="183" t="s">
        <v>124</v>
      </c>
      <c r="AX19" s="129" t="s">
        <v>9</v>
      </c>
      <c r="AY19" s="129"/>
      <c r="AZ19" s="184" t="s">
        <v>134</v>
      </c>
      <c r="BA19" s="129" t="s">
        <v>9</v>
      </c>
      <c r="BB19" s="129"/>
      <c r="BC19" s="184" t="s">
        <v>126</v>
      </c>
      <c r="BD19" s="129" t="s">
        <v>9</v>
      </c>
      <c r="BE19" s="129"/>
      <c r="BF19" s="184" t="s">
        <v>125</v>
      </c>
      <c r="BG19" s="184" t="s">
        <v>127</v>
      </c>
      <c r="BH19" s="186" t="s">
        <v>655</v>
      </c>
    </row>
    <row r="20" spans="1:61" ht="173.5" customHeight="1" x14ac:dyDescent="0.3">
      <c r="A20" s="234"/>
      <c r="B20" s="188"/>
      <c r="C20" s="294"/>
      <c r="D20" s="190"/>
      <c r="E20" s="190"/>
      <c r="F20" s="159" t="s">
        <v>71</v>
      </c>
      <c r="G20" s="172" t="s">
        <v>128</v>
      </c>
      <c r="H20" s="198"/>
      <c r="I20" s="295"/>
      <c r="J20" s="198"/>
      <c r="K20" s="198"/>
      <c r="L20" s="198"/>
      <c r="M20" s="242"/>
      <c r="N20" s="240"/>
      <c r="O20" s="241"/>
      <c r="P20" s="206"/>
      <c r="Q20" s="239"/>
      <c r="R20" s="42" t="s">
        <v>129</v>
      </c>
      <c r="S20" s="43" t="s">
        <v>82</v>
      </c>
      <c r="T20" s="44" t="s">
        <v>130</v>
      </c>
      <c r="U20" s="43" t="s">
        <v>83</v>
      </c>
      <c r="V20" s="43" t="s">
        <v>84</v>
      </c>
      <c r="W20" s="45">
        <v>0.25</v>
      </c>
      <c r="X20" s="44" t="s">
        <v>85</v>
      </c>
      <c r="Y20" s="45">
        <v>0.15</v>
      </c>
      <c r="Z20" s="43" t="s">
        <v>86</v>
      </c>
      <c r="AA20" s="231"/>
      <c r="AB20" s="43" t="s">
        <v>88</v>
      </c>
      <c r="AC20" s="137" t="s">
        <v>119</v>
      </c>
      <c r="AD20" s="46">
        <f t="shared" si="1"/>
        <v>0.4</v>
      </c>
      <c r="AE20" s="47" t="str">
        <f t="shared" si="0"/>
        <v>BAJA</v>
      </c>
      <c r="AF20" s="47">
        <f>+AF19-(AF19*AD20)</f>
        <v>0.216</v>
      </c>
      <c r="AG20" s="220"/>
      <c r="AH20" s="220"/>
      <c r="AI20" s="225"/>
      <c r="AJ20" s="219"/>
      <c r="AK20" s="229"/>
      <c r="AL20" s="221"/>
      <c r="AM20" s="345"/>
      <c r="AN20" s="163" t="s">
        <v>121</v>
      </c>
      <c r="AO20" s="129"/>
      <c r="AP20" s="129" t="s">
        <v>9</v>
      </c>
      <c r="AQ20" s="185" t="s">
        <v>131</v>
      </c>
      <c r="AR20" s="129" t="s">
        <v>9</v>
      </c>
      <c r="AS20" s="129"/>
      <c r="AT20" s="185" t="s">
        <v>132</v>
      </c>
      <c r="AU20" s="129" t="s">
        <v>9</v>
      </c>
      <c r="AV20" s="129"/>
      <c r="AW20" s="185" t="s">
        <v>133</v>
      </c>
      <c r="AX20" s="129" t="s">
        <v>9</v>
      </c>
      <c r="AY20" s="129"/>
      <c r="AZ20" s="184" t="s">
        <v>134</v>
      </c>
      <c r="BA20" s="129" t="s">
        <v>9</v>
      </c>
      <c r="BB20" s="129"/>
      <c r="BC20" s="184" t="s">
        <v>126</v>
      </c>
      <c r="BD20" s="129" t="s">
        <v>9</v>
      </c>
      <c r="BE20" s="129"/>
      <c r="BF20" s="184" t="s">
        <v>134</v>
      </c>
      <c r="BG20" s="184" t="s">
        <v>127</v>
      </c>
      <c r="BH20" s="201"/>
    </row>
    <row r="21" spans="1:61" ht="173.5" customHeight="1" x14ac:dyDescent="0.3">
      <c r="A21" s="234"/>
      <c r="B21" s="188"/>
      <c r="C21" s="294"/>
      <c r="D21" s="190"/>
      <c r="E21" s="190"/>
      <c r="F21" s="159" t="s">
        <v>71</v>
      </c>
      <c r="G21" s="173" t="s">
        <v>135</v>
      </c>
      <c r="H21" s="198"/>
      <c r="I21" s="295"/>
      <c r="J21" s="198"/>
      <c r="K21" s="198"/>
      <c r="L21" s="198"/>
      <c r="M21" s="242"/>
      <c r="N21" s="240"/>
      <c r="O21" s="241"/>
      <c r="P21" s="206"/>
      <c r="Q21" s="239"/>
      <c r="R21" s="42" t="s">
        <v>136</v>
      </c>
      <c r="S21" s="43" t="s">
        <v>82</v>
      </c>
      <c r="T21" s="44" t="s">
        <v>130</v>
      </c>
      <c r="U21" s="43" t="s">
        <v>83</v>
      </c>
      <c r="V21" s="43" t="s">
        <v>84</v>
      </c>
      <c r="W21" s="45">
        <v>0.25</v>
      </c>
      <c r="X21" s="44" t="s">
        <v>85</v>
      </c>
      <c r="Y21" s="45">
        <v>0.15</v>
      </c>
      <c r="Z21" s="43" t="s">
        <v>86</v>
      </c>
      <c r="AA21" s="50" t="s">
        <v>137</v>
      </c>
      <c r="AB21" s="43" t="s">
        <v>88</v>
      </c>
      <c r="AC21" s="137" t="s">
        <v>138</v>
      </c>
      <c r="AD21" s="46">
        <f t="shared" si="1"/>
        <v>0.4</v>
      </c>
      <c r="AE21" s="47" t="str">
        <f>IF(AF21&lt;=20%,"MUY BAJA",IF(AF21&lt;=40%,"BAJA",IF(AF21&lt;=60%,"MEDIA",IF(AF21&lt;=80%,"ALTA","MUY ALTA"))))</f>
        <v>MUY BAJA</v>
      </c>
      <c r="AF21" s="101">
        <f>+AF20-(AF20*AD21)</f>
        <v>0.12959999999999999</v>
      </c>
      <c r="AG21" s="220"/>
      <c r="AH21" s="220"/>
      <c r="AI21" s="225"/>
      <c r="AJ21" s="219"/>
      <c r="AK21" s="229"/>
      <c r="AL21" s="221"/>
      <c r="AM21" s="345"/>
      <c r="AN21" s="163" t="s">
        <v>121</v>
      </c>
      <c r="AO21" s="129"/>
      <c r="AP21" s="129" t="s">
        <v>9</v>
      </c>
      <c r="AQ21" s="185" t="s">
        <v>139</v>
      </c>
      <c r="AR21" s="129" t="s">
        <v>9</v>
      </c>
      <c r="AS21" s="129"/>
      <c r="AT21" s="185" t="s">
        <v>140</v>
      </c>
      <c r="AU21" s="129" t="s">
        <v>9</v>
      </c>
      <c r="AV21" s="129"/>
      <c r="AW21" s="185" t="s">
        <v>133</v>
      </c>
      <c r="AX21" s="129" t="s">
        <v>9</v>
      </c>
      <c r="AY21" s="129"/>
      <c r="AZ21" s="184" t="s">
        <v>134</v>
      </c>
      <c r="BA21" s="129" t="s">
        <v>9</v>
      </c>
      <c r="BB21" s="129"/>
      <c r="BC21" s="184" t="s">
        <v>126</v>
      </c>
      <c r="BD21" s="129" t="s">
        <v>9</v>
      </c>
      <c r="BE21" s="129"/>
      <c r="BF21" s="184" t="s">
        <v>134</v>
      </c>
      <c r="BG21" s="184" t="s">
        <v>127</v>
      </c>
      <c r="BH21" s="201"/>
    </row>
    <row r="22" spans="1:61" ht="72" customHeight="1" x14ac:dyDescent="0.3">
      <c r="A22" s="234" t="s">
        <v>9</v>
      </c>
      <c r="B22" s="188"/>
      <c r="C22" s="294" t="s">
        <v>108</v>
      </c>
      <c r="D22" s="198" t="s">
        <v>141</v>
      </c>
      <c r="E22" s="198" t="s">
        <v>142</v>
      </c>
      <c r="F22" s="159" t="s">
        <v>71</v>
      </c>
      <c r="G22" s="173" t="s">
        <v>143</v>
      </c>
      <c r="H22" s="198" t="s">
        <v>144</v>
      </c>
      <c r="I22" s="198" t="s">
        <v>145</v>
      </c>
      <c r="J22" s="198" t="s">
        <v>146</v>
      </c>
      <c r="K22" s="198" t="s">
        <v>147</v>
      </c>
      <c r="L22" s="198" t="s">
        <v>148</v>
      </c>
      <c r="M22" s="242">
        <v>0.8</v>
      </c>
      <c r="N22" s="240" t="s">
        <v>149</v>
      </c>
      <c r="O22" s="241">
        <v>0.6</v>
      </c>
      <c r="P22" s="206" t="s">
        <v>150</v>
      </c>
      <c r="Q22" s="239" t="s">
        <v>90</v>
      </c>
      <c r="R22" s="49" t="s">
        <v>151</v>
      </c>
      <c r="S22" s="43" t="s">
        <v>82</v>
      </c>
      <c r="T22" s="44" t="s">
        <v>152</v>
      </c>
      <c r="U22" s="43" t="s">
        <v>83</v>
      </c>
      <c r="V22" s="43" t="s">
        <v>84</v>
      </c>
      <c r="W22" s="45">
        <v>0.25</v>
      </c>
      <c r="X22" s="44" t="s">
        <v>85</v>
      </c>
      <c r="Y22" s="45">
        <v>0.15</v>
      </c>
      <c r="Z22" s="43" t="s">
        <v>86</v>
      </c>
      <c r="AA22" s="50" t="s">
        <v>153</v>
      </c>
      <c r="AB22" s="43" t="s">
        <v>88</v>
      </c>
      <c r="AC22" s="137" t="s">
        <v>154</v>
      </c>
      <c r="AD22" s="46">
        <f t="shared" si="1"/>
        <v>0.4</v>
      </c>
      <c r="AE22" s="47" t="str">
        <f t="shared" si="0"/>
        <v>MEDIA</v>
      </c>
      <c r="AF22" s="47">
        <f>IF(OR(V22="prevenir",V22="detectar"),(M22-(M22*AD22)), M22)</f>
        <v>0.48</v>
      </c>
      <c r="AG22" s="220" t="str">
        <f t="shared" si="2"/>
        <v>MODERADO</v>
      </c>
      <c r="AH22" s="220">
        <f>IF(V22="corregir",(O22-(O22*AD22)), O22)</f>
        <v>0.6</v>
      </c>
      <c r="AI22" s="225" t="s">
        <v>155</v>
      </c>
      <c r="AJ22" s="219" t="s">
        <v>91</v>
      </c>
      <c r="AK22" s="221"/>
      <c r="AL22" s="221"/>
      <c r="AM22" s="328">
        <v>45412</v>
      </c>
      <c r="AN22" s="190" t="s">
        <v>156</v>
      </c>
      <c r="AO22" s="190"/>
      <c r="AP22" s="190" t="s">
        <v>9</v>
      </c>
      <c r="AQ22" s="187" t="s">
        <v>157</v>
      </c>
      <c r="AR22" s="190" t="s">
        <v>158</v>
      </c>
      <c r="AS22" s="190"/>
      <c r="AT22" s="187" t="s">
        <v>159</v>
      </c>
      <c r="AU22" s="190" t="s">
        <v>158</v>
      </c>
      <c r="AV22" s="190"/>
      <c r="AW22" s="187" t="s">
        <v>160</v>
      </c>
      <c r="AX22" s="190" t="s">
        <v>158</v>
      </c>
      <c r="AY22" s="190"/>
      <c r="AZ22" s="187" t="s">
        <v>161</v>
      </c>
      <c r="BA22" s="190" t="s">
        <v>158</v>
      </c>
      <c r="BB22" s="190"/>
      <c r="BC22" s="187" t="s">
        <v>162</v>
      </c>
      <c r="BD22" s="190" t="s">
        <v>158</v>
      </c>
      <c r="BE22" s="190"/>
      <c r="BF22" s="187" t="s">
        <v>163</v>
      </c>
      <c r="BG22" s="187"/>
      <c r="BH22" s="187" t="s">
        <v>164</v>
      </c>
    </row>
    <row r="23" spans="1:61" ht="42.75" customHeight="1" x14ac:dyDescent="0.3">
      <c r="A23" s="234"/>
      <c r="B23" s="188"/>
      <c r="C23" s="294"/>
      <c r="D23" s="198"/>
      <c r="E23" s="198"/>
      <c r="F23" s="159" t="s">
        <v>71</v>
      </c>
      <c r="G23" s="173" t="s">
        <v>165</v>
      </c>
      <c r="H23" s="198"/>
      <c r="I23" s="198"/>
      <c r="J23" s="198"/>
      <c r="K23" s="198"/>
      <c r="L23" s="198"/>
      <c r="M23" s="242"/>
      <c r="N23" s="240"/>
      <c r="O23" s="241"/>
      <c r="P23" s="206"/>
      <c r="Q23" s="239"/>
      <c r="R23" s="49" t="s">
        <v>166</v>
      </c>
      <c r="S23" s="43" t="s">
        <v>82</v>
      </c>
      <c r="T23" s="44" t="s">
        <v>152</v>
      </c>
      <c r="U23" s="43" t="s">
        <v>83</v>
      </c>
      <c r="V23" s="43" t="s">
        <v>167</v>
      </c>
      <c r="W23" s="45">
        <v>0.15</v>
      </c>
      <c r="X23" s="44" t="s">
        <v>85</v>
      </c>
      <c r="Y23" s="45">
        <v>0.15</v>
      </c>
      <c r="Z23" s="43" t="s">
        <v>86</v>
      </c>
      <c r="AA23" s="50" t="s">
        <v>153</v>
      </c>
      <c r="AB23" s="43" t="s">
        <v>88</v>
      </c>
      <c r="AC23" s="137" t="s">
        <v>168</v>
      </c>
      <c r="AD23" s="46">
        <f t="shared" si="1"/>
        <v>0.3</v>
      </c>
      <c r="AE23" s="47" t="str">
        <f t="shared" si="0"/>
        <v>BAJA</v>
      </c>
      <c r="AF23" s="47">
        <f>+AF22-(AF22*AD23)</f>
        <v>0.33599999999999997</v>
      </c>
      <c r="AG23" s="220"/>
      <c r="AH23" s="220"/>
      <c r="AI23" s="225"/>
      <c r="AJ23" s="219"/>
      <c r="AK23" s="221"/>
      <c r="AL23" s="221"/>
      <c r="AM23" s="328"/>
      <c r="AN23" s="190"/>
      <c r="AO23" s="190"/>
      <c r="AP23" s="190"/>
      <c r="AQ23" s="187"/>
      <c r="AR23" s="190"/>
      <c r="AS23" s="190"/>
      <c r="AT23" s="187"/>
      <c r="AU23" s="190"/>
      <c r="AV23" s="190"/>
      <c r="AW23" s="187"/>
      <c r="AX23" s="190"/>
      <c r="AY23" s="190"/>
      <c r="AZ23" s="187"/>
      <c r="BA23" s="190"/>
      <c r="BB23" s="190"/>
      <c r="BC23" s="187"/>
      <c r="BD23" s="190"/>
      <c r="BE23" s="190"/>
      <c r="BF23" s="187"/>
      <c r="BG23" s="187"/>
      <c r="BH23" s="187"/>
    </row>
    <row r="24" spans="1:61" ht="65.25" customHeight="1" x14ac:dyDescent="0.3">
      <c r="A24" s="234"/>
      <c r="B24" s="188"/>
      <c r="C24" s="294"/>
      <c r="D24" s="198"/>
      <c r="E24" s="198"/>
      <c r="F24" s="159" t="s">
        <v>169</v>
      </c>
      <c r="G24" s="173" t="s">
        <v>170</v>
      </c>
      <c r="H24" s="198"/>
      <c r="I24" s="198"/>
      <c r="J24" s="198"/>
      <c r="K24" s="198"/>
      <c r="L24" s="198"/>
      <c r="M24" s="242"/>
      <c r="N24" s="240"/>
      <c r="O24" s="241"/>
      <c r="P24" s="206"/>
      <c r="Q24" s="239"/>
      <c r="R24" s="49" t="s">
        <v>171</v>
      </c>
      <c r="S24" s="43" t="s">
        <v>82</v>
      </c>
      <c r="T24" s="44" t="s">
        <v>152</v>
      </c>
      <c r="U24" s="43" t="s">
        <v>83</v>
      </c>
      <c r="V24" s="43" t="s">
        <v>167</v>
      </c>
      <c r="W24" s="45">
        <v>0.15</v>
      </c>
      <c r="X24" s="44" t="s">
        <v>85</v>
      </c>
      <c r="Y24" s="45">
        <v>0.15</v>
      </c>
      <c r="Z24" s="43" t="s">
        <v>86</v>
      </c>
      <c r="AA24" s="50" t="s">
        <v>153</v>
      </c>
      <c r="AB24" s="43" t="s">
        <v>88</v>
      </c>
      <c r="AC24" s="137" t="s">
        <v>172</v>
      </c>
      <c r="AD24" s="46">
        <f t="shared" si="1"/>
        <v>0.3</v>
      </c>
      <c r="AE24" s="47" t="str">
        <f t="shared" si="0"/>
        <v>BAJA</v>
      </c>
      <c r="AF24" s="101">
        <f>+AF23-(AF23*AD24)</f>
        <v>0.23519999999999996</v>
      </c>
      <c r="AG24" s="220"/>
      <c r="AH24" s="220"/>
      <c r="AI24" s="225"/>
      <c r="AJ24" s="219"/>
      <c r="AK24" s="221"/>
      <c r="AL24" s="221"/>
      <c r="AM24" s="328"/>
      <c r="AN24" s="190"/>
      <c r="AO24" s="190"/>
      <c r="AP24" s="190"/>
      <c r="AQ24" s="187"/>
      <c r="AR24" s="190"/>
      <c r="AS24" s="190"/>
      <c r="AT24" s="187"/>
      <c r="AU24" s="190"/>
      <c r="AV24" s="190"/>
      <c r="AW24" s="187"/>
      <c r="AX24" s="190"/>
      <c r="AY24" s="190"/>
      <c r="AZ24" s="187"/>
      <c r="BA24" s="190"/>
      <c r="BB24" s="190"/>
      <c r="BC24" s="187"/>
      <c r="BD24" s="190"/>
      <c r="BE24" s="190"/>
      <c r="BF24" s="187"/>
      <c r="BG24" s="187"/>
      <c r="BH24" s="187"/>
    </row>
    <row r="25" spans="1:61" ht="33.65" customHeight="1" x14ac:dyDescent="0.3">
      <c r="A25" s="234" t="s">
        <v>9</v>
      </c>
      <c r="B25" s="188"/>
      <c r="C25" s="294" t="s">
        <v>173</v>
      </c>
      <c r="D25" s="198" t="s">
        <v>174</v>
      </c>
      <c r="E25" s="198" t="s">
        <v>175</v>
      </c>
      <c r="F25" s="198" t="s">
        <v>71</v>
      </c>
      <c r="G25" s="296" t="s">
        <v>176</v>
      </c>
      <c r="H25" s="198" t="s">
        <v>177</v>
      </c>
      <c r="I25" s="198" t="s">
        <v>178</v>
      </c>
      <c r="J25" s="198" t="s">
        <v>75</v>
      </c>
      <c r="K25" s="198" t="s">
        <v>179</v>
      </c>
      <c r="L25" s="198" t="s">
        <v>77</v>
      </c>
      <c r="M25" s="242">
        <v>0.4</v>
      </c>
      <c r="N25" s="240" t="s">
        <v>78</v>
      </c>
      <c r="O25" s="241">
        <v>0.8</v>
      </c>
      <c r="P25" s="206" t="s">
        <v>79</v>
      </c>
      <c r="Q25" s="239" t="s">
        <v>90</v>
      </c>
      <c r="R25" s="51" t="s">
        <v>180</v>
      </c>
      <c r="S25" s="43" t="s">
        <v>82</v>
      </c>
      <c r="T25" s="44" t="s">
        <v>181</v>
      </c>
      <c r="U25" s="43" t="s">
        <v>83</v>
      </c>
      <c r="V25" s="43" t="s">
        <v>84</v>
      </c>
      <c r="W25" s="45">
        <v>0.25</v>
      </c>
      <c r="X25" s="44" t="s">
        <v>85</v>
      </c>
      <c r="Y25" s="45">
        <v>0.15</v>
      </c>
      <c r="Z25" s="43" t="s">
        <v>86</v>
      </c>
      <c r="AA25" s="50" t="s">
        <v>182</v>
      </c>
      <c r="AB25" s="43" t="s">
        <v>88</v>
      </c>
      <c r="AC25" s="137" t="s">
        <v>183</v>
      </c>
      <c r="AD25" s="46">
        <f t="shared" si="1"/>
        <v>0.4</v>
      </c>
      <c r="AE25" s="47" t="str">
        <f t="shared" si="0"/>
        <v>BAJA</v>
      </c>
      <c r="AF25" s="47">
        <f>IF(OR(V25="prevenir",V25="detectar"),(M25-(M25*AD25)), M25)</f>
        <v>0.24</v>
      </c>
      <c r="AG25" s="220" t="str">
        <f t="shared" si="2"/>
        <v>MAYOR</v>
      </c>
      <c r="AH25" s="220">
        <f>IF(V25="corregir",(O25-(O25*AD25)), O25)</f>
        <v>0.8</v>
      </c>
      <c r="AI25" s="225" t="s">
        <v>90</v>
      </c>
      <c r="AJ25" s="219" t="s">
        <v>91</v>
      </c>
      <c r="AK25" s="229" t="s">
        <v>184</v>
      </c>
      <c r="AL25" s="221"/>
      <c r="AM25" s="335">
        <v>45412</v>
      </c>
      <c r="AN25" s="190" t="s">
        <v>185</v>
      </c>
      <c r="AO25" s="190"/>
      <c r="AP25" s="190" t="s">
        <v>9</v>
      </c>
      <c r="AQ25" s="187" t="s">
        <v>186</v>
      </c>
      <c r="AR25" s="190" t="s">
        <v>9</v>
      </c>
      <c r="AS25" s="190"/>
      <c r="AT25" s="187" t="s">
        <v>187</v>
      </c>
      <c r="AU25" s="190" t="s">
        <v>188</v>
      </c>
      <c r="AV25" s="190"/>
      <c r="AW25" s="187" t="s">
        <v>189</v>
      </c>
      <c r="AX25" s="190"/>
      <c r="AY25" s="190" t="s">
        <v>190</v>
      </c>
      <c r="AZ25" s="187" t="s">
        <v>191</v>
      </c>
      <c r="BA25" s="190" t="s">
        <v>192</v>
      </c>
      <c r="BB25" s="190"/>
      <c r="BC25" s="187"/>
      <c r="BD25" s="190"/>
      <c r="BE25" s="190" t="s">
        <v>67</v>
      </c>
      <c r="BF25" s="187"/>
      <c r="BG25" s="187" t="s">
        <v>193</v>
      </c>
      <c r="BH25" s="187" t="s">
        <v>194</v>
      </c>
    </row>
    <row r="26" spans="1:61" ht="33.65" customHeight="1" x14ac:dyDescent="0.3">
      <c r="A26" s="234"/>
      <c r="B26" s="188"/>
      <c r="C26" s="294"/>
      <c r="D26" s="198"/>
      <c r="E26" s="198"/>
      <c r="F26" s="198"/>
      <c r="G26" s="296"/>
      <c r="H26" s="198"/>
      <c r="I26" s="198"/>
      <c r="J26" s="198"/>
      <c r="K26" s="198"/>
      <c r="L26" s="198"/>
      <c r="M26" s="242"/>
      <c r="N26" s="240"/>
      <c r="O26" s="241"/>
      <c r="P26" s="206"/>
      <c r="Q26" s="239"/>
      <c r="R26" s="51" t="s">
        <v>195</v>
      </c>
      <c r="S26" s="43" t="s">
        <v>82</v>
      </c>
      <c r="T26" s="44" t="s">
        <v>196</v>
      </c>
      <c r="U26" s="43" t="s">
        <v>83</v>
      </c>
      <c r="V26" s="43" t="s">
        <v>84</v>
      </c>
      <c r="W26" s="45">
        <v>0.25</v>
      </c>
      <c r="X26" s="44" t="s">
        <v>85</v>
      </c>
      <c r="Y26" s="45">
        <v>0.15</v>
      </c>
      <c r="Z26" s="43" t="s">
        <v>86</v>
      </c>
      <c r="AA26" s="50" t="s">
        <v>182</v>
      </c>
      <c r="AB26" s="43" t="s">
        <v>88</v>
      </c>
      <c r="AC26" s="138" t="s">
        <v>197</v>
      </c>
      <c r="AD26" s="46">
        <f t="shared" si="1"/>
        <v>0.4</v>
      </c>
      <c r="AE26" s="47" t="str">
        <f t="shared" si="0"/>
        <v>MUY BAJA</v>
      </c>
      <c r="AF26" s="47">
        <f>+AF25-(AF25*AD26)</f>
        <v>0.14399999999999999</v>
      </c>
      <c r="AG26" s="220"/>
      <c r="AH26" s="220"/>
      <c r="AI26" s="225"/>
      <c r="AJ26" s="219"/>
      <c r="AK26" s="230"/>
      <c r="AL26" s="221"/>
      <c r="AM26" s="335"/>
      <c r="AN26" s="190"/>
      <c r="AO26" s="190"/>
      <c r="AP26" s="190"/>
      <c r="AQ26" s="187"/>
      <c r="AR26" s="190"/>
      <c r="AS26" s="190"/>
      <c r="AT26" s="187"/>
      <c r="AU26" s="190"/>
      <c r="AV26" s="190"/>
      <c r="AW26" s="187"/>
      <c r="AX26" s="190"/>
      <c r="AY26" s="190"/>
      <c r="AZ26" s="187"/>
      <c r="BA26" s="190"/>
      <c r="BB26" s="190"/>
      <c r="BC26" s="187"/>
      <c r="BD26" s="190"/>
      <c r="BE26" s="190"/>
      <c r="BF26" s="187"/>
      <c r="BG26" s="187"/>
      <c r="BH26" s="187"/>
    </row>
    <row r="27" spans="1:61" ht="33.65" customHeight="1" x14ac:dyDescent="0.3">
      <c r="A27" s="234"/>
      <c r="B27" s="188"/>
      <c r="C27" s="294"/>
      <c r="D27" s="198"/>
      <c r="E27" s="198"/>
      <c r="F27" s="198"/>
      <c r="G27" s="296"/>
      <c r="H27" s="198"/>
      <c r="I27" s="198"/>
      <c r="J27" s="198"/>
      <c r="K27" s="198"/>
      <c r="L27" s="198"/>
      <c r="M27" s="242"/>
      <c r="N27" s="240"/>
      <c r="O27" s="241"/>
      <c r="P27" s="206"/>
      <c r="Q27" s="239"/>
      <c r="R27" s="51" t="s">
        <v>198</v>
      </c>
      <c r="S27" s="43" t="s">
        <v>82</v>
      </c>
      <c r="T27" s="44" t="s">
        <v>199</v>
      </c>
      <c r="U27" s="43" t="s">
        <v>83</v>
      </c>
      <c r="V27" s="43" t="s">
        <v>84</v>
      </c>
      <c r="W27" s="45">
        <v>0.25</v>
      </c>
      <c r="X27" s="44" t="s">
        <v>85</v>
      </c>
      <c r="Y27" s="45">
        <v>0.15</v>
      </c>
      <c r="Z27" s="43" t="s">
        <v>86</v>
      </c>
      <c r="AA27" s="50" t="s">
        <v>200</v>
      </c>
      <c r="AB27" s="43" t="s">
        <v>88</v>
      </c>
      <c r="AC27" s="137" t="s">
        <v>201</v>
      </c>
      <c r="AD27" s="46">
        <f t="shared" si="1"/>
        <v>0.4</v>
      </c>
      <c r="AE27" s="47" t="str">
        <f t="shared" si="0"/>
        <v>MUY BAJA</v>
      </c>
      <c r="AF27" s="47">
        <f t="shared" ref="AF27:AF30" si="3">+AF26-(AF26*AD27)</f>
        <v>8.6399999999999991E-2</v>
      </c>
      <c r="AG27" s="220"/>
      <c r="AH27" s="220"/>
      <c r="AI27" s="225"/>
      <c r="AJ27" s="219"/>
      <c r="AK27" s="230"/>
      <c r="AL27" s="221"/>
      <c r="AM27" s="335"/>
      <c r="AN27" s="190"/>
      <c r="AO27" s="190"/>
      <c r="AP27" s="190"/>
      <c r="AQ27" s="187"/>
      <c r="AR27" s="190"/>
      <c r="AS27" s="190"/>
      <c r="AT27" s="187"/>
      <c r="AU27" s="190"/>
      <c r="AV27" s="190"/>
      <c r="AW27" s="187"/>
      <c r="AX27" s="190"/>
      <c r="AY27" s="190"/>
      <c r="AZ27" s="187"/>
      <c r="BA27" s="190"/>
      <c r="BB27" s="190"/>
      <c r="BC27" s="187"/>
      <c r="BD27" s="190"/>
      <c r="BE27" s="190"/>
      <c r="BF27" s="187"/>
      <c r="BG27" s="187"/>
      <c r="BH27" s="187"/>
    </row>
    <row r="28" spans="1:61" ht="33.65" customHeight="1" x14ac:dyDescent="0.3">
      <c r="A28" s="234"/>
      <c r="B28" s="188"/>
      <c r="C28" s="294"/>
      <c r="D28" s="198"/>
      <c r="E28" s="198"/>
      <c r="F28" s="198" t="s">
        <v>71</v>
      </c>
      <c r="G28" s="296" t="s">
        <v>202</v>
      </c>
      <c r="H28" s="198"/>
      <c r="I28" s="198"/>
      <c r="J28" s="198"/>
      <c r="K28" s="198"/>
      <c r="L28" s="198"/>
      <c r="M28" s="242"/>
      <c r="N28" s="240"/>
      <c r="O28" s="241"/>
      <c r="P28" s="206"/>
      <c r="Q28" s="239"/>
      <c r="R28" s="51" t="s">
        <v>203</v>
      </c>
      <c r="S28" s="43" t="s">
        <v>82</v>
      </c>
      <c r="T28" s="44" t="s">
        <v>204</v>
      </c>
      <c r="U28" s="43" t="s">
        <v>83</v>
      </c>
      <c r="V28" s="43" t="s">
        <v>84</v>
      </c>
      <c r="W28" s="45">
        <v>0.25</v>
      </c>
      <c r="X28" s="44" t="s">
        <v>85</v>
      </c>
      <c r="Y28" s="45">
        <v>0.15</v>
      </c>
      <c r="Z28" s="43" t="s">
        <v>86</v>
      </c>
      <c r="AA28" s="50" t="s">
        <v>182</v>
      </c>
      <c r="AB28" s="43" t="s">
        <v>88</v>
      </c>
      <c r="AC28" s="138" t="s">
        <v>205</v>
      </c>
      <c r="AD28" s="46">
        <f t="shared" si="1"/>
        <v>0.4</v>
      </c>
      <c r="AE28" s="47" t="str">
        <f t="shared" si="0"/>
        <v>MUY BAJA</v>
      </c>
      <c r="AF28" s="47">
        <f t="shared" si="3"/>
        <v>5.183999999999999E-2</v>
      </c>
      <c r="AG28" s="220"/>
      <c r="AH28" s="220"/>
      <c r="AI28" s="225"/>
      <c r="AJ28" s="219"/>
      <c r="AK28" s="230"/>
      <c r="AL28" s="221"/>
      <c r="AM28" s="335"/>
      <c r="AN28" s="190"/>
      <c r="AO28" s="190"/>
      <c r="AP28" s="190"/>
      <c r="AQ28" s="187"/>
      <c r="AR28" s="190"/>
      <c r="AS28" s="190"/>
      <c r="AT28" s="187"/>
      <c r="AU28" s="190"/>
      <c r="AV28" s="190"/>
      <c r="AW28" s="187"/>
      <c r="AX28" s="190"/>
      <c r="AY28" s="190"/>
      <c r="AZ28" s="187"/>
      <c r="BA28" s="190"/>
      <c r="BB28" s="190"/>
      <c r="BC28" s="187"/>
      <c r="BD28" s="190"/>
      <c r="BE28" s="190"/>
      <c r="BF28" s="187"/>
      <c r="BG28" s="187"/>
      <c r="BH28" s="187"/>
    </row>
    <row r="29" spans="1:61" ht="33.65" customHeight="1" x14ac:dyDescent="0.3">
      <c r="A29" s="234"/>
      <c r="B29" s="188"/>
      <c r="C29" s="294"/>
      <c r="D29" s="198"/>
      <c r="E29" s="198"/>
      <c r="F29" s="198"/>
      <c r="G29" s="296"/>
      <c r="H29" s="198"/>
      <c r="I29" s="198"/>
      <c r="J29" s="198"/>
      <c r="K29" s="198"/>
      <c r="L29" s="198"/>
      <c r="M29" s="242"/>
      <c r="N29" s="240"/>
      <c r="O29" s="241"/>
      <c r="P29" s="206"/>
      <c r="Q29" s="239"/>
      <c r="R29" s="51" t="s">
        <v>206</v>
      </c>
      <c r="S29" s="43" t="s">
        <v>82</v>
      </c>
      <c r="T29" s="44" t="s">
        <v>199</v>
      </c>
      <c r="U29" s="43" t="s">
        <v>83</v>
      </c>
      <c r="V29" s="43" t="s">
        <v>84</v>
      </c>
      <c r="W29" s="45">
        <v>0.25</v>
      </c>
      <c r="X29" s="44" t="s">
        <v>85</v>
      </c>
      <c r="Y29" s="45">
        <v>0.15</v>
      </c>
      <c r="Z29" s="43" t="s">
        <v>86</v>
      </c>
      <c r="AA29" s="50" t="s">
        <v>182</v>
      </c>
      <c r="AB29" s="43" t="s">
        <v>88</v>
      </c>
      <c r="AC29" s="138" t="s">
        <v>207</v>
      </c>
      <c r="AD29" s="46">
        <f t="shared" si="1"/>
        <v>0.4</v>
      </c>
      <c r="AE29" s="47" t="str">
        <f t="shared" si="0"/>
        <v>MUY BAJA</v>
      </c>
      <c r="AF29" s="47">
        <f t="shared" si="3"/>
        <v>3.1103999999999993E-2</v>
      </c>
      <c r="AG29" s="220"/>
      <c r="AH29" s="220"/>
      <c r="AI29" s="225"/>
      <c r="AJ29" s="219"/>
      <c r="AK29" s="230"/>
      <c r="AL29" s="221"/>
      <c r="AM29" s="335"/>
      <c r="AN29" s="190"/>
      <c r="AO29" s="190"/>
      <c r="AP29" s="190"/>
      <c r="AQ29" s="187"/>
      <c r="AR29" s="190"/>
      <c r="AS29" s="190"/>
      <c r="AT29" s="187"/>
      <c r="AU29" s="190"/>
      <c r="AV29" s="190"/>
      <c r="AW29" s="187"/>
      <c r="AX29" s="190"/>
      <c r="AY29" s="190"/>
      <c r="AZ29" s="187"/>
      <c r="BA29" s="190"/>
      <c r="BB29" s="190"/>
      <c r="BC29" s="187"/>
      <c r="BD29" s="190"/>
      <c r="BE29" s="190"/>
      <c r="BF29" s="187"/>
      <c r="BG29" s="187"/>
      <c r="BH29" s="187"/>
    </row>
    <row r="30" spans="1:61" ht="33.65" customHeight="1" x14ac:dyDescent="0.3">
      <c r="A30" s="234"/>
      <c r="B30" s="188"/>
      <c r="C30" s="294"/>
      <c r="D30" s="198"/>
      <c r="E30" s="198"/>
      <c r="F30" s="198"/>
      <c r="G30" s="296"/>
      <c r="H30" s="198"/>
      <c r="I30" s="198"/>
      <c r="J30" s="198"/>
      <c r="K30" s="198"/>
      <c r="L30" s="198"/>
      <c r="M30" s="242"/>
      <c r="N30" s="240"/>
      <c r="O30" s="241"/>
      <c r="P30" s="206"/>
      <c r="Q30" s="239"/>
      <c r="R30" s="51" t="s">
        <v>208</v>
      </c>
      <c r="S30" s="43" t="s">
        <v>82</v>
      </c>
      <c r="T30" s="44" t="s">
        <v>199</v>
      </c>
      <c r="U30" s="43" t="s">
        <v>83</v>
      </c>
      <c r="V30" s="43" t="s">
        <v>84</v>
      </c>
      <c r="W30" s="45">
        <v>0.25</v>
      </c>
      <c r="X30" s="44" t="s">
        <v>85</v>
      </c>
      <c r="Y30" s="45">
        <v>0.15</v>
      </c>
      <c r="Z30" s="43" t="s">
        <v>86</v>
      </c>
      <c r="AA30" s="50" t="s">
        <v>182</v>
      </c>
      <c r="AB30" s="43" t="s">
        <v>88</v>
      </c>
      <c r="AC30" s="138" t="s">
        <v>207</v>
      </c>
      <c r="AD30" s="46">
        <f t="shared" si="1"/>
        <v>0.4</v>
      </c>
      <c r="AE30" s="47" t="str">
        <f t="shared" si="0"/>
        <v>MUY BAJA</v>
      </c>
      <c r="AF30" s="101">
        <f t="shared" si="3"/>
        <v>1.8662399999999996E-2</v>
      </c>
      <c r="AG30" s="220"/>
      <c r="AH30" s="220"/>
      <c r="AI30" s="225"/>
      <c r="AJ30" s="219"/>
      <c r="AK30" s="230"/>
      <c r="AL30" s="221"/>
      <c r="AM30" s="335"/>
      <c r="AN30" s="190"/>
      <c r="AO30" s="190"/>
      <c r="AP30" s="190"/>
      <c r="AQ30" s="187"/>
      <c r="AR30" s="190"/>
      <c r="AS30" s="190"/>
      <c r="AT30" s="187"/>
      <c r="AU30" s="190"/>
      <c r="AV30" s="190"/>
      <c r="AW30" s="187"/>
      <c r="AX30" s="190"/>
      <c r="AY30" s="190"/>
      <c r="AZ30" s="187"/>
      <c r="BA30" s="190"/>
      <c r="BB30" s="190"/>
      <c r="BC30" s="187"/>
      <c r="BD30" s="190"/>
      <c r="BE30" s="190"/>
      <c r="BF30" s="187"/>
      <c r="BG30" s="187"/>
      <c r="BH30" s="187"/>
    </row>
    <row r="31" spans="1:61" ht="64" customHeight="1" x14ac:dyDescent="0.3">
      <c r="A31" s="234" t="s">
        <v>9</v>
      </c>
      <c r="B31" s="188"/>
      <c r="C31" s="294" t="s">
        <v>173</v>
      </c>
      <c r="D31" s="198" t="s">
        <v>174</v>
      </c>
      <c r="E31" s="198" t="s">
        <v>175</v>
      </c>
      <c r="F31" s="198" t="s">
        <v>71</v>
      </c>
      <c r="G31" s="190" t="s">
        <v>209</v>
      </c>
      <c r="H31" s="198" t="s">
        <v>210</v>
      </c>
      <c r="I31" s="198" t="s">
        <v>211</v>
      </c>
      <c r="J31" s="198" t="s">
        <v>75</v>
      </c>
      <c r="K31" s="198" t="s">
        <v>212</v>
      </c>
      <c r="L31" s="198" t="s">
        <v>213</v>
      </c>
      <c r="M31" s="242">
        <v>0.2</v>
      </c>
      <c r="N31" s="240" t="s">
        <v>78</v>
      </c>
      <c r="O31" s="241">
        <v>0.8</v>
      </c>
      <c r="P31" s="206" t="s">
        <v>79</v>
      </c>
      <c r="Q31" s="239" t="s">
        <v>90</v>
      </c>
      <c r="R31" s="51" t="s">
        <v>214</v>
      </c>
      <c r="S31" s="43" t="s">
        <v>82</v>
      </c>
      <c r="T31" s="43" t="s">
        <v>215</v>
      </c>
      <c r="U31" s="43" t="s">
        <v>83</v>
      </c>
      <c r="V31" s="43" t="s">
        <v>84</v>
      </c>
      <c r="W31" s="45">
        <v>0.25</v>
      </c>
      <c r="X31" s="44" t="s">
        <v>85</v>
      </c>
      <c r="Y31" s="45">
        <v>0.15</v>
      </c>
      <c r="Z31" s="43" t="s">
        <v>86</v>
      </c>
      <c r="AA31" s="50" t="s">
        <v>216</v>
      </c>
      <c r="AB31" s="43" t="s">
        <v>88</v>
      </c>
      <c r="AC31" s="137" t="s">
        <v>217</v>
      </c>
      <c r="AD31" s="46">
        <f t="shared" si="1"/>
        <v>0.4</v>
      </c>
      <c r="AE31" s="47" t="str">
        <f t="shared" si="0"/>
        <v>MUY BAJA</v>
      </c>
      <c r="AF31" s="47">
        <f>IF(OR(V31="prevenir",V31="detectar"),(M31-(M31*AD31)), M31)</f>
        <v>0.12</v>
      </c>
      <c r="AG31" s="220" t="str">
        <f t="shared" si="2"/>
        <v>MAYOR</v>
      </c>
      <c r="AH31" s="220">
        <f>IF(V31="corregir",(O31-(O31*AD31)), O31)</f>
        <v>0.8</v>
      </c>
      <c r="AI31" s="225" t="s">
        <v>90</v>
      </c>
      <c r="AJ31" s="219" t="s">
        <v>91</v>
      </c>
      <c r="AK31" s="219" t="s">
        <v>218</v>
      </c>
      <c r="AL31" s="221"/>
      <c r="AM31" s="335">
        <v>45418</v>
      </c>
      <c r="AN31" s="195" t="s">
        <v>219</v>
      </c>
      <c r="AO31" s="195" t="s">
        <v>220</v>
      </c>
      <c r="AP31" s="195" t="s">
        <v>9</v>
      </c>
      <c r="AQ31" s="383" t="s">
        <v>221</v>
      </c>
      <c r="AR31" s="195" t="s">
        <v>9</v>
      </c>
      <c r="AS31" s="195" t="s">
        <v>220</v>
      </c>
      <c r="AT31" s="383" t="s">
        <v>222</v>
      </c>
      <c r="AU31" s="195" t="s">
        <v>9</v>
      </c>
      <c r="AV31" s="195" t="s">
        <v>220</v>
      </c>
      <c r="AW31" s="383" t="s">
        <v>223</v>
      </c>
      <c r="AX31" s="195" t="s">
        <v>220</v>
      </c>
      <c r="AY31" s="195" t="s">
        <v>9</v>
      </c>
      <c r="AZ31" s="383" t="s">
        <v>224</v>
      </c>
      <c r="BA31" s="195" t="s">
        <v>220</v>
      </c>
      <c r="BB31" s="195" t="s">
        <v>220</v>
      </c>
      <c r="BC31" s="383" t="s">
        <v>225</v>
      </c>
      <c r="BD31" s="195" t="s">
        <v>220</v>
      </c>
      <c r="BE31" s="195" t="s">
        <v>9</v>
      </c>
      <c r="BF31" s="383" t="s">
        <v>226</v>
      </c>
      <c r="BG31" s="383" t="s">
        <v>227</v>
      </c>
      <c r="BH31" s="186" t="s">
        <v>228</v>
      </c>
      <c r="BI31" s="4"/>
    </row>
    <row r="32" spans="1:61" ht="64" customHeight="1" x14ac:dyDescent="0.3">
      <c r="A32" s="234"/>
      <c r="B32" s="188"/>
      <c r="C32" s="294"/>
      <c r="D32" s="198"/>
      <c r="E32" s="198"/>
      <c r="F32" s="198"/>
      <c r="G32" s="190"/>
      <c r="H32" s="198"/>
      <c r="I32" s="198"/>
      <c r="J32" s="198"/>
      <c r="K32" s="198"/>
      <c r="L32" s="198"/>
      <c r="M32" s="242"/>
      <c r="N32" s="240"/>
      <c r="O32" s="241"/>
      <c r="P32" s="206"/>
      <c r="Q32" s="239"/>
      <c r="R32" s="245" t="s">
        <v>229</v>
      </c>
      <c r="S32" s="222" t="s">
        <v>82</v>
      </c>
      <c r="T32" s="222" t="s">
        <v>215</v>
      </c>
      <c r="U32" s="222" t="s">
        <v>83</v>
      </c>
      <c r="V32" s="222" t="s">
        <v>84</v>
      </c>
      <c r="W32" s="223">
        <v>0.25</v>
      </c>
      <c r="X32" s="224" t="s">
        <v>85</v>
      </c>
      <c r="Y32" s="223">
        <v>0.15</v>
      </c>
      <c r="Z32" s="222" t="s">
        <v>86</v>
      </c>
      <c r="AA32" s="231" t="s">
        <v>230</v>
      </c>
      <c r="AB32" s="222" t="s">
        <v>88</v>
      </c>
      <c r="AC32" s="243" t="s">
        <v>217</v>
      </c>
      <c r="AD32" s="46">
        <f t="shared" si="1"/>
        <v>0.4</v>
      </c>
      <c r="AE32" s="47" t="str">
        <f t="shared" si="0"/>
        <v>MUY BAJA</v>
      </c>
      <c r="AF32" s="244">
        <f t="shared" ref="AF32" si="4">+AF31-(AF31*AD32)</f>
        <v>7.1999999999999995E-2</v>
      </c>
      <c r="AG32" s="220"/>
      <c r="AH32" s="220"/>
      <c r="AI32" s="225"/>
      <c r="AJ32" s="219"/>
      <c r="AK32" s="219"/>
      <c r="AL32" s="221"/>
      <c r="AM32" s="335"/>
      <c r="AN32" s="196"/>
      <c r="AO32" s="196"/>
      <c r="AP32" s="196"/>
      <c r="AQ32" s="384"/>
      <c r="AR32" s="196"/>
      <c r="AS32" s="196"/>
      <c r="AT32" s="384"/>
      <c r="AU32" s="196"/>
      <c r="AV32" s="196"/>
      <c r="AW32" s="384"/>
      <c r="AX32" s="196"/>
      <c r="AY32" s="196"/>
      <c r="AZ32" s="384"/>
      <c r="BA32" s="196"/>
      <c r="BB32" s="196"/>
      <c r="BC32" s="384"/>
      <c r="BD32" s="196"/>
      <c r="BE32" s="196"/>
      <c r="BF32" s="384"/>
      <c r="BG32" s="384"/>
      <c r="BH32" s="187"/>
      <c r="BI32" s="4"/>
    </row>
    <row r="33" spans="1:61" ht="64" customHeight="1" x14ac:dyDescent="0.3">
      <c r="A33" s="234"/>
      <c r="B33" s="188"/>
      <c r="C33" s="294"/>
      <c r="D33" s="198"/>
      <c r="E33" s="198"/>
      <c r="F33" s="198"/>
      <c r="G33" s="190"/>
      <c r="H33" s="198"/>
      <c r="I33" s="198"/>
      <c r="J33" s="198"/>
      <c r="K33" s="198"/>
      <c r="L33" s="198"/>
      <c r="M33" s="242"/>
      <c r="N33" s="240"/>
      <c r="O33" s="241"/>
      <c r="P33" s="206"/>
      <c r="Q33" s="239"/>
      <c r="R33" s="245"/>
      <c r="S33" s="222"/>
      <c r="T33" s="222"/>
      <c r="U33" s="222"/>
      <c r="V33" s="222"/>
      <c r="W33" s="223"/>
      <c r="X33" s="224"/>
      <c r="Y33" s="223"/>
      <c r="Z33" s="222"/>
      <c r="AA33" s="231"/>
      <c r="AB33" s="222"/>
      <c r="AC33" s="243"/>
      <c r="AD33" s="46">
        <f t="shared" si="1"/>
        <v>0</v>
      </c>
      <c r="AE33" s="47" t="str">
        <f t="shared" si="0"/>
        <v>MUY BAJA</v>
      </c>
      <c r="AF33" s="244"/>
      <c r="AG33" s="220"/>
      <c r="AH33" s="220"/>
      <c r="AI33" s="225"/>
      <c r="AJ33" s="219"/>
      <c r="AK33" s="219"/>
      <c r="AL33" s="221"/>
      <c r="AM33" s="335"/>
      <c r="AN33" s="336"/>
      <c r="AO33" s="336"/>
      <c r="AP33" s="197"/>
      <c r="AQ33" s="385"/>
      <c r="AR33" s="197"/>
      <c r="AS33" s="197"/>
      <c r="AT33" s="385"/>
      <c r="AU33" s="197"/>
      <c r="AV33" s="197"/>
      <c r="AW33" s="385"/>
      <c r="AX33" s="197"/>
      <c r="AY33" s="197"/>
      <c r="AZ33" s="385"/>
      <c r="BA33" s="197"/>
      <c r="BB33" s="197"/>
      <c r="BC33" s="385"/>
      <c r="BD33" s="197"/>
      <c r="BE33" s="197"/>
      <c r="BF33" s="385"/>
      <c r="BG33" s="385"/>
      <c r="BH33" s="187"/>
      <c r="BI33" s="4"/>
    </row>
    <row r="34" spans="1:61" ht="98.25" customHeight="1" x14ac:dyDescent="0.3">
      <c r="A34" s="234" t="s">
        <v>9</v>
      </c>
      <c r="B34" s="188"/>
      <c r="C34" s="294" t="s">
        <v>173</v>
      </c>
      <c r="D34" s="198" t="s">
        <v>231</v>
      </c>
      <c r="E34" s="198" t="s">
        <v>232</v>
      </c>
      <c r="F34" s="159" t="s">
        <v>71</v>
      </c>
      <c r="G34" s="172" t="s">
        <v>233</v>
      </c>
      <c r="H34" s="198" t="s">
        <v>234</v>
      </c>
      <c r="I34" s="198" t="s">
        <v>235</v>
      </c>
      <c r="J34" s="198" t="s">
        <v>75</v>
      </c>
      <c r="K34" s="198" t="s">
        <v>236</v>
      </c>
      <c r="L34" s="198" t="s">
        <v>77</v>
      </c>
      <c r="M34" s="242">
        <v>0.4</v>
      </c>
      <c r="N34" s="240" t="s">
        <v>78</v>
      </c>
      <c r="O34" s="241">
        <v>0.8</v>
      </c>
      <c r="P34" s="206" t="s">
        <v>237</v>
      </c>
      <c r="Q34" s="239" t="s">
        <v>90</v>
      </c>
      <c r="R34" s="53" t="s">
        <v>238</v>
      </c>
      <c r="S34" s="43" t="s">
        <v>82</v>
      </c>
      <c r="T34" s="44" t="s">
        <v>239</v>
      </c>
      <c r="U34" s="43" t="s">
        <v>83</v>
      </c>
      <c r="V34" s="43" t="s">
        <v>84</v>
      </c>
      <c r="W34" s="45">
        <v>0.25</v>
      </c>
      <c r="X34" s="44" t="s">
        <v>85</v>
      </c>
      <c r="Y34" s="45">
        <v>0.15</v>
      </c>
      <c r="Z34" s="43" t="s">
        <v>86</v>
      </c>
      <c r="AA34" s="50" t="s">
        <v>240</v>
      </c>
      <c r="AB34" s="43" t="s">
        <v>88</v>
      </c>
      <c r="AC34" s="137" t="s">
        <v>241</v>
      </c>
      <c r="AD34" s="46">
        <f t="shared" si="1"/>
        <v>0.4</v>
      </c>
      <c r="AE34" s="47" t="str">
        <f t="shared" si="0"/>
        <v>BAJA</v>
      </c>
      <c r="AF34" s="47">
        <f>IF(OR(V34="prevenir",V34="detectar"),(M34-(M34*AD34)), M34)</f>
        <v>0.24</v>
      </c>
      <c r="AG34" s="220" t="str">
        <f t="shared" ref="AG34:AG42" si="5">IF(AH34&lt;=20%,"LEVE",IF(AH34&lt;=40%,"MENOR",IF(AH34&lt;=60%,"MODERADO",IF(AH34&lt;=80%,"MAYOR","CATASTROFICO"))))</f>
        <v>MAYOR</v>
      </c>
      <c r="AH34" s="220">
        <f>IF(V34="corregir",(O34-(O34*AD34)), O34)</f>
        <v>0.8</v>
      </c>
      <c r="AI34" s="225" t="s">
        <v>90</v>
      </c>
      <c r="AJ34" s="219" t="s">
        <v>91</v>
      </c>
      <c r="AK34" s="229" t="s">
        <v>242</v>
      </c>
      <c r="AL34" s="221"/>
      <c r="AM34" s="337">
        <v>45412</v>
      </c>
      <c r="AN34" s="338" t="s">
        <v>243</v>
      </c>
      <c r="AO34" s="191" t="s">
        <v>220</v>
      </c>
      <c r="AP34" s="191" t="s">
        <v>9</v>
      </c>
      <c r="AQ34" s="386" t="s">
        <v>244</v>
      </c>
      <c r="AR34" s="191" t="s">
        <v>9</v>
      </c>
      <c r="AS34" s="191" t="s">
        <v>220</v>
      </c>
      <c r="AT34" s="383" t="s">
        <v>245</v>
      </c>
      <c r="AU34" s="191" t="s">
        <v>9</v>
      </c>
      <c r="AV34" s="191" t="s">
        <v>220</v>
      </c>
      <c r="AW34" s="383" t="s">
        <v>246</v>
      </c>
      <c r="AX34" s="191" t="s">
        <v>9</v>
      </c>
      <c r="AY34" s="191" t="s">
        <v>220</v>
      </c>
      <c r="AZ34" s="383" t="s">
        <v>247</v>
      </c>
      <c r="BA34" s="191" t="s">
        <v>9</v>
      </c>
      <c r="BB34" s="191" t="s">
        <v>220</v>
      </c>
      <c r="BC34" s="383" t="s">
        <v>248</v>
      </c>
      <c r="BD34" s="191" t="s">
        <v>220</v>
      </c>
      <c r="BE34" s="191" t="s">
        <v>220</v>
      </c>
      <c r="BF34" s="383" t="s">
        <v>249</v>
      </c>
      <c r="BG34" s="387" t="s">
        <v>250</v>
      </c>
      <c r="BH34" s="186" t="s">
        <v>251</v>
      </c>
    </row>
    <row r="35" spans="1:61" ht="99" customHeight="1" x14ac:dyDescent="0.3">
      <c r="A35" s="234"/>
      <c r="B35" s="188"/>
      <c r="C35" s="294"/>
      <c r="D35" s="198"/>
      <c r="E35" s="198"/>
      <c r="F35" s="159" t="s">
        <v>71</v>
      </c>
      <c r="G35" s="172" t="s">
        <v>252</v>
      </c>
      <c r="H35" s="198"/>
      <c r="I35" s="198"/>
      <c r="J35" s="198"/>
      <c r="K35" s="198"/>
      <c r="L35" s="198"/>
      <c r="M35" s="242"/>
      <c r="N35" s="240"/>
      <c r="O35" s="241"/>
      <c r="P35" s="206"/>
      <c r="Q35" s="239"/>
      <c r="R35" s="53" t="s">
        <v>253</v>
      </c>
      <c r="S35" s="43" t="s">
        <v>82</v>
      </c>
      <c r="T35" s="44" t="s">
        <v>254</v>
      </c>
      <c r="U35" s="43" t="s">
        <v>83</v>
      </c>
      <c r="V35" s="43" t="s">
        <v>84</v>
      </c>
      <c r="W35" s="45">
        <v>0.25</v>
      </c>
      <c r="X35" s="44" t="s">
        <v>85</v>
      </c>
      <c r="Y35" s="45">
        <v>0.15</v>
      </c>
      <c r="Z35" s="43" t="s">
        <v>86</v>
      </c>
      <c r="AA35" s="50" t="s">
        <v>255</v>
      </c>
      <c r="AB35" s="43" t="s">
        <v>88</v>
      </c>
      <c r="AC35" s="137" t="s">
        <v>256</v>
      </c>
      <c r="AD35" s="46">
        <f t="shared" si="1"/>
        <v>0.4</v>
      </c>
      <c r="AE35" s="47" t="str">
        <f t="shared" si="0"/>
        <v>MUY BAJA</v>
      </c>
      <c r="AF35" s="47">
        <f>+AF34-(AF34*AD35)</f>
        <v>0.14399999999999999</v>
      </c>
      <c r="AG35" s="220"/>
      <c r="AH35" s="220"/>
      <c r="AI35" s="225"/>
      <c r="AJ35" s="219"/>
      <c r="AK35" s="230"/>
      <c r="AL35" s="221"/>
      <c r="AM35" s="192"/>
      <c r="AN35" s="339"/>
      <c r="AO35" s="192"/>
      <c r="AP35" s="192"/>
      <c r="AQ35" s="388" t="s">
        <v>257</v>
      </c>
      <c r="AR35" s="192"/>
      <c r="AS35" s="192"/>
      <c r="AT35" s="384"/>
      <c r="AU35" s="192"/>
      <c r="AV35" s="192"/>
      <c r="AW35" s="384"/>
      <c r="AX35" s="192"/>
      <c r="AY35" s="192"/>
      <c r="AZ35" s="384"/>
      <c r="BA35" s="192"/>
      <c r="BB35" s="192"/>
      <c r="BC35" s="384"/>
      <c r="BD35" s="192"/>
      <c r="BE35" s="192"/>
      <c r="BF35" s="384"/>
      <c r="BG35" s="389"/>
      <c r="BH35" s="187"/>
    </row>
    <row r="36" spans="1:61" s="123" customFormat="1" ht="65.5" customHeight="1" x14ac:dyDescent="0.35">
      <c r="A36" s="234"/>
      <c r="B36" s="188"/>
      <c r="C36" s="294"/>
      <c r="D36" s="198"/>
      <c r="E36" s="198"/>
      <c r="F36" s="198" t="s">
        <v>71</v>
      </c>
      <c r="G36" s="296" t="s">
        <v>258</v>
      </c>
      <c r="H36" s="198"/>
      <c r="I36" s="198"/>
      <c r="J36" s="198"/>
      <c r="K36" s="198"/>
      <c r="L36" s="198"/>
      <c r="M36" s="242"/>
      <c r="N36" s="240"/>
      <c r="O36" s="241"/>
      <c r="P36" s="206"/>
      <c r="Q36" s="239"/>
      <c r="R36" s="53" t="s">
        <v>259</v>
      </c>
      <c r="S36" s="43" t="s">
        <v>82</v>
      </c>
      <c r="T36" s="44" t="s">
        <v>254</v>
      </c>
      <c r="U36" s="43" t="s">
        <v>83</v>
      </c>
      <c r="V36" s="43" t="s">
        <v>84</v>
      </c>
      <c r="W36" s="45">
        <v>0.25</v>
      </c>
      <c r="X36" s="44" t="s">
        <v>85</v>
      </c>
      <c r="Y36" s="45">
        <v>0.15</v>
      </c>
      <c r="Z36" s="43" t="s">
        <v>86</v>
      </c>
      <c r="AA36" s="50" t="s">
        <v>260</v>
      </c>
      <c r="AB36" s="43" t="s">
        <v>88</v>
      </c>
      <c r="AC36" s="137" t="s">
        <v>261</v>
      </c>
      <c r="AD36" s="46">
        <f t="shared" si="1"/>
        <v>0.4</v>
      </c>
      <c r="AE36" s="47" t="str">
        <f t="shared" si="0"/>
        <v>MUY BAJA</v>
      </c>
      <c r="AF36" s="47">
        <f t="shared" ref="AF36:AF38" si="6">+AF35-(AF35*AD36)</f>
        <v>8.6399999999999991E-2</v>
      </c>
      <c r="AG36" s="220"/>
      <c r="AH36" s="220"/>
      <c r="AI36" s="225"/>
      <c r="AJ36" s="219"/>
      <c r="AK36" s="230"/>
      <c r="AL36" s="221"/>
      <c r="AM36" s="192"/>
      <c r="AN36" s="339"/>
      <c r="AO36" s="192"/>
      <c r="AP36" s="192"/>
      <c r="AQ36" s="388" t="s">
        <v>262</v>
      </c>
      <c r="AR36" s="192"/>
      <c r="AS36" s="192"/>
      <c r="AT36" s="384"/>
      <c r="AU36" s="192"/>
      <c r="AV36" s="192"/>
      <c r="AW36" s="384"/>
      <c r="AX36" s="192"/>
      <c r="AY36" s="192"/>
      <c r="AZ36" s="384"/>
      <c r="BA36" s="192"/>
      <c r="BB36" s="192"/>
      <c r="BC36" s="384"/>
      <c r="BD36" s="192"/>
      <c r="BE36" s="192"/>
      <c r="BF36" s="384"/>
      <c r="BG36" s="389"/>
      <c r="BH36" s="187"/>
    </row>
    <row r="37" spans="1:61" s="123" customFormat="1" ht="65.5" customHeight="1" x14ac:dyDescent="0.35">
      <c r="A37" s="234"/>
      <c r="B37" s="188"/>
      <c r="C37" s="294"/>
      <c r="D37" s="198"/>
      <c r="E37" s="198"/>
      <c r="F37" s="198"/>
      <c r="G37" s="296"/>
      <c r="H37" s="198"/>
      <c r="I37" s="198"/>
      <c r="J37" s="198"/>
      <c r="K37" s="198"/>
      <c r="L37" s="198"/>
      <c r="M37" s="242"/>
      <c r="N37" s="240"/>
      <c r="O37" s="241"/>
      <c r="P37" s="206"/>
      <c r="Q37" s="239"/>
      <c r="R37" s="53" t="s">
        <v>263</v>
      </c>
      <c r="S37" s="43" t="s">
        <v>82</v>
      </c>
      <c r="T37" s="44" t="s">
        <v>264</v>
      </c>
      <c r="U37" s="43" t="s">
        <v>83</v>
      </c>
      <c r="V37" s="43" t="s">
        <v>84</v>
      </c>
      <c r="W37" s="45">
        <v>0.25</v>
      </c>
      <c r="X37" s="44" t="s">
        <v>85</v>
      </c>
      <c r="Y37" s="45">
        <v>0.15</v>
      </c>
      <c r="Z37" s="43" t="s">
        <v>86</v>
      </c>
      <c r="AA37" s="50" t="s">
        <v>265</v>
      </c>
      <c r="AB37" s="43" t="s">
        <v>88</v>
      </c>
      <c r="AC37" s="137" t="s">
        <v>266</v>
      </c>
      <c r="AD37" s="46">
        <f t="shared" si="1"/>
        <v>0.4</v>
      </c>
      <c r="AE37" s="47" t="str">
        <f t="shared" si="0"/>
        <v>MUY BAJA</v>
      </c>
      <c r="AF37" s="47">
        <f t="shared" si="6"/>
        <v>5.183999999999999E-2</v>
      </c>
      <c r="AG37" s="220"/>
      <c r="AH37" s="220"/>
      <c r="AI37" s="225"/>
      <c r="AJ37" s="219"/>
      <c r="AK37" s="230"/>
      <c r="AL37" s="221"/>
      <c r="AM37" s="192"/>
      <c r="AN37" s="339"/>
      <c r="AO37" s="192"/>
      <c r="AP37" s="192"/>
      <c r="AQ37" s="388" t="s">
        <v>267</v>
      </c>
      <c r="AR37" s="192"/>
      <c r="AS37" s="192"/>
      <c r="AT37" s="384"/>
      <c r="AU37" s="192"/>
      <c r="AV37" s="192"/>
      <c r="AW37" s="384"/>
      <c r="AX37" s="192"/>
      <c r="AY37" s="192"/>
      <c r="AZ37" s="384"/>
      <c r="BA37" s="192"/>
      <c r="BB37" s="192"/>
      <c r="BC37" s="384"/>
      <c r="BD37" s="192"/>
      <c r="BE37" s="192"/>
      <c r="BF37" s="384"/>
      <c r="BG37" s="389"/>
      <c r="BH37" s="187"/>
    </row>
    <row r="38" spans="1:61" s="123" customFormat="1" ht="65.5" customHeight="1" x14ac:dyDescent="0.35">
      <c r="A38" s="234"/>
      <c r="B38" s="188"/>
      <c r="C38" s="294"/>
      <c r="D38" s="198"/>
      <c r="E38" s="198"/>
      <c r="F38" s="198"/>
      <c r="G38" s="296"/>
      <c r="H38" s="198"/>
      <c r="I38" s="198"/>
      <c r="J38" s="198"/>
      <c r="K38" s="198"/>
      <c r="L38" s="198"/>
      <c r="M38" s="242"/>
      <c r="N38" s="240"/>
      <c r="O38" s="241"/>
      <c r="P38" s="206"/>
      <c r="Q38" s="239"/>
      <c r="R38" s="53" t="s">
        <v>268</v>
      </c>
      <c r="S38" s="43" t="s">
        <v>82</v>
      </c>
      <c r="T38" s="44" t="s">
        <v>269</v>
      </c>
      <c r="U38" s="43" t="s">
        <v>83</v>
      </c>
      <c r="V38" s="43" t="s">
        <v>84</v>
      </c>
      <c r="W38" s="45">
        <v>0.25</v>
      </c>
      <c r="X38" s="44" t="s">
        <v>85</v>
      </c>
      <c r="Y38" s="45">
        <v>0.15</v>
      </c>
      <c r="Z38" s="43" t="s">
        <v>86</v>
      </c>
      <c r="AA38" s="50" t="s">
        <v>270</v>
      </c>
      <c r="AB38" s="43" t="s">
        <v>88</v>
      </c>
      <c r="AC38" s="137" t="s">
        <v>271</v>
      </c>
      <c r="AD38" s="46">
        <f t="shared" si="1"/>
        <v>0.4</v>
      </c>
      <c r="AE38" s="47" t="str">
        <f t="shared" si="0"/>
        <v>MUY BAJA</v>
      </c>
      <c r="AF38" s="101">
        <f t="shared" si="6"/>
        <v>3.1103999999999993E-2</v>
      </c>
      <c r="AG38" s="220"/>
      <c r="AH38" s="220"/>
      <c r="AI38" s="225"/>
      <c r="AJ38" s="219"/>
      <c r="AK38" s="230"/>
      <c r="AL38" s="221"/>
      <c r="AM38" s="193"/>
      <c r="AN38" s="340"/>
      <c r="AO38" s="193"/>
      <c r="AP38" s="193"/>
      <c r="AQ38" s="388" t="s">
        <v>272</v>
      </c>
      <c r="AR38" s="193"/>
      <c r="AS38" s="193"/>
      <c r="AT38" s="385"/>
      <c r="AU38" s="193"/>
      <c r="AV38" s="193"/>
      <c r="AW38" s="385"/>
      <c r="AX38" s="193"/>
      <c r="AY38" s="193"/>
      <c r="AZ38" s="385"/>
      <c r="BA38" s="193"/>
      <c r="BB38" s="193"/>
      <c r="BC38" s="385"/>
      <c r="BD38" s="193"/>
      <c r="BE38" s="193"/>
      <c r="BF38" s="385"/>
      <c r="BG38" s="390"/>
      <c r="BH38" s="187"/>
    </row>
    <row r="39" spans="1:61" ht="72.650000000000006" customHeight="1" x14ac:dyDescent="0.3">
      <c r="A39" s="234" t="s">
        <v>9</v>
      </c>
      <c r="B39" s="188"/>
      <c r="C39" s="294" t="s">
        <v>173</v>
      </c>
      <c r="D39" s="198" t="s">
        <v>273</v>
      </c>
      <c r="E39" s="198" t="s">
        <v>274</v>
      </c>
      <c r="F39" s="159" t="s">
        <v>71</v>
      </c>
      <c r="G39" s="172" t="s">
        <v>275</v>
      </c>
      <c r="H39" s="198" t="s">
        <v>276</v>
      </c>
      <c r="I39" s="198" t="s">
        <v>277</v>
      </c>
      <c r="J39" s="198" t="s">
        <v>75</v>
      </c>
      <c r="K39" s="198" t="s">
        <v>278</v>
      </c>
      <c r="L39" s="198" t="s">
        <v>213</v>
      </c>
      <c r="M39" s="242">
        <v>0.2</v>
      </c>
      <c r="N39" s="240" t="s">
        <v>149</v>
      </c>
      <c r="O39" s="241">
        <v>0.6</v>
      </c>
      <c r="P39" s="206" t="s">
        <v>150</v>
      </c>
      <c r="Q39" s="239" t="s">
        <v>155</v>
      </c>
      <c r="R39" s="304" t="s">
        <v>279</v>
      </c>
      <c r="S39" s="222" t="s">
        <v>82</v>
      </c>
      <c r="T39" s="224" t="s">
        <v>280</v>
      </c>
      <c r="U39" s="222" t="s">
        <v>83</v>
      </c>
      <c r="V39" s="222" t="s">
        <v>84</v>
      </c>
      <c r="W39" s="223">
        <v>0.25</v>
      </c>
      <c r="X39" s="224" t="s">
        <v>85</v>
      </c>
      <c r="Y39" s="223">
        <v>0.15</v>
      </c>
      <c r="Z39" s="222" t="s">
        <v>86</v>
      </c>
      <c r="AA39" s="231" t="s">
        <v>281</v>
      </c>
      <c r="AB39" s="222" t="s">
        <v>88</v>
      </c>
      <c r="AC39" s="243" t="s">
        <v>282</v>
      </c>
      <c r="AD39" s="226">
        <f t="shared" si="1"/>
        <v>0.4</v>
      </c>
      <c r="AE39" s="220" t="str">
        <f t="shared" si="0"/>
        <v>MUY BAJA</v>
      </c>
      <c r="AF39" s="220">
        <f>IF(OR(V39="prevenir",V39="detectar"),(M39-(M39*AD39)), M39)</f>
        <v>0.12</v>
      </c>
      <c r="AG39" s="220" t="str">
        <f t="shared" si="5"/>
        <v>MODERADO</v>
      </c>
      <c r="AH39" s="220">
        <f>IF(V39="corregir",(O39-(O39*AD39)), O39)</f>
        <v>0.6</v>
      </c>
      <c r="AI39" s="225" t="s">
        <v>155</v>
      </c>
      <c r="AJ39" s="219" t="s">
        <v>91</v>
      </c>
      <c r="AK39" s="219" t="s">
        <v>283</v>
      </c>
      <c r="AL39" s="190" t="s">
        <v>284</v>
      </c>
      <c r="AM39" s="344">
        <v>45415</v>
      </c>
      <c r="AN39" s="198" t="s">
        <v>285</v>
      </c>
      <c r="AO39" s="216"/>
      <c r="AP39" s="216" t="s">
        <v>9</v>
      </c>
      <c r="AQ39" s="213" t="s">
        <v>286</v>
      </c>
      <c r="AR39" s="216" t="s">
        <v>9</v>
      </c>
      <c r="AS39" s="216"/>
      <c r="AT39" s="213" t="s">
        <v>287</v>
      </c>
      <c r="AU39" s="216" t="s">
        <v>9</v>
      </c>
      <c r="AV39" s="216"/>
      <c r="AW39" s="213"/>
      <c r="AX39" s="216"/>
      <c r="AY39" s="216" t="s">
        <v>9</v>
      </c>
      <c r="AZ39" s="213"/>
      <c r="BA39" s="216" t="s">
        <v>9</v>
      </c>
      <c r="BB39" s="216"/>
      <c r="BC39" s="391" t="s">
        <v>288</v>
      </c>
      <c r="BD39" s="216"/>
      <c r="BE39" s="216" t="s">
        <v>9</v>
      </c>
      <c r="BF39" s="213"/>
      <c r="BG39" s="392" t="s">
        <v>289</v>
      </c>
      <c r="BH39" s="187" t="s">
        <v>290</v>
      </c>
    </row>
    <row r="40" spans="1:61" ht="72.650000000000006" customHeight="1" x14ac:dyDescent="0.3">
      <c r="A40" s="234"/>
      <c r="B40" s="188"/>
      <c r="C40" s="294"/>
      <c r="D40" s="198"/>
      <c r="E40" s="198"/>
      <c r="F40" s="159" t="s">
        <v>71</v>
      </c>
      <c r="G40" s="172" t="s">
        <v>291</v>
      </c>
      <c r="H40" s="198"/>
      <c r="I40" s="198"/>
      <c r="J40" s="198"/>
      <c r="K40" s="198"/>
      <c r="L40" s="198"/>
      <c r="M40" s="242"/>
      <c r="N40" s="240"/>
      <c r="O40" s="241"/>
      <c r="P40" s="206"/>
      <c r="Q40" s="239"/>
      <c r="R40" s="304"/>
      <c r="S40" s="222"/>
      <c r="T40" s="224"/>
      <c r="U40" s="222"/>
      <c r="V40" s="222"/>
      <c r="W40" s="223"/>
      <c r="X40" s="224"/>
      <c r="Y40" s="223"/>
      <c r="Z40" s="222"/>
      <c r="AA40" s="231"/>
      <c r="AB40" s="222"/>
      <c r="AC40" s="303"/>
      <c r="AD40" s="226"/>
      <c r="AE40" s="220"/>
      <c r="AF40" s="220"/>
      <c r="AG40" s="220"/>
      <c r="AH40" s="220"/>
      <c r="AI40" s="225"/>
      <c r="AJ40" s="219"/>
      <c r="AK40" s="221"/>
      <c r="AL40" s="188"/>
      <c r="AM40" s="344"/>
      <c r="AN40" s="198"/>
      <c r="AO40" s="216"/>
      <c r="AP40" s="216"/>
      <c r="AQ40" s="213"/>
      <c r="AR40" s="216"/>
      <c r="AS40" s="216"/>
      <c r="AT40" s="213"/>
      <c r="AU40" s="216"/>
      <c r="AV40" s="216"/>
      <c r="AW40" s="213"/>
      <c r="AX40" s="216"/>
      <c r="AY40" s="216"/>
      <c r="AZ40" s="213"/>
      <c r="BA40" s="216"/>
      <c r="BB40" s="216"/>
      <c r="BC40" s="391"/>
      <c r="BD40" s="216"/>
      <c r="BE40" s="216"/>
      <c r="BF40" s="213"/>
      <c r="BG40" s="213"/>
      <c r="BH40" s="187"/>
    </row>
    <row r="41" spans="1:61" ht="72.650000000000006" customHeight="1" x14ac:dyDescent="0.3">
      <c r="A41" s="234"/>
      <c r="B41" s="188"/>
      <c r="C41" s="294"/>
      <c r="D41" s="198"/>
      <c r="E41" s="198"/>
      <c r="F41" s="159" t="s">
        <v>71</v>
      </c>
      <c r="G41" s="172" t="s">
        <v>292</v>
      </c>
      <c r="H41" s="198"/>
      <c r="I41" s="198"/>
      <c r="J41" s="198"/>
      <c r="K41" s="198"/>
      <c r="L41" s="198"/>
      <c r="M41" s="242"/>
      <c r="N41" s="240"/>
      <c r="O41" s="241"/>
      <c r="P41" s="206"/>
      <c r="Q41" s="239"/>
      <c r="R41" s="41" t="s">
        <v>293</v>
      </c>
      <c r="S41" s="43" t="s">
        <v>82</v>
      </c>
      <c r="T41" s="44" t="s">
        <v>294</v>
      </c>
      <c r="U41" s="43" t="s">
        <v>83</v>
      </c>
      <c r="V41" s="43" t="s">
        <v>84</v>
      </c>
      <c r="W41" s="45">
        <v>0.25</v>
      </c>
      <c r="X41" s="44" t="s">
        <v>85</v>
      </c>
      <c r="Y41" s="45">
        <v>0.15</v>
      </c>
      <c r="Z41" s="43" t="s">
        <v>86</v>
      </c>
      <c r="AA41" s="50" t="s">
        <v>295</v>
      </c>
      <c r="AB41" s="144" t="s">
        <v>88</v>
      </c>
      <c r="AC41" s="141" t="s">
        <v>296</v>
      </c>
      <c r="AD41" s="145">
        <f t="shared" si="1"/>
        <v>0.4</v>
      </c>
      <c r="AE41" s="47" t="str">
        <f t="shared" si="0"/>
        <v>MUY BAJA</v>
      </c>
      <c r="AF41" s="101">
        <f>+AF39-(AF39*AD41)</f>
        <v>7.1999999999999995E-2</v>
      </c>
      <c r="AG41" s="220"/>
      <c r="AH41" s="220"/>
      <c r="AI41" s="225"/>
      <c r="AJ41" s="219"/>
      <c r="AK41" s="221"/>
      <c r="AL41" s="188"/>
      <c r="AM41" s="344"/>
      <c r="AN41" s="198"/>
      <c r="AO41" s="216"/>
      <c r="AP41" s="216"/>
      <c r="AQ41" s="213"/>
      <c r="AR41" s="216"/>
      <c r="AS41" s="216"/>
      <c r="AT41" s="213"/>
      <c r="AU41" s="216"/>
      <c r="AV41" s="216"/>
      <c r="AW41" s="213"/>
      <c r="AX41" s="216"/>
      <c r="AY41" s="216"/>
      <c r="AZ41" s="213"/>
      <c r="BA41" s="216"/>
      <c r="BB41" s="216"/>
      <c r="BC41" s="391"/>
      <c r="BD41" s="216"/>
      <c r="BE41" s="216"/>
      <c r="BF41" s="213"/>
      <c r="BG41" s="213"/>
      <c r="BH41" s="189"/>
    </row>
    <row r="42" spans="1:61" ht="93.75" customHeight="1" x14ac:dyDescent="0.3">
      <c r="A42" s="234" t="s">
        <v>9</v>
      </c>
      <c r="B42" s="188"/>
      <c r="C42" s="294" t="s">
        <v>297</v>
      </c>
      <c r="D42" s="198" t="s">
        <v>298</v>
      </c>
      <c r="E42" s="198" t="s">
        <v>299</v>
      </c>
      <c r="F42" s="198" t="s">
        <v>71</v>
      </c>
      <c r="G42" s="296" t="s">
        <v>300</v>
      </c>
      <c r="H42" s="198" t="s">
        <v>301</v>
      </c>
      <c r="I42" s="301" t="s">
        <v>302</v>
      </c>
      <c r="J42" s="198" t="s">
        <v>75</v>
      </c>
      <c r="K42" s="235" t="s">
        <v>303</v>
      </c>
      <c r="L42" s="198" t="s">
        <v>304</v>
      </c>
      <c r="M42" s="242">
        <v>1</v>
      </c>
      <c r="N42" s="240" t="s">
        <v>149</v>
      </c>
      <c r="O42" s="241">
        <v>0.6</v>
      </c>
      <c r="P42" s="302" t="s">
        <v>150</v>
      </c>
      <c r="Q42" s="239" t="s">
        <v>80</v>
      </c>
      <c r="R42" s="106" t="s">
        <v>305</v>
      </c>
      <c r="S42" s="43" t="s">
        <v>82</v>
      </c>
      <c r="T42" s="44" t="s">
        <v>299</v>
      </c>
      <c r="U42" s="43" t="s">
        <v>83</v>
      </c>
      <c r="V42" s="43" t="s">
        <v>84</v>
      </c>
      <c r="W42" s="45">
        <v>0.25</v>
      </c>
      <c r="X42" s="44" t="s">
        <v>85</v>
      </c>
      <c r="Y42" s="45">
        <v>0.15</v>
      </c>
      <c r="Z42" s="43" t="s">
        <v>86</v>
      </c>
      <c r="AA42" s="50" t="s">
        <v>306</v>
      </c>
      <c r="AB42" s="144" t="s">
        <v>88</v>
      </c>
      <c r="AC42" s="141" t="s">
        <v>307</v>
      </c>
      <c r="AD42" s="145">
        <f t="shared" si="1"/>
        <v>0.4</v>
      </c>
      <c r="AE42" s="47" t="str">
        <f t="shared" si="0"/>
        <v>MEDIA</v>
      </c>
      <c r="AF42" s="47">
        <f>IF(OR(V42="prevenir",V42="detectar"),(M42-(M42*AD42)), M42)</f>
        <v>0.6</v>
      </c>
      <c r="AG42" s="220" t="str">
        <f t="shared" si="5"/>
        <v>MODERADO</v>
      </c>
      <c r="AH42" s="220">
        <f>IF(V42="corregir",(O42-(O42*AD42)), O42)</f>
        <v>0.6</v>
      </c>
      <c r="AI42" s="225" t="s">
        <v>155</v>
      </c>
      <c r="AJ42" s="219" t="s">
        <v>91</v>
      </c>
      <c r="AK42" s="221"/>
      <c r="AL42" s="228"/>
      <c r="AM42" s="328">
        <v>45418</v>
      </c>
      <c r="AN42" s="190" t="s">
        <v>308</v>
      </c>
      <c r="AO42" s="188"/>
      <c r="AP42" s="188" t="s">
        <v>9</v>
      </c>
      <c r="AQ42" s="187" t="s">
        <v>309</v>
      </c>
      <c r="AR42" s="188" t="s">
        <v>9</v>
      </c>
      <c r="AS42" s="188" t="s">
        <v>9</v>
      </c>
      <c r="AT42" s="207" t="s">
        <v>310</v>
      </c>
      <c r="AU42" s="188" t="s">
        <v>9</v>
      </c>
      <c r="AV42" s="188"/>
      <c r="AW42" s="207" t="s">
        <v>311</v>
      </c>
      <c r="AX42" s="188" t="s">
        <v>9</v>
      </c>
      <c r="AY42" s="188" t="s">
        <v>9</v>
      </c>
      <c r="AZ42" s="207" t="s">
        <v>312</v>
      </c>
      <c r="BA42" s="188" t="s">
        <v>9</v>
      </c>
      <c r="BB42" s="188"/>
      <c r="BC42" s="207" t="s">
        <v>313</v>
      </c>
      <c r="BD42" s="188"/>
      <c r="BE42" s="188" t="s">
        <v>9</v>
      </c>
      <c r="BF42" s="207" t="s">
        <v>314</v>
      </c>
      <c r="BG42" s="205" t="s">
        <v>315</v>
      </c>
      <c r="BH42" s="200" t="s">
        <v>316</v>
      </c>
    </row>
    <row r="43" spans="1:61" ht="47.15" customHeight="1" x14ac:dyDescent="0.3">
      <c r="A43" s="234"/>
      <c r="B43" s="188"/>
      <c r="C43" s="294"/>
      <c r="D43" s="198"/>
      <c r="E43" s="198"/>
      <c r="F43" s="198"/>
      <c r="G43" s="296"/>
      <c r="H43" s="198"/>
      <c r="I43" s="301"/>
      <c r="J43" s="198"/>
      <c r="K43" s="235"/>
      <c r="L43" s="198"/>
      <c r="M43" s="242"/>
      <c r="N43" s="240"/>
      <c r="O43" s="241"/>
      <c r="P43" s="302"/>
      <c r="Q43" s="239"/>
      <c r="R43" s="140" t="s">
        <v>317</v>
      </c>
      <c r="S43" s="43" t="s">
        <v>82</v>
      </c>
      <c r="T43" s="44" t="s">
        <v>299</v>
      </c>
      <c r="U43" s="43" t="s">
        <v>83</v>
      </c>
      <c r="V43" s="43" t="s">
        <v>84</v>
      </c>
      <c r="W43" s="45">
        <v>0.25</v>
      </c>
      <c r="X43" s="44" t="s">
        <v>85</v>
      </c>
      <c r="Y43" s="45">
        <v>0.15</v>
      </c>
      <c r="Z43" s="43" t="s">
        <v>86</v>
      </c>
      <c r="AA43" s="50" t="s">
        <v>318</v>
      </c>
      <c r="AB43" s="144" t="s">
        <v>88</v>
      </c>
      <c r="AC43" s="141" t="s">
        <v>319</v>
      </c>
      <c r="AD43" s="145">
        <f t="shared" si="1"/>
        <v>0.4</v>
      </c>
      <c r="AE43" s="47" t="str">
        <f t="shared" si="0"/>
        <v>BAJA</v>
      </c>
      <c r="AF43" s="47">
        <f>+AF42-(AF42*AD43)</f>
        <v>0.36</v>
      </c>
      <c r="AG43" s="220"/>
      <c r="AH43" s="220"/>
      <c r="AI43" s="225"/>
      <c r="AJ43" s="219"/>
      <c r="AK43" s="221"/>
      <c r="AL43" s="228"/>
      <c r="AM43" s="188"/>
      <c r="AN43" s="190"/>
      <c r="AO43" s="188"/>
      <c r="AP43" s="188"/>
      <c r="AQ43" s="187"/>
      <c r="AR43" s="188"/>
      <c r="AS43" s="188"/>
      <c r="AT43" s="207"/>
      <c r="AU43" s="188"/>
      <c r="AV43" s="188"/>
      <c r="AW43" s="207"/>
      <c r="AX43" s="188"/>
      <c r="AY43" s="188"/>
      <c r="AZ43" s="207"/>
      <c r="BA43" s="188"/>
      <c r="BB43" s="188"/>
      <c r="BC43" s="207"/>
      <c r="BD43" s="188"/>
      <c r="BE43" s="188"/>
      <c r="BF43" s="207"/>
      <c r="BG43" s="205"/>
      <c r="BH43" s="200"/>
    </row>
    <row r="44" spans="1:61" ht="62.5" x14ac:dyDescent="0.3">
      <c r="A44" s="234"/>
      <c r="B44" s="188"/>
      <c r="C44" s="294"/>
      <c r="D44" s="198"/>
      <c r="E44" s="198"/>
      <c r="F44" s="198" t="s">
        <v>71</v>
      </c>
      <c r="G44" s="190" t="s">
        <v>320</v>
      </c>
      <c r="H44" s="198"/>
      <c r="I44" s="301"/>
      <c r="J44" s="198"/>
      <c r="K44" s="235"/>
      <c r="L44" s="198"/>
      <c r="M44" s="242"/>
      <c r="N44" s="240"/>
      <c r="O44" s="241"/>
      <c r="P44" s="302"/>
      <c r="Q44" s="239"/>
      <c r="R44" s="42" t="s">
        <v>321</v>
      </c>
      <c r="S44" s="43" t="s">
        <v>82</v>
      </c>
      <c r="T44" s="44" t="s">
        <v>299</v>
      </c>
      <c r="U44" s="43" t="s">
        <v>83</v>
      </c>
      <c r="V44" s="43" t="s">
        <v>84</v>
      </c>
      <c r="W44" s="45">
        <v>0.25</v>
      </c>
      <c r="X44" s="44" t="s">
        <v>85</v>
      </c>
      <c r="Y44" s="45">
        <v>0.15</v>
      </c>
      <c r="Z44" s="43" t="s">
        <v>86</v>
      </c>
      <c r="AA44" s="50" t="s">
        <v>322</v>
      </c>
      <c r="AB44" s="144" t="s">
        <v>88</v>
      </c>
      <c r="AC44" s="142" t="s">
        <v>323</v>
      </c>
      <c r="AD44" s="145">
        <f t="shared" si="1"/>
        <v>0.4</v>
      </c>
      <c r="AE44" s="47" t="str">
        <f t="shared" si="0"/>
        <v>BAJA</v>
      </c>
      <c r="AF44" s="47">
        <f t="shared" ref="AF44:AF45" si="7">+AF43-(AF43*AD44)</f>
        <v>0.216</v>
      </c>
      <c r="AG44" s="220"/>
      <c r="AH44" s="220"/>
      <c r="AI44" s="225"/>
      <c r="AJ44" s="219"/>
      <c r="AK44" s="221"/>
      <c r="AL44" s="228"/>
      <c r="AM44" s="188"/>
      <c r="AN44" s="190"/>
      <c r="AO44" s="188"/>
      <c r="AP44" s="188"/>
      <c r="AQ44" s="187"/>
      <c r="AR44" s="188"/>
      <c r="AS44" s="188"/>
      <c r="AT44" s="207"/>
      <c r="AU44" s="188"/>
      <c r="AV44" s="188"/>
      <c r="AW44" s="207"/>
      <c r="AX44" s="188"/>
      <c r="AY44" s="188"/>
      <c r="AZ44" s="207"/>
      <c r="BA44" s="188"/>
      <c r="BB44" s="188"/>
      <c r="BC44" s="207"/>
      <c r="BD44" s="188"/>
      <c r="BE44" s="188"/>
      <c r="BF44" s="207"/>
      <c r="BG44" s="205"/>
      <c r="BH44" s="200"/>
    </row>
    <row r="45" spans="1:61" ht="45" customHeight="1" x14ac:dyDescent="0.3">
      <c r="A45" s="234"/>
      <c r="B45" s="188"/>
      <c r="C45" s="294"/>
      <c r="D45" s="198"/>
      <c r="E45" s="198"/>
      <c r="F45" s="198"/>
      <c r="G45" s="190"/>
      <c r="H45" s="198"/>
      <c r="I45" s="301"/>
      <c r="J45" s="198"/>
      <c r="K45" s="235"/>
      <c r="L45" s="198"/>
      <c r="M45" s="242"/>
      <c r="N45" s="240"/>
      <c r="O45" s="241"/>
      <c r="P45" s="302"/>
      <c r="Q45" s="239"/>
      <c r="R45" s="42" t="s">
        <v>324</v>
      </c>
      <c r="S45" s="43" t="s">
        <v>82</v>
      </c>
      <c r="T45" s="44" t="s">
        <v>299</v>
      </c>
      <c r="U45" s="43" t="s">
        <v>83</v>
      </c>
      <c r="V45" s="43" t="s">
        <v>84</v>
      </c>
      <c r="W45" s="45">
        <v>0.25</v>
      </c>
      <c r="X45" s="44" t="s">
        <v>85</v>
      </c>
      <c r="Y45" s="45">
        <v>0.15</v>
      </c>
      <c r="Z45" s="43" t="s">
        <v>86</v>
      </c>
      <c r="AA45" s="50" t="s">
        <v>325</v>
      </c>
      <c r="AB45" s="144" t="s">
        <v>88</v>
      </c>
      <c r="AC45" s="143" t="s">
        <v>326</v>
      </c>
      <c r="AD45" s="145">
        <f t="shared" si="1"/>
        <v>0.4</v>
      </c>
      <c r="AE45" s="47" t="str">
        <f t="shared" si="0"/>
        <v>MUY BAJA</v>
      </c>
      <c r="AF45" s="101">
        <f t="shared" si="7"/>
        <v>0.12959999999999999</v>
      </c>
      <c r="AG45" s="220"/>
      <c r="AH45" s="220"/>
      <c r="AI45" s="225"/>
      <c r="AJ45" s="219"/>
      <c r="AK45" s="221"/>
      <c r="AL45" s="228"/>
      <c r="AM45" s="188"/>
      <c r="AN45" s="190"/>
      <c r="AO45" s="188"/>
      <c r="AP45" s="188"/>
      <c r="AQ45" s="187"/>
      <c r="AR45" s="188"/>
      <c r="AS45" s="188"/>
      <c r="AT45" s="207"/>
      <c r="AU45" s="188"/>
      <c r="AV45" s="188"/>
      <c r="AW45" s="207"/>
      <c r="AX45" s="188"/>
      <c r="AY45" s="188"/>
      <c r="AZ45" s="207"/>
      <c r="BA45" s="188"/>
      <c r="BB45" s="188"/>
      <c r="BC45" s="207"/>
      <c r="BD45" s="188"/>
      <c r="BE45" s="188"/>
      <c r="BF45" s="207"/>
      <c r="BG45" s="205"/>
      <c r="BH45" s="200"/>
    </row>
    <row r="46" spans="1:61" ht="151" customHeight="1" x14ac:dyDescent="0.3">
      <c r="A46" s="234" t="s">
        <v>9</v>
      </c>
      <c r="B46" s="188"/>
      <c r="C46" s="293" t="s">
        <v>327</v>
      </c>
      <c r="D46" s="198" t="s">
        <v>328</v>
      </c>
      <c r="E46" s="198" t="s">
        <v>329</v>
      </c>
      <c r="F46" s="198" t="s">
        <v>71</v>
      </c>
      <c r="G46" s="299" t="s">
        <v>330</v>
      </c>
      <c r="H46" s="198" t="s">
        <v>331</v>
      </c>
      <c r="I46" s="299" t="s">
        <v>332</v>
      </c>
      <c r="J46" s="198" t="s">
        <v>75</v>
      </c>
      <c r="K46" s="299" t="s">
        <v>333</v>
      </c>
      <c r="L46" s="198" t="s">
        <v>77</v>
      </c>
      <c r="M46" s="242">
        <v>0.4</v>
      </c>
      <c r="N46" s="240" t="s">
        <v>149</v>
      </c>
      <c r="O46" s="241">
        <v>0.6</v>
      </c>
      <c r="P46" s="206" t="s">
        <v>150</v>
      </c>
      <c r="Q46" s="239" t="s">
        <v>155</v>
      </c>
      <c r="R46" s="107" t="s">
        <v>334</v>
      </c>
      <c r="S46" s="43" t="s">
        <v>82</v>
      </c>
      <c r="T46" s="44" t="s">
        <v>335</v>
      </c>
      <c r="U46" s="43" t="s">
        <v>83</v>
      </c>
      <c r="V46" s="43" t="s">
        <v>84</v>
      </c>
      <c r="W46" s="45">
        <v>0.25</v>
      </c>
      <c r="X46" s="44" t="s">
        <v>85</v>
      </c>
      <c r="Y46" s="45">
        <v>0.15</v>
      </c>
      <c r="Z46" s="43" t="s">
        <v>86</v>
      </c>
      <c r="AA46" s="50" t="s">
        <v>336</v>
      </c>
      <c r="AB46" s="43" t="s">
        <v>88</v>
      </c>
      <c r="AC46" s="146" t="s">
        <v>337</v>
      </c>
      <c r="AD46" s="46">
        <f t="shared" si="1"/>
        <v>0.4</v>
      </c>
      <c r="AE46" s="47" t="str">
        <f t="shared" si="0"/>
        <v>BAJA</v>
      </c>
      <c r="AF46" s="47">
        <f>IF(OR(V46="prevenir",V46="detectar"),(M46-(M46*AD46)), M46)</f>
        <v>0.24</v>
      </c>
      <c r="AG46" s="220" t="str">
        <f t="shared" si="2"/>
        <v>MODERADO</v>
      </c>
      <c r="AH46" s="220">
        <f>IF(V46="corregir",(O46-(O46*AD46)), O46)</f>
        <v>0.6</v>
      </c>
      <c r="AI46" s="225" t="s">
        <v>155</v>
      </c>
      <c r="AJ46" s="219" t="s">
        <v>91</v>
      </c>
      <c r="AK46" s="221"/>
      <c r="AL46" s="219"/>
      <c r="AM46" s="188"/>
      <c r="AN46" s="190"/>
      <c r="AO46" s="188"/>
      <c r="AP46" s="188"/>
      <c r="AQ46" s="207"/>
      <c r="AR46" s="188"/>
      <c r="AS46" s="188"/>
      <c r="AT46" s="207"/>
      <c r="AU46" s="188"/>
      <c r="AV46" s="188"/>
      <c r="AW46" s="207"/>
      <c r="AX46" s="188"/>
      <c r="AY46" s="188"/>
      <c r="AZ46" s="207"/>
      <c r="BA46" s="188"/>
      <c r="BB46" s="188"/>
      <c r="BC46" s="207"/>
      <c r="BD46" s="188"/>
      <c r="BE46" s="188"/>
      <c r="BF46" s="207"/>
      <c r="BG46" s="207"/>
      <c r="BH46" s="202" t="s">
        <v>338</v>
      </c>
    </row>
    <row r="47" spans="1:61" ht="151" customHeight="1" x14ac:dyDescent="0.3">
      <c r="A47" s="234"/>
      <c r="B47" s="188"/>
      <c r="C47" s="293"/>
      <c r="D47" s="198"/>
      <c r="E47" s="198"/>
      <c r="F47" s="198"/>
      <c r="G47" s="299"/>
      <c r="H47" s="198"/>
      <c r="I47" s="299"/>
      <c r="J47" s="198"/>
      <c r="K47" s="299"/>
      <c r="L47" s="198"/>
      <c r="M47" s="242"/>
      <c r="N47" s="240"/>
      <c r="O47" s="241"/>
      <c r="P47" s="206"/>
      <c r="Q47" s="239"/>
      <c r="R47" s="103" t="s">
        <v>339</v>
      </c>
      <c r="S47" s="108" t="s">
        <v>82</v>
      </c>
      <c r="T47" s="100" t="s">
        <v>340</v>
      </c>
      <c r="U47" s="108" t="s">
        <v>83</v>
      </c>
      <c r="V47" s="108" t="s">
        <v>167</v>
      </c>
      <c r="W47" s="109">
        <v>0.15</v>
      </c>
      <c r="X47" s="100" t="s">
        <v>85</v>
      </c>
      <c r="Y47" s="109">
        <v>0.15</v>
      </c>
      <c r="Z47" s="108" t="s">
        <v>86</v>
      </c>
      <c r="AA47" s="110" t="s">
        <v>341</v>
      </c>
      <c r="AB47" s="108" t="s">
        <v>88</v>
      </c>
      <c r="AC47" s="139" t="s">
        <v>342</v>
      </c>
      <c r="AD47" s="111">
        <f t="shared" si="1"/>
        <v>0.3</v>
      </c>
      <c r="AE47" s="47" t="str">
        <f t="shared" si="0"/>
        <v>MUY BAJA</v>
      </c>
      <c r="AF47" s="112">
        <f>+AF46-(AF46*AD47)</f>
        <v>0.16799999999999998</v>
      </c>
      <c r="AG47" s="220"/>
      <c r="AH47" s="220"/>
      <c r="AI47" s="225"/>
      <c r="AJ47" s="219"/>
      <c r="AK47" s="221"/>
      <c r="AL47" s="219"/>
      <c r="AM47" s="188"/>
      <c r="AN47" s="190"/>
      <c r="AO47" s="188"/>
      <c r="AP47" s="188"/>
      <c r="AQ47" s="207"/>
      <c r="AR47" s="188"/>
      <c r="AS47" s="188"/>
      <c r="AT47" s="207"/>
      <c r="AU47" s="188"/>
      <c r="AV47" s="188"/>
      <c r="AW47" s="207"/>
      <c r="AX47" s="188"/>
      <c r="AY47" s="188"/>
      <c r="AZ47" s="207"/>
      <c r="BA47" s="188"/>
      <c r="BB47" s="188"/>
      <c r="BC47" s="207"/>
      <c r="BD47" s="188"/>
      <c r="BE47" s="188"/>
      <c r="BF47" s="207"/>
      <c r="BG47" s="207"/>
      <c r="BH47" s="187"/>
    </row>
    <row r="48" spans="1:61" s="124" customFormat="1" ht="137.5" customHeight="1" x14ac:dyDescent="0.35">
      <c r="A48" s="298" t="s">
        <v>9</v>
      </c>
      <c r="B48" s="207"/>
      <c r="C48" s="297" t="s">
        <v>327</v>
      </c>
      <c r="D48" s="213" t="s">
        <v>343</v>
      </c>
      <c r="E48" s="213" t="s">
        <v>344</v>
      </c>
      <c r="F48" s="156" t="s">
        <v>102</v>
      </c>
      <c r="G48" s="174" t="s">
        <v>345</v>
      </c>
      <c r="H48" s="213" t="s">
        <v>346</v>
      </c>
      <c r="I48" s="297" t="s">
        <v>347</v>
      </c>
      <c r="J48" s="213" t="s">
        <v>75</v>
      </c>
      <c r="K48" s="297" t="s">
        <v>348</v>
      </c>
      <c r="L48" s="213" t="s">
        <v>115</v>
      </c>
      <c r="M48" s="300">
        <v>0.6</v>
      </c>
      <c r="N48" s="307" t="s">
        <v>149</v>
      </c>
      <c r="O48" s="308">
        <v>0.6</v>
      </c>
      <c r="P48" s="199" t="s">
        <v>349</v>
      </c>
      <c r="Q48" s="306" t="s">
        <v>155</v>
      </c>
      <c r="R48" s="42" t="s">
        <v>350</v>
      </c>
      <c r="S48" s="120" t="s">
        <v>82</v>
      </c>
      <c r="T48" s="50" t="s">
        <v>351</v>
      </c>
      <c r="U48" s="120" t="s">
        <v>83</v>
      </c>
      <c r="V48" s="120" t="s">
        <v>84</v>
      </c>
      <c r="W48" s="130">
        <v>0.25</v>
      </c>
      <c r="X48" s="50" t="s">
        <v>352</v>
      </c>
      <c r="Y48" s="130">
        <v>0.25</v>
      </c>
      <c r="Z48" s="120" t="s">
        <v>86</v>
      </c>
      <c r="AA48" s="50" t="s">
        <v>353</v>
      </c>
      <c r="AB48" s="120" t="s">
        <v>88</v>
      </c>
      <c r="AC48" s="137" t="s">
        <v>354</v>
      </c>
      <c r="AD48" s="131">
        <f t="shared" si="1"/>
        <v>0.5</v>
      </c>
      <c r="AE48" s="132" t="str">
        <f t="shared" si="0"/>
        <v>BAJA</v>
      </c>
      <c r="AF48" s="132">
        <f>IF(OR(V48="prevenir",V48="detectar"),(M48-(M48*AD48)), M48)</f>
        <v>0.3</v>
      </c>
      <c r="AG48" s="309" t="str">
        <f t="shared" si="2"/>
        <v>MODERADO</v>
      </c>
      <c r="AH48" s="309">
        <f>IF(V48="corregir",(O48-(O48*AD48)), O48)</f>
        <v>0.6</v>
      </c>
      <c r="AI48" s="225" t="s">
        <v>155</v>
      </c>
      <c r="AJ48" s="305" t="s">
        <v>91</v>
      </c>
      <c r="AK48" s="227"/>
      <c r="AL48" s="227"/>
      <c r="AM48" s="335"/>
      <c r="AN48" s="190"/>
      <c r="AO48" s="190"/>
      <c r="AP48" s="190"/>
      <c r="AQ48" s="187"/>
      <c r="AR48" s="190"/>
      <c r="AS48" s="190"/>
      <c r="AT48" s="187"/>
      <c r="AU48" s="190"/>
      <c r="AV48" s="190"/>
      <c r="AW48" s="187"/>
      <c r="AX48" s="190"/>
      <c r="AY48" s="190"/>
      <c r="AZ48" s="187"/>
      <c r="BA48" s="190"/>
      <c r="BB48" s="190"/>
      <c r="BC48" s="187"/>
      <c r="BD48" s="190"/>
      <c r="BE48" s="190"/>
      <c r="BF48" s="187"/>
      <c r="BG48" s="187"/>
      <c r="BH48" s="186" t="s">
        <v>355</v>
      </c>
    </row>
    <row r="49" spans="1:60" s="124" customFormat="1" ht="137.5" customHeight="1" x14ac:dyDescent="0.35">
      <c r="A49" s="298"/>
      <c r="B49" s="207"/>
      <c r="C49" s="297"/>
      <c r="D49" s="213"/>
      <c r="E49" s="213"/>
      <c r="F49" s="156" t="s">
        <v>102</v>
      </c>
      <c r="G49" s="157" t="s">
        <v>356</v>
      </c>
      <c r="H49" s="213"/>
      <c r="I49" s="297"/>
      <c r="J49" s="213"/>
      <c r="K49" s="297"/>
      <c r="L49" s="213"/>
      <c r="M49" s="300"/>
      <c r="N49" s="307"/>
      <c r="O49" s="308"/>
      <c r="P49" s="199"/>
      <c r="Q49" s="306"/>
      <c r="R49" s="42" t="s">
        <v>357</v>
      </c>
      <c r="S49" s="120" t="s">
        <v>82</v>
      </c>
      <c r="T49" s="50" t="s">
        <v>358</v>
      </c>
      <c r="U49" s="120" t="s">
        <v>83</v>
      </c>
      <c r="V49" s="120" t="s">
        <v>84</v>
      </c>
      <c r="W49" s="130">
        <v>0.25</v>
      </c>
      <c r="X49" s="50" t="s">
        <v>85</v>
      </c>
      <c r="Y49" s="130">
        <v>0.15</v>
      </c>
      <c r="Z49" s="120" t="s">
        <v>86</v>
      </c>
      <c r="AA49" s="50" t="s">
        <v>353</v>
      </c>
      <c r="AB49" s="120" t="s">
        <v>88</v>
      </c>
      <c r="AC49" s="137" t="s">
        <v>359</v>
      </c>
      <c r="AD49" s="131">
        <f t="shared" si="1"/>
        <v>0.4</v>
      </c>
      <c r="AE49" s="132" t="str">
        <f t="shared" si="0"/>
        <v>MUY BAJA</v>
      </c>
      <c r="AF49" s="133">
        <f>+AF48-(AF48*AD49)</f>
        <v>0.18</v>
      </c>
      <c r="AG49" s="309"/>
      <c r="AH49" s="309"/>
      <c r="AI49" s="225"/>
      <c r="AJ49" s="305"/>
      <c r="AK49" s="227"/>
      <c r="AL49" s="227"/>
      <c r="AM49" s="335"/>
      <c r="AN49" s="190"/>
      <c r="AO49" s="190"/>
      <c r="AP49" s="190"/>
      <c r="AQ49" s="187"/>
      <c r="AR49" s="190"/>
      <c r="AS49" s="190"/>
      <c r="AT49" s="187"/>
      <c r="AU49" s="190"/>
      <c r="AV49" s="190"/>
      <c r="AW49" s="187"/>
      <c r="AX49" s="190"/>
      <c r="AY49" s="190"/>
      <c r="AZ49" s="187"/>
      <c r="BA49" s="190"/>
      <c r="BB49" s="190"/>
      <c r="BC49" s="187"/>
      <c r="BD49" s="190"/>
      <c r="BE49" s="190"/>
      <c r="BF49" s="187"/>
      <c r="BG49" s="187"/>
      <c r="BH49" s="187"/>
    </row>
    <row r="50" spans="1:60" ht="36.75" customHeight="1" x14ac:dyDescent="0.3">
      <c r="A50" s="312" t="s">
        <v>9</v>
      </c>
      <c r="B50" s="188"/>
      <c r="C50" s="190" t="s">
        <v>360</v>
      </c>
      <c r="D50" s="198" t="s">
        <v>361</v>
      </c>
      <c r="E50" s="198" t="s">
        <v>362</v>
      </c>
      <c r="F50" s="159" t="s">
        <v>71</v>
      </c>
      <c r="G50" s="172" t="s">
        <v>363</v>
      </c>
      <c r="H50" s="198" t="s">
        <v>364</v>
      </c>
      <c r="I50" s="246" t="s">
        <v>365</v>
      </c>
      <c r="J50" s="198" t="s">
        <v>75</v>
      </c>
      <c r="K50" s="206" t="s">
        <v>366</v>
      </c>
      <c r="L50" s="198" t="s">
        <v>304</v>
      </c>
      <c r="M50" s="242">
        <v>1</v>
      </c>
      <c r="N50" s="240" t="s">
        <v>78</v>
      </c>
      <c r="O50" s="241">
        <v>0.8</v>
      </c>
      <c r="P50" s="206" t="s">
        <v>79</v>
      </c>
      <c r="Q50" s="239" t="s">
        <v>90</v>
      </c>
      <c r="R50" s="94" t="s">
        <v>367</v>
      </c>
      <c r="S50" s="43" t="s">
        <v>82</v>
      </c>
      <c r="T50" s="44" t="s">
        <v>368</v>
      </c>
      <c r="U50" s="43" t="s">
        <v>83</v>
      </c>
      <c r="V50" s="43" t="s">
        <v>167</v>
      </c>
      <c r="W50" s="95">
        <v>0.15</v>
      </c>
      <c r="X50" s="44" t="s">
        <v>352</v>
      </c>
      <c r="Y50" s="95">
        <v>0.25</v>
      </c>
      <c r="Z50" s="43" t="s">
        <v>86</v>
      </c>
      <c r="AA50" s="94" t="s">
        <v>369</v>
      </c>
      <c r="AB50" s="152" t="s">
        <v>88</v>
      </c>
      <c r="AC50" s="153" t="s">
        <v>370</v>
      </c>
      <c r="AD50" s="46">
        <f t="shared" si="1"/>
        <v>0.4</v>
      </c>
      <c r="AE50" s="47" t="str">
        <f t="shared" si="0"/>
        <v>MEDIA</v>
      </c>
      <c r="AF50" s="47">
        <f>IF(OR(V50="prevenir",V50="detectar"),(M50-(M50*AD50)), M50)</f>
        <v>0.6</v>
      </c>
      <c r="AG50" s="220" t="str">
        <f t="shared" si="2"/>
        <v>MAYOR</v>
      </c>
      <c r="AH50" s="220">
        <f>IF(V50="corregir",(O50-(O50*AD50)), O50)</f>
        <v>0.8</v>
      </c>
      <c r="AI50" s="225" t="s">
        <v>90</v>
      </c>
      <c r="AJ50" s="219" t="s">
        <v>91</v>
      </c>
      <c r="AK50" s="229" t="s">
        <v>371</v>
      </c>
      <c r="AL50" s="221"/>
      <c r="AM50" s="341">
        <v>45419</v>
      </c>
      <c r="AN50" s="346" t="s">
        <v>372</v>
      </c>
      <c r="AO50" s="346" t="s">
        <v>220</v>
      </c>
      <c r="AP50" s="346" t="s">
        <v>9</v>
      </c>
      <c r="AQ50" s="393" t="s">
        <v>373</v>
      </c>
      <c r="AR50" s="346" t="s">
        <v>9</v>
      </c>
      <c r="AS50" s="346" t="s">
        <v>220</v>
      </c>
      <c r="AT50" s="393" t="s">
        <v>374</v>
      </c>
      <c r="AU50" s="346" t="s">
        <v>9</v>
      </c>
      <c r="AV50" s="346" t="s">
        <v>220</v>
      </c>
      <c r="AW50" s="393" t="s">
        <v>375</v>
      </c>
      <c r="AX50" s="346" t="s">
        <v>9</v>
      </c>
      <c r="AY50" s="346" t="s">
        <v>220</v>
      </c>
      <c r="AZ50" s="393" t="s">
        <v>376</v>
      </c>
      <c r="BA50" s="346" t="s">
        <v>9</v>
      </c>
      <c r="BB50" s="346" t="s">
        <v>220</v>
      </c>
      <c r="BC50" s="393" t="s">
        <v>377</v>
      </c>
      <c r="BD50" s="346" t="s">
        <v>9</v>
      </c>
      <c r="BE50" s="346" t="s">
        <v>220</v>
      </c>
      <c r="BF50" s="393" t="s">
        <v>378</v>
      </c>
      <c r="BG50" s="394" t="s">
        <v>379</v>
      </c>
      <c r="BH50" s="186" t="s">
        <v>380</v>
      </c>
    </row>
    <row r="51" spans="1:60" ht="36.75" customHeight="1" x14ac:dyDescent="0.3">
      <c r="A51" s="312"/>
      <c r="B51" s="188"/>
      <c r="C51" s="190"/>
      <c r="D51" s="198"/>
      <c r="E51" s="198"/>
      <c r="F51" s="159" t="s">
        <v>71</v>
      </c>
      <c r="G51" s="172" t="s">
        <v>381</v>
      </c>
      <c r="H51" s="198"/>
      <c r="I51" s="246"/>
      <c r="J51" s="198"/>
      <c r="K51" s="206"/>
      <c r="L51" s="198"/>
      <c r="M51" s="242"/>
      <c r="N51" s="240"/>
      <c r="O51" s="241"/>
      <c r="P51" s="206"/>
      <c r="Q51" s="239"/>
      <c r="R51" s="94" t="s">
        <v>382</v>
      </c>
      <c r="S51" s="43" t="s">
        <v>82</v>
      </c>
      <c r="T51" s="94" t="s">
        <v>368</v>
      </c>
      <c r="U51" s="43" t="s">
        <v>83</v>
      </c>
      <c r="V51" s="43" t="s">
        <v>167</v>
      </c>
      <c r="W51" s="95">
        <v>0.15</v>
      </c>
      <c r="X51" s="44" t="s">
        <v>352</v>
      </c>
      <c r="Y51" s="95">
        <v>0.25</v>
      </c>
      <c r="Z51" s="43" t="s">
        <v>86</v>
      </c>
      <c r="AA51" s="94" t="s">
        <v>369</v>
      </c>
      <c r="AB51" s="152" t="s">
        <v>88</v>
      </c>
      <c r="AC51" s="153" t="s">
        <v>370</v>
      </c>
      <c r="AD51" s="46">
        <f t="shared" si="1"/>
        <v>0.4</v>
      </c>
      <c r="AE51" s="47" t="str">
        <f t="shared" si="0"/>
        <v>BAJA</v>
      </c>
      <c r="AF51" s="47">
        <f>+AF50-(AF50*AD51)</f>
        <v>0.36</v>
      </c>
      <c r="AG51" s="220"/>
      <c r="AH51" s="220"/>
      <c r="AI51" s="225"/>
      <c r="AJ51" s="219"/>
      <c r="AK51" s="229"/>
      <c r="AL51" s="221"/>
      <c r="AM51" s="342"/>
      <c r="AN51" s="203"/>
      <c r="AO51" s="329"/>
      <c r="AP51" s="329"/>
      <c r="AQ51" s="396"/>
      <c r="AR51" s="329"/>
      <c r="AS51" s="329"/>
      <c r="AT51" s="396"/>
      <c r="AU51" s="329"/>
      <c r="AV51" s="329"/>
      <c r="AW51" s="396"/>
      <c r="AX51" s="329"/>
      <c r="AY51" s="329"/>
      <c r="AZ51" s="396"/>
      <c r="BA51" s="329"/>
      <c r="BB51" s="329"/>
      <c r="BC51" s="396"/>
      <c r="BD51" s="329"/>
      <c r="BE51" s="329"/>
      <c r="BF51" s="396"/>
      <c r="BG51" s="397"/>
      <c r="BH51" s="187"/>
    </row>
    <row r="52" spans="1:60" ht="36.75" customHeight="1" x14ac:dyDescent="0.3">
      <c r="A52" s="312"/>
      <c r="B52" s="188"/>
      <c r="C52" s="190"/>
      <c r="D52" s="198"/>
      <c r="E52" s="198"/>
      <c r="F52" s="159" t="s">
        <v>71</v>
      </c>
      <c r="G52" s="172" t="s">
        <v>383</v>
      </c>
      <c r="H52" s="198"/>
      <c r="I52" s="246"/>
      <c r="J52" s="198"/>
      <c r="K52" s="206"/>
      <c r="L52" s="198"/>
      <c r="M52" s="242"/>
      <c r="N52" s="240"/>
      <c r="O52" s="241"/>
      <c r="P52" s="206"/>
      <c r="Q52" s="239"/>
      <c r="R52" s="304" t="s">
        <v>384</v>
      </c>
      <c r="S52" s="222" t="s">
        <v>82</v>
      </c>
      <c r="T52" s="261" t="s">
        <v>385</v>
      </c>
      <c r="U52" s="222" t="s">
        <v>83</v>
      </c>
      <c r="V52" s="222" t="s">
        <v>84</v>
      </c>
      <c r="W52" s="223">
        <v>0.25</v>
      </c>
      <c r="X52" s="224" t="s">
        <v>352</v>
      </c>
      <c r="Y52" s="223">
        <v>0.25</v>
      </c>
      <c r="Z52" s="222" t="s">
        <v>86</v>
      </c>
      <c r="AA52" s="304" t="s">
        <v>386</v>
      </c>
      <c r="AB52" s="310" t="s">
        <v>88</v>
      </c>
      <c r="AC52" s="311" t="s">
        <v>387</v>
      </c>
      <c r="AD52" s="226">
        <f t="shared" ref="AD52:AD77" si="8">+W52+Y52</f>
        <v>0.5</v>
      </c>
      <c r="AE52" s="220" t="str">
        <f t="shared" ref="AE52:AE77" si="9">IF(AF52&lt;=20%,"MUY BAJA",IF(AF52&lt;=40%,"BAJA",IF(AF52&lt;=60%,"MEDIA",IF(AF52&lt;=80%,"ALTA","MUY ALTA"))))</f>
        <v>MUY BAJA</v>
      </c>
      <c r="AF52" s="220">
        <f>+AF51-(AF51*AD52)</f>
        <v>0.18</v>
      </c>
      <c r="AG52" s="220"/>
      <c r="AH52" s="220"/>
      <c r="AI52" s="225"/>
      <c r="AJ52" s="219"/>
      <c r="AK52" s="229"/>
      <c r="AL52" s="221"/>
      <c r="AM52" s="342"/>
      <c r="AN52" s="203"/>
      <c r="AO52" s="203" t="s">
        <v>220</v>
      </c>
      <c r="AP52" s="203" t="s">
        <v>9</v>
      </c>
      <c r="AQ52" s="395" t="s">
        <v>388</v>
      </c>
      <c r="AR52" s="203" t="s">
        <v>9</v>
      </c>
      <c r="AS52" s="203" t="s">
        <v>220</v>
      </c>
      <c r="AT52" s="395" t="s">
        <v>389</v>
      </c>
      <c r="AU52" s="203" t="s">
        <v>9</v>
      </c>
      <c r="AV52" s="203" t="s">
        <v>220</v>
      </c>
      <c r="AW52" s="395" t="s">
        <v>390</v>
      </c>
      <c r="AX52" s="203" t="s">
        <v>9</v>
      </c>
      <c r="AY52" s="203" t="s">
        <v>220</v>
      </c>
      <c r="AZ52" s="395" t="s">
        <v>390</v>
      </c>
      <c r="BA52" s="203" t="s">
        <v>9</v>
      </c>
      <c r="BB52" s="203" t="s">
        <v>220</v>
      </c>
      <c r="BC52" s="395" t="s">
        <v>391</v>
      </c>
      <c r="BD52" s="203" t="s">
        <v>9</v>
      </c>
      <c r="BE52" s="203" t="s">
        <v>220</v>
      </c>
      <c r="BF52" s="395" t="s">
        <v>378</v>
      </c>
      <c r="BG52" s="398" t="s">
        <v>392</v>
      </c>
      <c r="BH52" s="187"/>
    </row>
    <row r="53" spans="1:60" ht="24.75" customHeight="1" x14ac:dyDescent="0.3">
      <c r="A53" s="312"/>
      <c r="B53" s="188"/>
      <c r="C53" s="190"/>
      <c r="D53" s="198"/>
      <c r="E53" s="198"/>
      <c r="F53" s="159" t="s">
        <v>71</v>
      </c>
      <c r="G53" s="172" t="s">
        <v>393</v>
      </c>
      <c r="H53" s="198"/>
      <c r="I53" s="246"/>
      <c r="J53" s="198"/>
      <c r="K53" s="206"/>
      <c r="L53" s="198"/>
      <c r="M53" s="242"/>
      <c r="N53" s="240"/>
      <c r="O53" s="241"/>
      <c r="P53" s="206"/>
      <c r="Q53" s="239"/>
      <c r="R53" s="304"/>
      <c r="S53" s="222"/>
      <c r="T53" s="261"/>
      <c r="U53" s="222"/>
      <c r="V53" s="222"/>
      <c r="W53" s="223"/>
      <c r="X53" s="224"/>
      <c r="Y53" s="223"/>
      <c r="Z53" s="222"/>
      <c r="AA53" s="304"/>
      <c r="AB53" s="310"/>
      <c r="AC53" s="311"/>
      <c r="AD53" s="226"/>
      <c r="AE53" s="220"/>
      <c r="AF53" s="220"/>
      <c r="AG53" s="220"/>
      <c r="AH53" s="220"/>
      <c r="AI53" s="225"/>
      <c r="AJ53" s="219"/>
      <c r="AK53" s="229"/>
      <c r="AL53" s="221"/>
      <c r="AM53" s="342"/>
      <c r="AN53" s="203"/>
      <c r="AO53" s="203"/>
      <c r="AP53" s="203"/>
      <c r="AQ53" s="395"/>
      <c r="AR53" s="203"/>
      <c r="AS53" s="203"/>
      <c r="AT53" s="395"/>
      <c r="AU53" s="203"/>
      <c r="AV53" s="203"/>
      <c r="AW53" s="395"/>
      <c r="AX53" s="203"/>
      <c r="AY53" s="203"/>
      <c r="AZ53" s="395"/>
      <c r="BA53" s="203"/>
      <c r="BB53" s="203"/>
      <c r="BC53" s="395"/>
      <c r="BD53" s="203"/>
      <c r="BE53" s="203"/>
      <c r="BF53" s="395"/>
      <c r="BG53" s="398"/>
      <c r="BH53" s="187"/>
    </row>
    <row r="54" spans="1:60" ht="24.75" customHeight="1" x14ac:dyDescent="0.3">
      <c r="A54" s="312"/>
      <c r="B54" s="188"/>
      <c r="C54" s="190"/>
      <c r="D54" s="198"/>
      <c r="E54" s="198"/>
      <c r="F54" s="159" t="s">
        <v>71</v>
      </c>
      <c r="G54" s="172" t="s">
        <v>394</v>
      </c>
      <c r="H54" s="198"/>
      <c r="I54" s="246"/>
      <c r="J54" s="198"/>
      <c r="K54" s="206"/>
      <c r="L54" s="198"/>
      <c r="M54" s="242"/>
      <c r="N54" s="240"/>
      <c r="O54" s="241"/>
      <c r="P54" s="206"/>
      <c r="Q54" s="239"/>
      <c r="R54" s="304"/>
      <c r="S54" s="222"/>
      <c r="T54" s="261"/>
      <c r="U54" s="222"/>
      <c r="V54" s="222"/>
      <c r="W54" s="223"/>
      <c r="X54" s="224"/>
      <c r="Y54" s="223"/>
      <c r="Z54" s="222"/>
      <c r="AA54" s="304"/>
      <c r="AB54" s="310"/>
      <c r="AC54" s="311"/>
      <c r="AD54" s="226"/>
      <c r="AE54" s="220"/>
      <c r="AF54" s="220"/>
      <c r="AG54" s="220"/>
      <c r="AH54" s="220"/>
      <c r="AI54" s="225"/>
      <c r="AJ54" s="219"/>
      <c r="AK54" s="229"/>
      <c r="AL54" s="221"/>
      <c r="AM54" s="342"/>
      <c r="AN54" s="203"/>
      <c r="AO54" s="329"/>
      <c r="AP54" s="329"/>
      <c r="AQ54" s="399"/>
      <c r="AR54" s="329"/>
      <c r="AS54" s="329"/>
      <c r="AT54" s="396"/>
      <c r="AU54" s="329"/>
      <c r="AV54" s="329"/>
      <c r="AW54" s="396"/>
      <c r="AX54" s="329"/>
      <c r="AY54" s="329"/>
      <c r="AZ54" s="396"/>
      <c r="BA54" s="329"/>
      <c r="BB54" s="329"/>
      <c r="BC54" s="396"/>
      <c r="BD54" s="329"/>
      <c r="BE54" s="329"/>
      <c r="BF54" s="396"/>
      <c r="BG54" s="397"/>
      <c r="BH54" s="187"/>
    </row>
    <row r="55" spans="1:60" ht="62.25" customHeight="1" x14ac:dyDescent="0.3">
      <c r="A55" s="312"/>
      <c r="B55" s="188"/>
      <c r="C55" s="190"/>
      <c r="D55" s="198"/>
      <c r="E55" s="198"/>
      <c r="F55" s="159" t="s">
        <v>71</v>
      </c>
      <c r="G55" s="172" t="s">
        <v>395</v>
      </c>
      <c r="H55" s="198"/>
      <c r="I55" s="246"/>
      <c r="J55" s="198"/>
      <c r="K55" s="206"/>
      <c r="L55" s="198"/>
      <c r="M55" s="242"/>
      <c r="N55" s="240"/>
      <c r="O55" s="241"/>
      <c r="P55" s="206"/>
      <c r="Q55" s="239"/>
      <c r="R55" s="48" t="s">
        <v>396</v>
      </c>
      <c r="S55" s="43" t="s">
        <v>82</v>
      </c>
      <c r="T55" s="96" t="s">
        <v>385</v>
      </c>
      <c r="U55" s="43" t="s">
        <v>83</v>
      </c>
      <c r="V55" s="43" t="s">
        <v>84</v>
      </c>
      <c r="W55" s="45">
        <v>0.25</v>
      </c>
      <c r="X55" s="44" t="s">
        <v>352</v>
      </c>
      <c r="Y55" s="45">
        <v>0.25</v>
      </c>
      <c r="Z55" s="43" t="s">
        <v>86</v>
      </c>
      <c r="AA55" s="49" t="s">
        <v>397</v>
      </c>
      <c r="AB55" s="152" t="s">
        <v>88</v>
      </c>
      <c r="AC55" s="154" t="s">
        <v>398</v>
      </c>
      <c r="AD55" s="46">
        <f t="shared" si="8"/>
        <v>0.5</v>
      </c>
      <c r="AE55" s="47" t="str">
        <f t="shared" si="9"/>
        <v>MUY BAJA</v>
      </c>
      <c r="AF55" s="112">
        <f>AF52-(AF52*AD55)</f>
        <v>0.09</v>
      </c>
      <c r="AG55" s="220"/>
      <c r="AH55" s="220"/>
      <c r="AI55" s="225"/>
      <c r="AJ55" s="219"/>
      <c r="AK55" s="229"/>
      <c r="AL55" s="221"/>
      <c r="AM55" s="343"/>
      <c r="AN55" s="329"/>
      <c r="AO55" s="162" t="s">
        <v>220</v>
      </c>
      <c r="AP55" s="162" t="s">
        <v>9</v>
      </c>
      <c r="AQ55" s="400" t="s">
        <v>399</v>
      </c>
      <c r="AR55" s="161" t="s">
        <v>9</v>
      </c>
      <c r="AS55" s="162" t="s">
        <v>220</v>
      </c>
      <c r="AT55" s="400" t="s">
        <v>400</v>
      </c>
      <c r="AU55" s="162" t="s">
        <v>9</v>
      </c>
      <c r="AV55" s="162" t="s">
        <v>220</v>
      </c>
      <c r="AW55" s="400" t="s">
        <v>401</v>
      </c>
      <c r="AX55" s="162" t="s">
        <v>9</v>
      </c>
      <c r="AY55" s="162" t="s">
        <v>220</v>
      </c>
      <c r="AZ55" s="400" t="s">
        <v>402</v>
      </c>
      <c r="BA55" s="162" t="s">
        <v>9</v>
      </c>
      <c r="BB55" s="162" t="s">
        <v>220</v>
      </c>
      <c r="BC55" s="400" t="s">
        <v>403</v>
      </c>
      <c r="BD55" s="162" t="s">
        <v>9</v>
      </c>
      <c r="BE55" s="162" t="s">
        <v>220</v>
      </c>
      <c r="BF55" s="400" t="s">
        <v>378</v>
      </c>
      <c r="BG55" s="401" t="s">
        <v>404</v>
      </c>
      <c r="BH55" s="187"/>
    </row>
    <row r="56" spans="1:60" ht="86.15" customHeight="1" x14ac:dyDescent="0.3">
      <c r="A56" s="234" t="s">
        <v>9</v>
      </c>
      <c r="B56" s="247"/>
      <c r="C56" s="313" t="s">
        <v>405</v>
      </c>
      <c r="D56" s="246" t="s">
        <v>406</v>
      </c>
      <c r="E56" s="246" t="s">
        <v>407</v>
      </c>
      <c r="F56" s="198" t="s">
        <v>71</v>
      </c>
      <c r="G56" s="190" t="s">
        <v>408</v>
      </c>
      <c r="H56" s="246" t="s">
        <v>409</v>
      </c>
      <c r="I56" s="198" t="s">
        <v>410</v>
      </c>
      <c r="J56" s="198" t="s">
        <v>75</v>
      </c>
      <c r="K56" s="246" t="s">
        <v>411</v>
      </c>
      <c r="L56" s="198" t="s">
        <v>115</v>
      </c>
      <c r="M56" s="242">
        <v>0.6</v>
      </c>
      <c r="N56" s="240" t="s">
        <v>412</v>
      </c>
      <c r="O56" s="241">
        <v>1</v>
      </c>
      <c r="P56" s="206" t="s">
        <v>413</v>
      </c>
      <c r="Q56" s="239" t="s">
        <v>414</v>
      </c>
      <c r="R56" s="219" t="s">
        <v>415</v>
      </c>
      <c r="S56" s="219" t="s">
        <v>82</v>
      </c>
      <c r="T56" s="219" t="s">
        <v>416</v>
      </c>
      <c r="U56" s="219" t="s">
        <v>83</v>
      </c>
      <c r="V56" s="219" t="s">
        <v>84</v>
      </c>
      <c r="W56" s="219">
        <v>0.25</v>
      </c>
      <c r="X56" s="219" t="s">
        <v>85</v>
      </c>
      <c r="Y56" s="219">
        <v>0.15</v>
      </c>
      <c r="Z56" s="219" t="s">
        <v>86</v>
      </c>
      <c r="AA56" s="219" t="s">
        <v>417</v>
      </c>
      <c r="AB56" s="219" t="s">
        <v>88</v>
      </c>
      <c r="AC56" s="218" t="s">
        <v>418</v>
      </c>
      <c r="AD56" s="226">
        <f t="shared" si="8"/>
        <v>0.4</v>
      </c>
      <c r="AE56" s="220" t="str">
        <f t="shared" si="9"/>
        <v>BAJA</v>
      </c>
      <c r="AF56" s="220">
        <f>IF(OR(V56="prevenir",V56="detectar"),(M56-(M56*AD56)), M56)</f>
        <v>0.36</v>
      </c>
      <c r="AG56" s="220" t="str">
        <f t="shared" ref="AG56:AG60" si="10">IF(AH56&lt;=20%,"LEVE",IF(AH56&lt;=40%,"MENOR",IF(AH56&lt;=60%,"MODERADO",IF(AH56&lt;=80%,"MAYOR","CATASTROFICO"))))</f>
        <v>CATASTROFICO</v>
      </c>
      <c r="AH56" s="220">
        <f>IF(V56="corregir",(O56-(O56*AD56)), O56)</f>
        <v>1</v>
      </c>
      <c r="AI56" s="225" t="s">
        <v>414</v>
      </c>
      <c r="AJ56" s="219" t="s">
        <v>91</v>
      </c>
      <c r="AK56" s="229" t="s">
        <v>419</v>
      </c>
      <c r="AL56" s="219"/>
      <c r="AM56" s="328">
        <v>45419</v>
      </c>
      <c r="AN56" s="190" t="s">
        <v>420</v>
      </c>
      <c r="AO56" s="188"/>
      <c r="AP56" s="188" t="s">
        <v>9</v>
      </c>
      <c r="AQ56" s="187" t="s">
        <v>421</v>
      </c>
      <c r="AR56" s="188" t="s">
        <v>9</v>
      </c>
      <c r="AS56" s="188"/>
      <c r="AT56" s="187" t="s">
        <v>422</v>
      </c>
      <c r="AU56" s="188" t="s">
        <v>9</v>
      </c>
      <c r="AV56" s="188"/>
      <c r="AW56" s="187" t="s">
        <v>423</v>
      </c>
      <c r="AX56" s="188"/>
      <c r="AY56" s="188" t="s">
        <v>9</v>
      </c>
      <c r="AZ56" s="187" t="s">
        <v>424</v>
      </c>
      <c r="BA56" s="188" t="s">
        <v>9</v>
      </c>
      <c r="BB56" s="188"/>
      <c r="BC56" s="207" t="s">
        <v>425</v>
      </c>
      <c r="BD56" s="188"/>
      <c r="BE56" s="188" t="s">
        <v>9</v>
      </c>
      <c r="BF56" s="187" t="s">
        <v>426</v>
      </c>
      <c r="BG56" s="207" t="s">
        <v>427</v>
      </c>
      <c r="BH56" s="187" t="s">
        <v>428</v>
      </c>
    </row>
    <row r="57" spans="1:60" ht="86.15" customHeight="1" x14ac:dyDescent="0.3">
      <c r="A57" s="234"/>
      <c r="B57" s="247"/>
      <c r="C57" s="313"/>
      <c r="D57" s="246"/>
      <c r="E57" s="246"/>
      <c r="F57" s="198"/>
      <c r="G57" s="190"/>
      <c r="H57" s="246"/>
      <c r="I57" s="198"/>
      <c r="J57" s="198"/>
      <c r="K57" s="246"/>
      <c r="L57" s="198"/>
      <c r="M57" s="242"/>
      <c r="N57" s="240"/>
      <c r="O57" s="241"/>
      <c r="P57" s="206"/>
      <c r="Q57" s="239"/>
      <c r="R57" s="219"/>
      <c r="S57" s="219"/>
      <c r="T57" s="219"/>
      <c r="U57" s="219"/>
      <c r="V57" s="219"/>
      <c r="W57" s="219"/>
      <c r="X57" s="219"/>
      <c r="Y57" s="219"/>
      <c r="Z57" s="219"/>
      <c r="AA57" s="219"/>
      <c r="AB57" s="219"/>
      <c r="AC57" s="218"/>
      <c r="AD57" s="226"/>
      <c r="AE57" s="220"/>
      <c r="AF57" s="220"/>
      <c r="AG57" s="220"/>
      <c r="AH57" s="220"/>
      <c r="AI57" s="225"/>
      <c r="AJ57" s="219"/>
      <c r="AK57" s="229"/>
      <c r="AL57" s="219"/>
      <c r="AM57" s="328"/>
      <c r="AN57" s="190"/>
      <c r="AO57" s="188"/>
      <c r="AP57" s="188"/>
      <c r="AQ57" s="187"/>
      <c r="AR57" s="188"/>
      <c r="AS57" s="188"/>
      <c r="AT57" s="187"/>
      <c r="AU57" s="188"/>
      <c r="AV57" s="188"/>
      <c r="AW57" s="187"/>
      <c r="AX57" s="188"/>
      <c r="AY57" s="188"/>
      <c r="AZ57" s="187"/>
      <c r="BA57" s="188"/>
      <c r="BB57" s="188"/>
      <c r="BC57" s="207"/>
      <c r="BD57" s="188"/>
      <c r="BE57" s="188"/>
      <c r="BF57" s="187"/>
      <c r="BG57" s="207"/>
      <c r="BH57" s="187"/>
    </row>
    <row r="58" spans="1:60" ht="115.5" customHeight="1" x14ac:dyDescent="0.3">
      <c r="A58" s="234" t="s">
        <v>9</v>
      </c>
      <c r="B58" s="247"/>
      <c r="C58" s="313" t="s">
        <v>405</v>
      </c>
      <c r="D58" s="246" t="s">
        <v>406</v>
      </c>
      <c r="E58" s="246" t="s">
        <v>407</v>
      </c>
      <c r="F58" s="198" t="s">
        <v>102</v>
      </c>
      <c r="G58" s="190" t="s">
        <v>429</v>
      </c>
      <c r="H58" s="246" t="s">
        <v>430</v>
      </c>
      <c r="I58" s="198" t="s">
        <v>431</v>
      </c>
      <c r="J58" s="198" t="s">
        <v>75</v>
      </c>
      <c r="K58" s="246" t="s">
        <v>432</v>
      </c>
      <c r="L58" s="198" t="s">
        <v>115</v>
      </c>
      <c r="M58" s="242">
        <v>0.6</v>
      </c>
      <c r="N58" s="240" t="s">
        <v>412</v>
      </c>
      <c r="O58" s="241">
        <v>1</v>
      </c>
      <c r="P58" s="190" t="s">
        <v>433</v>
      </c>
      <c r="Q58" s="239" t="s">
        <v>414</v>
      </c>
      <c r="R58" s="219" t="s">
        <v>434</v>
      </c>
      <c r="S58" s="219" t="s">
        <v>82</v>
      </c>
      <c r="T58" s="219" t="s">
        <v>435</v>
      </c>
      <c r="U58" s="219" t="s">
        <v>83</v>
      </c>
      <c r="V58" s="219" t="s">
        <v>84</v>
      </c>
      <c r="W58" s="219">
        <v>0.25</v>
      </c>
      <c r="X58" s="219" t="s">
        <v>85</v>
      </c>
      <c r="Y58" s="219">
        <v>0.15</v>
      </c>
      <c r="Z58" s="219" t="s">
        <v>86</v>
      </c>
      <c r="AA58" s="219" t="s">
        <v>436</v>
      </c>
      <c r="AB58" s="219" t="s">
        <v>88</v>
      </c>
      <c r="AC58" s="217" t="s">
        <v>437</v>
      </c>
      <c r="AD58" s="219">
        <f t="shared" si="8"/>
        <v>0.4</v>
      </c>
      <c r="AE58" s="220" t="str">
        <f>IF(AF58&lt;=20%,"MUY BAJA",IF(AF58&lt;=40%,"BAJA",IF(AF58&lt;=60%,"MEDIA",IF(AF58&lt;=80%,"ALTA","MUY ALTA"))))</f>
        <v>BAJA</v>
      </c>
      <c r="AF58" s="220">
        <f>IF(OR(V58="prevenir",V58="detectar"),(M58-(M58*AD58)), M58)</f>
        <v>0.36</v>
      </c>
      <c r="AG58" s="220" t="str">
        <f t="shared" si="10"/>
        <v>CATASTROFICO</v>
      </c>
      <c r="AH58" s="220">
        <f>IF(V58="corregir",(O58-(O58*AD58)), O58)</f>
        <v>1</v>
      </c>
      <c r="AI58" s="225" t="s">
        <v>414</v>
      </c>
      <c r="AJ58" s="315" t="s">
        <v>91</v>
      </c>
      <c r="AK58" s="229" t="s">
        <v>419</v>
      </c>
      <c r="AL58" s="315"/>
      <c r="AM58" s="328">
        <v>45419</v>
      </c>
      <c r="AN58" s="190" t="s">
        <v>420</v>
      </c>
      <c r="AO58" s="188"/>
      <c r="AP58" s="188" t="s">
        <v>9</v>
      </c>
      <c r="AQ58" s="187" t="s">
        <v>421</v>
      </c>
      <c r="AR58" s="188" t="s">
        <v>9</v>
      </c>
      <c r="AS58" s="188"/>
      <c r="AT58" s="187" t="s">
        <v>422</v>
      </c>
      <c r="AU58" s="188" t="s">
        <v>9</v>
      </c>
      <c r="AV58" s="188"/>
      <c r="AW58" s="187" t="s">
        <v>423</v>
      </c>
      <c r="AX58" s="188"/>
      <c r="AY58" s="188" t="s">
        <v>9</v>
      </c>
      <c r="AZ58" s="187" t="s">
        <v>424</v>
      </c>
      <c r="BA58" s="188" t="s">
        <v>9</v>
      </c>
      <c r="BB58" s="188"/>
      <c r="BC58" s="207" t="s">
        <v>425</v>
      </c>
      <c r="BD58" s="188"/>
      <c r="BE58" s="188" t="s">
        <v>9</v>
      </c>
      <c r="BF58" s="187" t="s">
        <v>426</v>
      </c>
      <c r="BG58" s="207" t="s">
        <v>427</v>
      </c>
      <c r="BH58" s="187" t="s">
        <v>438</v>
      </c>
    </row>
    <row r="59" spans="1:60" ht="42" customHeight="1" x14ac:dyDescent="0.3">
      <c r="A59" s="234"/>
      <c r="B59" s="247"/>
      <c r="C59" s="313"/>
      <c r="D59" s="246"/>
      <c r="E59" s="246"/>
      <c r="F59" s="198"/>
      <c r="G59" s="190"/>
      <c r="H59" s="246"/>
      <c r="I59" s="198"/>
      <c r="J59" s="198"/>
      <c r="K59" s="246"/>
      <c r="L59" s="198"/>
      <c r="M59" s="242"/>
      <c r="N59" s="240"/>
      <c r="O59" s="241"/>
      <c r="P59" s="190"/>
      <c r="Q59" s="239"/>
      <c r="R59" s="219"/>
      <c r="S59" s="219"/>
      <c r="T59" s="219"/>
      <c r="U59" s="219"/>
      <c r="V59" s="219"/>
      <c r="W59" s="219"/>
      <c r="X59" s="219"/>
      <c r="Y59" s="219"/>
      <c r="Z59" s="219"/>
      <c r="AA59" s="219"/>
      <c r="AB59" s="219"/>
      <c r="AC59" s="218"/>
      <c r="AD59" s="219"/>
      <c r="AE59" s="220"/>
      <c r="AF59" s="220"/>
      <c r="AG59" s="220"/>
      <c r="AH59" s="220"/>
      <c r="AI59" s="225"/>
      <c r="AJ59" s="315"/>
      <c r="AK59" s="229"/>
      <c r="AL59" s="315"/>
      <c r="AM59" s="328"/>
      <c r="AN59" s="190"/>
      <c r="AO59" s="188"/>
      <c r="AP59" s="188"/>
      <c r="AQ59" s="187"/>
      <c r="AR59" s="188"/>
      <c r="AS59" s="188"/>
      <c r="AT59" s="187"/>
      <c r="AU59" s="188"/>
      <c r="AV59" s="188"/>
      <c r="AW59" s="187"/>
      <c r="AX59" s="188"/>
      <c r="AY59" s="188"/>
      <c r="AZ59" s="187"/>
      <c r="BA59" s="188"/>
      <c r="BB59" s="188"/>
      <c r="BC59" s="207"/>
      <c r="BD59" s="188"/>
      <c r="BE59" s="188"/>
      <c r="BF59" s="187"/>
      <c r="BG59" s="207"/>
      <c r="BH59" s="187"/>
    </row>
    <row r="60" spans="1:60" ht="121.5" customHeight="1" x14ac:dyDescent="0.3">
      <c r="A60" s="234" t="s">
        <v>9</v>
      </c>
      <c r="B60" s="247"/>
      <c r="C60" s="314" t="s">
        <v>405</v>
      </c>
      <c r="D60" s="198" t="s">
        <v>406</v>
      </c>
      <c r="E60" s="198" t="s">
        <v>407</v>
      </c>
      <c r="F60" s="198" t="s">
        <v>102</v>
      </c>
      <c r="G60" s="206" t="s">
        <v>439</v>
      </c>
      <c r="H60" s="198" t="s">
        <v>440</v>
      </c>
      <c r="I60" s="198" t="s">
        <v>441</v>
      </c>
      <c r="J60" s="198" t="s">
        <v>75</v>
      </c>
      <c r="K60" s="198" t="s">
        <v>442</v>
      </c>
      <c r="L60" s="198" t="s">
        <v>77</v>
      </c>
      <c r="M60" s="242">
        <v>0.4</v>
      </c>
      <c r="N60" s="240" t="s">
        <v>412</v>
      </c>
      <c r="O60" s="241">
        <v>1</v>
      </c>
      <c r="P60" s="190" t="s">
        <v>413</v>
      </c>
      <c r="Q60" s="239" t="s">
        <v>414</v>
      </c>
      <c r="R60" s="219" t="s">
        <v>443</v>
      </c>
      <c r="S60" s="222" t="s">
        <v>82</v>
      </c>
      <c r="T60" s="224" t="s">
        <v>444</v>
      </c>
      <c r="U60" s="222" t="s">
        <v>83</v>
      </c>
      <c r="V60" s="222" t="s">
        <v>84</v>
      </c>
      <c r="W60" s="223">
        <v>0.25</v>
      </c>
      <c r="X60" s="224" t="s">
        <v>85</v>
      </c>
      <c r="Y60" s="223">
        <v>0.15</v>
      </c>
      <c r="Z60" s="222" t="s">
        <v>86</v>
      </c>
      <c r="AA60" s="231" t="s">
        <v>445</v>
      </c>
      <c r="AB60" s="222" t="s">
        <v>88</v>
      </c>
      <c r="AC60" s="243" t="s">
        <v>446</v>
      </c>
      <c r="AD60" s="226">
        <f t="shared" si="8"/>
        <v>0.4</v>
      </c>
      <c r="AE60" s="220" t="str">
        <f t="shared" si="9"/>
        <v>BAJA</v>
      </c>
      <c r="AF60" s="220">
        <f>IF(OR(V60="prevenir",V60="detectar"),(M60-(M60*AD60)), M60)</f>
        <v>0.24</v>
      </c>
      <c r="AG60" s="220" t="str">
        <f t="shared" si="10"/>
        <v>CATASTROFICO</v>
      </c>
      <c r="AH60" s="220">
        <f>IF(V60="corregir",(O60-(O60*AD60)), O60)</f>
        <v>1</v>
      </c>
      <c r="AI60" s="225" t="s">
        <v>414</v>
      </c>
      <c r="AJ60" s="219" t="s">
        <v>91</v>
      </c>
      <c r="AK60" s="229" t="s">
        <v>419</v>
      </c>
      <c r="AL60" s="219"/>
      <c r="AM60" s="328">
        <v>45419</v>
      </c>
      <c r="AN60" s="190" t="s">
        <v>420</v>
      </c>
      <c r="AO60" s="188"/>
      <c r="AP60" s="188" t="s">
        <v>9</v>
      </c>
      <c r="AQ60" s="187" t="s">
        <v>421</v>
      </c>
      <c r="AR60" s="188" t="s">
        <v>9</v>
      </c>
      <c r="AS60" s="188"/>
      <c r="AT60" s="187" t="s">
        <v>422</v>
      </c>
      <c r="AU60" s="188" t="s">
        <v>9</v>
      </c>
      <c r="AV60" s="188"/>
      <c r="AW60" s="187" t="s">
        <v>423</v>
      </c>
      <c r="AX60" s="188"/>
      <c r="AY60" s="188" t="s">
        <v>9</v>
      </c>
      <c r="AZ60" s="187" t="s">
        <v>424</v>
      </c>
      <c r="BA60" s="188" t="s">
        <v>9</v>
      </c>
      <c r="BB60" s="188"/>
      <c r="BC60" s="207" t="s">
        <v>425</v>
      </c>
      <c r="BD60" s="188"/>
      <c r="BE60" s="188" t="s">
        <v>9</v>
      </c>
      <c r="BF60" s="187" t="s">
        <v>426</v>
      </c>
      <c r="BG60" s="207" t="s">
        <v>427</v>
      </c>
      <c r="BH60" s="187" t="s">
        <v>428</v>
      </c>
    </row>
    <row r="61" spans="1:60" ht="48.75" customHeight="1" x14ac:dyDescent="0.3">
      <c r="A61" s="234"/>
      <c r="B61" s="247"/>
      <c r="C61" s="314"/>
      <c r="D61" s="198"/>
      <c r="E61" s="198"/>
      <c r="F61" s="198"/>
      <c r="G61" s="206"/>
      <c r="H61" s="198"/>
      <c r="I61" s="198"/>
      <c r="J61" s="198"/>
      <c r="K61" s="198"/>
      <c r="L61" s="198"/>
      <c r="M61" s="242"/>
      <c r="N61" s="240"/>
      <c r="O61" s="241"/>
      <c r="P61" s="190"/>
      <c r="Q61" s="239"/>
      <c r="R61" s="219"/>
      <c r="S61" s="222"/>
      <c r="T61" s="224"/>
      <c r="U61" s="222"/>
      <c r="V61" s="222"/>
      <c r="W61" s="223"/>
      <c r="X61" s="224"/>
      <c r="Y61" s="223"/>
      <c r="Z61" s="222"/>
      <c r="AA61" s="231"/>
      <c r="AB61" s="222"/>
      <c r="AC61" s="243"/>
      <c r="AD61" s="226"/>
      <c r="AE61" s="220"/>
      <c r="AF61" s="220"/>
      <c r="AG61" s="220"/>
      <c r="AH61" s="220"/>
      <c r="AI61" s="225"/>
      <c r="AJ61" s="219"/>
      <c r="AK61" s="229"/>
      <c r="AL61" s="219"/>
      <c r="AM61" s="328"/>
      <c r="AN61" s="190"/>
      <c r="AO61" s="188"/>
      <c r="AP61" s="188"/>
      <c r="AQ61" s="187"/>
      <c r="AR61" s="188"/>
      <c r="AS61" s="188"/>
      <c r="AT61" s="187"/>
      <c r="AU61" s="188"/>
      <c r="AV61" s="188"/>
      <c r="AW61" s="187"/>
      <c r="AX61" s="188"/>
      <c r="AY61" s="188"/>
      <c r="AZ61" s="187"/>
      <c r="BA61" s="188"/>
      <c r="BB61" s="188"/>
      <c r="BC61" s="207"/>
      <c r="BD61" s="188"/>
      <c r="BE61" s="188"/>
      <c r="BF61" s="187"/>
      <c r="BG61" s="402"/>
      <c r="BH61" s="187"/>
    </row>
    <row r="62" spans="1:60" ht="135.75" customHeight="1" x14ac:dyDescent="0.3">
      <c r="A62" s="234" t="s">
        <v>9</v>
      </c>
      <c r="B62" s="188"/>
      <c r="C62" s="294" t="s">
        <v>447</v>
      </c>
      <c r="D62" s="198" t="s">
        <v>448</v>
      </c>
      <c r="E62" s="198" t="s">
        <v>449</v>
      </c>
      <c r="F62" s="159" t="s">
        <v>169</v>
      </c>
      <c r="G62" s="172" t="s">
        <v>450</v>
      </c>
      <c r="H62" s="198" t="s">
        <v>451</v>
      </c>
      <c r="I62" s="198" t="s">
        <v>452</v>
      </c>
      <c r="J62" s="198" t="s">
        <v>146</v>
      </c>
      <c r="K62" s="198" t="s">
        <v>453</v>
      </c>
      <c r="L62" s="198" t="s">
        <v>115</v>
      </c>
      <c r="M62" s="242">
        <v>0.6</v>
      </c>
      <c r="N62" s="240" t="s">
        <v>149</v>
      </c>
      <c r="O62" s="241">
        <v>0.6</v>
      </c>
      <c r="P62" s="206" t="s">
        <v>150</v>
      </c>
      <c r="Q62" s="239" t="s">
        <v>155</v>
      </c>
      <c r="R62" s="51" t="s">
        <v>454</v>
      </c>
      <c r="S62" s="43" t="s">
        <v>82</v>
      </c>
      <c r="T62" s="44" t="s">
        <v>455</v>
      </c>
      <c r="U62" s="43" t="s">
        <v>83</v>
      </c>
      <c r="V62" s="43" t="s">
        <v>167</v>
      </c>
      <c r="W62" s="45">
        <v>0.15</v>
      </c>
      <c r="X62" s="44" t="s">
        <v>85</v>
      </c>
      <c r="Y62" s="45">
        <v>0.15</v>
      </c>
      <c r="Z62" s="43" t="s">
        <v>86</v>
      </c>
      <c r="AA62" s="50" t="s">
        <v>456</v>
      </c>
      <c r="AB62" s="43" t="s">
        <v>88</v>
      </c>
      <c r="AC62" s="137" t="s">
        <v>457</v>
      </c>
      <c r="AD62" s="46">
        <f t="shared" si="8"/>
        <v>0.3</v>
      </c>
      <c r="AE62" s="47" t="str">
        <f t="shared" si="9"/>
        <v>MEDIA</v>
      </c>
      <c r="AF62" s="47">
        <f>IF(OR(V62="prevenir",V62="detectar"),(M62-(M62*AD62)), M62)</f>
        <v>0.42</v>
      </c>
      <c r="AG62" s="220" t="str">
        <f t="shared" ref="AG62:AG74" si="11">IF(AH62&lt;=20%,"LEVE",IF(AH62&lt;=40%,"MENOR",IF(AH62&lt;=60%,"MODERADO",IF(AH62&lt;=80%,"MAYOR","CATASTROFICO"))))</f>
        <v>MODERADO</v>
      </c>
      <c r="AH62" s="220">
        <f>IF(V62="corregir",(O62-(O62*AD62)), O62)</f>
        <v>0.6</v>
      </c>
      <c r="AI62" s="225" t="s">
        <v>155</v>
      </c>
      <c r="AJ62" s="219" t="s">
        <v>91</v>
      </c>
      <c r="AK62" s="221"/>
      <c r="AL62" s="330" t="s">
        <v>458</v>
      </c>
      <c r="AM62" s="334">
        <v>45412</v>
      </c>
      <c r="AN62" s="348" t="s">
        <v>459</v>
      </c>
      <c r="AO62" s="206"/>
      <c r="AP62" s="206" t="s">
        <v>9</v>
      </c>
      <c r="AQ62" s="199" t="s">
        <v>421</v>
      </c>
      <c r="AR62" s="206" t="s">
        <v>9</v>
      </c>
      <c r="AS62" s="206"/>
      <c r="AT62" s="199" t="s">
        <v>460</v>
      </c>
      <c r="AU62" s="206" t="s">
        <v>9</v>
      </c>
      <c r="AV62" s="206"/>
      <c r="AW62" s="199" t="s">
        <v>461</v>
      </c>
      <c r="AX62" s="206"/>
      <c r="AY62" s="206" t="s">
        <v>158</v>
      </c>
      <c r="AZ62" s="199" t="s">
        <v>462</v>
      </c>
      <c r="BA62" s="206" t="s">
        <v>158</v>
      </c>
      <c r="BB62" s="206"/>
      <c r="BC62" s="199" t="s">
        <v>463</v>
      </c>
      <c r="BD62" s="206"/>
      <c r="BE62" s="206" t="s">
        <v>9</v>
      </c>
      <c r="BF62" s="199" t="s">
        <v>464</v>
      </c>
      <c r="BG62" s="199" t="s">
        <v>465</v>
      </c>
      <c r="BH62" s="199" t="s">
        <v>466</v>
      </c>
    </row>
    <row r="63" spans="1:60" ht="135.75" customHeight="1" x14ac:dyDescent="0.3">
      <c r="A63" s="234"/>
      <c r="B63" s="188"/>
      <c r="C63" s="294"/>
      <c r="D63" s="198"/>
      <c r="E63" s="198"/>
      <c r="F63" s="159" t="s">
        <v>71</v>
      </c>
      <c r="G63" s="158" t="s">
        <v>467</v>
      </c>
      <c r="H63" s="198"/>
      <c r="I63" s="198"/>
      <c r="J63" s="198"/>
      <c r="K63" s="198"/>
      <c r="L63" s="198"/>
      <c r="M63" s="242"/>
      <c r="N63" s="240"/>
      <c r="O63" s="241"/>
      <c r="P63" s="206"/>
      <c r="Q63" s="239"/>
      <c r="R63" s="51" t="s">
        <v>468</v>
      </c>
      <c r="S63" s="43" t="s">
        <v>82</v>
      </c>
      <c r="T63" s="44" t="s">
        <v>455</v>
      </c>
      <c r="U63" s="43" t="s">
        <v>83</v>
      </c>
      <c r="V63" s="43" t="s">
        <v>84</v>
      </c>
      <c r="W63" s="45">
        <v>0.25</v>
      </c>
      <c r="X63" s="44" t="s">
        <v>85</v>
      </c>
      <c r="Y63" s="45">
        <v>0.15</v>
      </c>
      <c r="Z63" s="43" t="s">
        <v>86</v>
      </c>
      <c r="AA63" s="50" t="s">
        <v>469</v>
      </c>
      <c r="AB63" s="43" t="s">
        <v>88</v>
      </c>
      <c r="AC63" s="137" t="s">
        <v>470</v>
      </c>
      <c r="AD63" s="46">
        <f t="shared" si="8"/>
        <v>0.4</v>
      </c>
      <c r="AE63" s="47" t="str">
        <f t="shared" si="9"/>
        <v>BAJA</v>
      </c>
      <c r="AF63" s="47">
        <f>+AF62-(AF62*AD63)</f>
        <v>0.252</v>
      </c>
      <c r="AG63" s="220"/>
      <c r="AH63" s="220"/>
      <c r="AI63" s="225"/>
      <c r="AJ63" s="219"/>
      <c r="AK63" s="221"/>
      <c r="AL63" s="331"/>
      <c r="AM63" s="206"/>
      <c r="AN63" s="349"/>
      <c r="AO63" s="206"/>
      <c r="AP63" s="206"/>
      <c r="AQ63" s="199"/>
      <c r="AR63" s="206"/>
      <c r="AS63" s="206"/>
      <c r="AT63" s="199"/>
      <c r="AU63" s="206"/>
      <c r="AV63" s="206"/>
      <c r="AW63" s="199"/>
      <c r="AX63" s="206"/>
      <c r="AY63" s="206"/>
      <c r="AZ63" s="199"/>
      <c r="BA63" s="206"/>
      <c r="BB63" s="206"/>
      <c r="BC63" s="199"/>
      <c r="BD63" s="206"/>
      <c r="BE63" s="206"/>
      <c r="BF63" s="199"/>
      <c r="BG63" s="199"/>
      <c r="BH63" s="199"/>
    </row>
    <row r="64" spans="1:60" ht="135.75" customHeight="1" x14ac:dyDescent="0.3">
      <c r="A64" s="234"/>
      <c r="B64" s="188"/>
      <c r="C64" s="294"/>
      <c r="D64" s="198"/>
      <c r="E64" s="198"/>
      <c r="F64" s="159" t="s">
        <v>71</v>
      </c>
      <c r="G64" s="172" t="s">
        <v>471</v>
      </c>
      <c r="H64" s="198"/>
      <c r="I64" s="198"/>
      <c r="J64" s="198"/>
      <c r="K64" s="198"/>
      <c r="L64" s="198"/>
      <c r="M64" s="242"/>
      <c r="N64" s="240"/>
      <c r="O64" s="241"/>
      <c r="P64" s="206"/>
      <c r="Q64" s="239"/>
      <c r="R64" s="52" t="s">
        <v>472</v>
      </c>
      <c r="S64" s="43" t="s">
        <v>82</v>
      </c>
      <c r="T64" s="44" t="s">
        <v>455</v>
      </c>
      <c r="U64" s="43" t="s">
        <v>83</v>
      </c>
      <c r="V64" s="43" t="s">
        <v>84</v>
      </c>
      <c r="W64" s="45">
        <v>0.25</v>
      </c>
      <c r="X64" s="44" t="s">
        <v>85</v>
      </c>
      <c r="Y64" s="45">
        <v>0.15</v>
      </c>
      <c r="Z64" s="43" t="s">
        <v>86</v>
      </c>
      <c r="AA64" s="50" t="s">
        <v>473</v>
      </c>
      <c r="AB64" s="43" t="s">
        <v>88</v>
      </c>
      <c r="AC64" s="137" t="s">
        <v>474</v>
      </c>
      <c r="AD64" s="46">
        <f t="shared" si="8"/>
        <v>0.4</v>
      </c>
      <c r="AE64" s="47" t="str">
        <f t="shared" si="9"/>
        <v>MUY BAJA</v>
      </c>
      <c r="AF64" s="101">
        <f>+AF63-(AF63*AD64)</f>
        <v>0.1512</v>
      </c>
      <c r="AG64" s="220"/>
      <c r="AH64" s="220"/>
      <c r="AI64" s="225"/>
      <c r="AJ64" s="219"/>
      <c r="AK64" s="221"/>
      <c r="AL64" s="331"/>
      <c r="AM64" s="206"/>
      <c r="AN64" s="349"/>
      <c r="AO64" s="206"/>
      <c r="AP64" s="206"/>
      <c r="AQ64" s="199"/>
      <c r="AR64" s="206"/>
      <c r="AS64" s="206"/>
      <c r="AT64" s="199"/>
      <c r="AU64" s="206"/>
      <c r="AV64" s="206"/>
      <c r="AW64" s="199"/>
      <c r="AX64" s="206"/>
      <c r="AY64" s="206"/>
      <c r="AZ64" s="199"/>
      <c r="BA64" s="206"/>
      <c r="BB64" s="206"/>
      <c r="BC64" s="199"/>
      <c r="BD64" s="206"/>
      <c r="BE64" s="206"/>
      <c r="BF64" s="199"/>
      <c r="BG64" s="199"/>
      <c r="BH64" s="199"/>
    </row>
    <row r="65" spans="1:60" ht="138.65" customHeight="1" x14ac:dyDescent="0.3">
      <c r="A65" s="234" t="s">
        <v>9</v>
      </c>
      <c r="B65" s="188"/>
      <c r="C65" s="190" t="s">
        <v>69</v>
      </c>
      <c r="D65" s="198" t="s">
        <v>475</v>
      </c>
      <c r="E65" s="198" t="s">
        <v>476</v>
      </c>
      <c r="F65" s="159" t="s">
        <v>169</v>
      </c>
      <c r="G65" s="172" t="s">
        <v>477</v>
      </c>
      <c r="H65" s="198" t="s">
        <v>478</v>
      </c>
      <c r="I65" s="246" t="s">
        <v>479</v>
      </c>
      <c r="J65" s="198" t="s">
        <v>75</v>
      </c>
      <c r="K65" s="198" t="s">
        <v>480</v>
      </c>
      <c r="L65" s="198" t="s">
        <v>115</v>
      </c>
      <c r="M65" s="242">
        <v>0.6</v>
      </c>
      <c r="N65" s="240" t="s">
        <v>149</v>
      </c>
      <c r="O65" s="241">
        <v>0.6</v>
      </c>
      <c r="P65" s="206" t="s">
        <v>150</v>
      </c>
      <c r="Q65" s="239" t="s">
        <v>155</v>
      </c>
      <c r="R65" s="48" t="s">
        <v>481</v>
      </c>
      <c r="S65" s="43" t="s">
        <v>82</v>
      </c>
      <c r="T65" s="44" t="s">
        <v>482</v>
      </c>
      <c r="U65" s="43" t="s">
        <v>83</v>
      </c>
      <c r="V65" s="43" t="s">
        <v>84</v>
      </c>
      <c r="W65" s="45">
        <v>0.25</v>
      </c>
      <c r="X65" s="44" t="s">
        <v>85</v>
      </c>
      <c r="Y65" s="45">
        <v>0.15</v>
      </c>
      <c r="Z65" s="43" t="s">
        <v>86</v>
      </c>
      <c r="AA65" s="50" t="s">
        <v>483</v>
      </c>
      <c r="AB65" s="43" t="s">
        <v>88</v>
      </c>
      <c r="AC65" s="137" t="s">
        <v>484</v>
      </c>
      <c r="AD65" s="46">
        <f t="shared" si="8"/>
        <v>0.4</v>
      </c>
      <c r="AE65" s="47" t="str">
        <f t="shared" si="9"/>
        <v>BAJA</v>
      </c>
      <c r="AF65" s="47">
        <f>IF(OR(V65="prevenir",V65="detectar"),(M65-(M65*AD65)), M65)</f>
        <v>0.36</v>
      </c>
      <c r="AG65" s="220" t="str">
        <f t="shared" si="11"/>
        <v>MODERADO</v>
      </c>
      <c r="AH65" s="220">
        <f>IF(V65="corregir",(O65-(O65*AD65)), O65)</f>
        <v>0.6</v>
      </c>
      <c r="AI65" s="225" t="s">
        <v>155</v>
      </c>
      <c r="AJ65" s="219" t="s">
        <v>91</v>
      </c>
      <c r="AK65" s="228"/>
      <c r="AL65" s="228"/>
      <c r="AM65" s="332">
        <v>45419</v>
      </c>
      <c r="AN65" s="350" t="s">
        <v>485</v>
      </c>
      <c r="AO65" s="351"/>
      <c r="AP65" s="206" t="s">
        <v>158</v>
      </c>
      <c r="AQ65" s="199" t="s">
        <v>309</v>
      </c>
      <c r="AR65" s="206" t="s">
        <v>158</v>
      </c>
      <c r="AS65" s="206"/>
      <c r="AT65" s="199" t="s">
        <v>486</v>
      </c>
      <c r="AU65" s="206" t="s">
        <v>158</v>
      </c>
      <c r="AV65" s="206"/>
      <c r="AW65" s="199" t="s">
        <v>487</v>
      </c>
      <c r="AX65" s="206"/>
      <c r="AY65" s="206" t="s">
        <v>158</v>
      </c>
      <c r="AZ65" s="199" t="s">
        <v>488</v>
      </c>
      <c r="BA65" s="206" t="s">
        <v>158</v>
      </c>
      <c r="BB65" s="206"/>
      <c r="BC65" s="199" t="s">
        <v>489</v>
      </c>
      <c r="BD65" s="206"/>
      <c r="BE65" s="206" t="s">
        <v>158</v>
      </c>
      <c r="BF65" s="199" t="s">
        <v>490</v>
      </c>
      <c r="BG65" s="199" t="s">
        <v>491</v>
      </c>
      <c r="BH65" s="199" t="s">
        <v>492</v>
      </c>
    </row>
    <row r="66" spans="1:60" ht="138.65" customHeight="1" x14ac:dyDescent="0.3">
      <c r="A66" s="234"/>
      <c r="B66" s="188"/>
      <c r="C66" s="190"/>
      <c r="D66" s="198"/>
      <c r="E66" s="198"/>
      <c r="F66" s="159" t="s">
        <v>71</v>
      </c>
      <c r="G66" s="172" t="s">
        <v>493</v>
      </c>
      <c r="H66" s="198"/>
      <c r="I66" s="246"/>
      <c r="J66" s="198"/>
      <c r="K66" s="198"/>
      <c r="L66" s="198"/>
      <c r="M66" s="242"/>
      <c r="N66" s="240"/>
      <c r="O66" s="241"/>
      <c r="P66" s="206"/>
      <c r="Q66" s="239"/>
      <c r="R66" s="48" t="s">
        <v>494</v>
      </c>
      <c r="S66" s="43" t="s">
        <v>82</v>
      </c>
      <c r="T66" s="44" t="s">
        <v>495</v>
      </c>
      <c r="U66" s="43" t="s">
        <v>83</v>
      </c>
      <c r="V66" s="43" t="s">
        <v>84</v>
      </c>
      <c r="W66" s="45">
        <v>0.25</v>
      </c>
      <c r="X66" s="44" t="s">
        <v>85</v>
      </c>
      <c r="Y66" s="45">
        <v>0.15</v>
      </c>
      <c r="Z66" s="43" t="s">
        <v>86</v>
      </c>
      <c r="AA66" s="50" t="s">
        <v>496</v>
      </c>
      <c r="AB66" s="43" t="s">
        <v>88</v>
      </c>
      <c r="AC66" s="137" t="s">
        <v>497</v>
      </c>
      <c r="AD66" s="46">
        <f t="shared" si="8"/>
        <v>0.4</v>
      </c>
      <c r="AE66" s="47" t="str">
        <f t="shared" si="9"/>
        <v>BAJA</v>
      </c>
      <c r="AF66" s="112">
        <f>+AF65-(AF65*AD66)</f>
        <v>0.216</v>
      </c>
      <c r="AG66" s="220"/>
      <c r="AH66" s="220"/>
      <c r="AI66" s="225"/>
      <c r="AJ66" s="219"/>
      <c r="AK66" s="228"/>
      <c r="AL66" s="228"/>
      <c r="AM66" s="333"/>
      <c r="AN66" s="350"/>
      <c r="AO66" s="351"/>
      <c r="AP66" s="206"/>
      <c r="AQ66" s="199"/>
      <c r="AR66" s="206"/>
      <c r="AS66" s="206"/>
      <c r="AT66" s="199"/>
      <c r="AU66" s="206"/>
      <c r="AV66" s="206"/>
      <c r="AW66" s="199"/>
      <c r="AX66" s="206"/>
      <c r="AY66" s="206"/>
      <c r="AZ66" s="199"/>
      <c r="BA66" s="206"/>
      <c r="BB66" s="206"/>
      <c r="BC66" s="199"/>
      <c r="BD66" s="206"/>
      <c r="BE66" s="206"/>
      <c r="BF66" s="199"/>
      <c r="BG66" s="199"/>
      <c r="BH66" s="199"/>
    </row>
    <row r="67" spans="1:60" ht="348.75" customHeight="1" x14ac:dyDescent="0.3">
      <c r="A67" s="164" t="s">
        <v>9</v>
      </c>
      <c r="B67" s="177"/>
      <c r="C67" s="171" t="s">
        <v>173</v>
      </c>
      <c r="D67" s="166" t="s">
        <v>174</v>
      </c>
      <c r="E67" s="166" t="s">
        <v>498</v>
      </c>
      <c r="F67" s="159" t="s">
        <v>71</v>
      </c>
      <c r="G67" s="172" t="s">
        <v>499</v>
      </c>
      <c r="H67" s="159" t="s">
        <v>500</v>
      </c>
      <c r="I67" s="159" t="s">
        <v>501</v>
      </c>
      <c r="J67" s="159" t="s">
        <v>75</v>
      </c>
      <c r="K67" s="159" t="s">
        <v>502</v>
      </c>
      <c r="L67" s="159" t="s">
        <v>115</v>
      </c>
      <c r="M67" s="167">
        <v>0.6</v>
      </c>
      <c r="N67" s="168" t="s">
        <v>78</v>
      </c>
      <c r="O67" s="169">
        <v>0.8</v>
      </c>
      <c r="P67" s="155" t="s">
        <v>79</v>
      </c>
      <c r="Q67" s="170" t="s">
        <v>90</v>
      </c>
      <c r="R67" s="51" t="s">
        <v>503</v>
      </c>
      <c r="S67" s="43" t="s">
        <v>82</v>
      </c>
      <c r="T67" s="113" t="s">
        <v>504</v>
      </c>
      <c r="U67" s="43" t="s">
        <v>83</v>
      </c>
      <c r="V67" s="43" t="s">
        <v>84</v>
      </c>
      <c r="W67" s="45">
        <v>0.25</v>
      </c>
      <c r="X67" s="44" t="s">
        <v>85</v>
      </c>
      <c r="Y67" s="45">
        <v>0.15</v>
      </c>
      <c r="Z67" s="43" t="s">
        <v>86</v>
      </c>
      <c r="AA67" s="50" t="s">
        <v>505</v>
      </c>
      <c r="AB67" s="43" t="s">
        <v>88</v>
      </c>
      <c r="AC67" s="138" t="s">
        <v>506</v>
      </c>
      <c r="AD67" s="46">
        <f t="shared" si="8"/>
        <v>0.4</v>
      </c>
      <c r="AE67" s="47" t="str">
        <f t="shared" si="9"/>
        <v>BAJA</v>
      </c>
      <c r="AF67" s="47">
        <f>IF(OR(V67="prevenir",V67="detectar"),(M67-(M67*AD67)), M67)</f>
        <v>0.36</v>
      </c>
      <c r="AG67" s="47" t="str">
        <f t="shared" ref="AG67:AG68" si="12">IF(AH67&lt;=20%,"LEVE",IF(AH67&lt;=40%,"MENOR",IF(AH67&lt;=60%,"MODERADO",IF(AH67&lt;=80%,"MAYOR","CATASTROFICO"))))</f>
        <v>MAYOR</v>
      </c>
      <c r="AH67" s="47">
        <f>IF(V67="corregir",(O67-(O67*AD67)), O67)</f>
        <v>0.8</v>
      </c>
      <c r="AI67" s="99" t="s">
        <v>90</v>
      </c>
      <c r="AJ67" s="40" t="s">
        <v>91</v>
      </c>
      <c r="AK67" s="102" t="s">
        <v>507</v>
      </c>
      <c r="AL67" s="114"/>
      <c r="AM67" s="122">
        <v>45412</v>
      </c>
      <c r="AN67" s="160" t="s">
        <v>508</v>
      </c>
      <c r="AO67" s="151" t="s">
        <v>220</v>
      </c>
      <c r="AP67" s="151" t="s">
        <v>9</v>
      </c>
      <c r="AQ67" s="403" t="s">
        <v>509</v>
      </c>
      <c r="AR67" s="151" t="s">
        <v>9</v>
      </c>
      <c r="AS67" s="151" t="s">
        <v>220</v>
      </c>
      <c r="AT67" s="403" t="s">
        <v>510</v>
      </c>
      <c r="AU67" s="151" t="s">
        <v>9</v>
      </c>
      <c r="AV67" s="151" t="s">
        <v>220</v>
      </c>
      <c r="AW67" s="403" t="s">
        <v>511</v>
      </c>
      <c r="AX67" s="151" t="s">
        <v>220</v>
      </c>
      <c r="AY67" s="151" t="s">
        <v>9</v>
      </c>
      <c r="AZ67" s="403" t="s">
        <v>512</v>
      </c>
      <c r="BA67" s="151" t="s">
        <v>9</v>
      </c>
      <c r="BB67" s="151" t="s">
        <v>220</v>
      </c>
      <c r="BC67" s="403" t="s">
        <v>513</v>
      </c>
      <c r="BD67" s="151" t="s">
        <v>9</v>
      </c>
      <c r="BE67" s="151" t="s">
        <v>220</v>
      </c>
      <c r="BF67" s="403" t="s">
        <v>514</v>
      </c>
      <c r="BG67" s="404" t="s">
        <v>515</v>
      </c>
      <c r="BH67" s="121" t="s">
        <v>516</v>
      </c>
    </row>
    <row r="68" spans="1:60" ht="159" customHeight="1" x14ac:dyDescent="0.3">
      <c r="A68" s="234" t="s">
        <v>9</v>
      </c>
      <c r="B68" s="188"/>
      <c r="C68" s="294" t="s">
        <v>517</v>
      </c>
      <c r="D68" s="198" t="s">
        <v>518</v>
      </c>
      <c r="E68" s="198" t="s">
        <v>519</v>
      </c>
      <c r="F68" s="159" t="s">
        <v>71</v>
      </c>
      <c r="G68" s="178" t="s">
        <v>520</v>
      </c>
      <c r="H68" s="198" t="s">
        <v>521</v>
      </c>
      <c r="I68" s="198" t="s">
        <v>522</v>
      </c>
      <c r="J68" s="198" t="s">
        <v>75</v>
      </c>
      <c r="K68" s="190" t="s">
        <v>523</v>
      </c>
      <c r="L68" s="198" t="s">
        <v>77</v>
      </c>
      <c r="M68" s="242">
        <v>0.4</v>
      </c>
      <c r="N68" s="240" t="s">
        <v>149</v>
      </c>
      <c r="O68" s="241">
        <v>0.6</v>
      </c>
      <c r="P68" s="206" t="s">
        <v>150</v>
      </c>
      <c r="Q68" s="239" t="s">
        <v>524</v>
      </c>
      <c r="R68" s="316" t="s">
        <v>525</v>
      </c>
      <c r="S68" s="222" t="s">
        <v>82</v>
      </c>
      <c r="T68" s="224" t="s">
        <v>526</v>
      </c>
      <c r="U68" s="222" t="s">
        <v>83</v>
      </c>
      <c r="V68" s="222" t="s">
        <v>167</v>
      </c>
      <c r="W68" s="223">
        <v>0.15</v>
      </c>
      <c r="X68" s="224" t="s">
        <v>85</v>
      </c>
      <c r="Y68" s="223">
        <v>0.15</v>
      </c>
      <c r="Z68" s="222" t="s">
        <v>86</v>
      </c>
      <c r="AA68" s="231" t="s">
        <v>527</v>
      </c>
      <c r="AB68" s="222" t="s">
        <v>88</v>
      </c>
      <c r="AC68" s="243" t="s">
        <v>528</v>
      </c>
      <c r="AD68" s="226">
        <f t="shared" si="8"/>
        <v>0.3</v>
      </c>
      <c r="AE68" s="220" t="str">
        <f t="shared" si="9"/>
        <v>BAJA</v>
      </c>
      <c r="AF68" s="220">
        <f>IF(OR(V68="prevenir",V68="detectar"),(M68-(M68*AD68)), M68)</f>
        <v>0.28000000000000003</v>
      </c>
      <c r="AG68" s="220" t="str">
        <f t="shared" si="12"/>
        <v>MODERADO</v>
      </c>
      <c r="AH68" s="220">
        <f>IF(V68="corregir",(O68-(O68*AD68)), O68)</f>
        <v>0.6</v>
      </c>
      <c r="AI68" s="225" t="s">
        <v>155</v>
      </c>
      <c r="AJ68" s="219" t="s">
        <v>91</v>
      </c>
      <c r="AK68" s="221"/>
      <c r="AL68" s="221"/>
      <c r="AM68" s="355">
        <v>45418</v>
      </c>
      <c r="AN68" s="150" t="s">
        <v>529</v>
      </c>
      <c r="AO68" s="347" t="s">
        <v>220</v>
      </c>
      <c r="AP68" s="347" t="s">
        <v>9</v>
      </c>
      <c r="AQ68" s="405" t="s">
        <v>530</v>
      </c>
      <c r="AR68" s="347" t="s">
        <v>9</v>
      </c>
      <c r="AS68" s="347" t="s">
        <v>220</v>
      </c>
      <c r="AT68" s="405" t="s">
        <v>531</v>
      </c>
      <c r="AU68" s="347" t="s">
        <v>9</v>
      </c>
      <c r="AV68" s="347" t="s">
        <v>220</v>
      </c>
      <c r="AW68" s="405" t="s">
        <v>532</v>
      </c>
      <c r="AX68" s="347" t="s">
        <v>9</v>
      </c>
      <c r="AY68" s="347" t="s">
        <v>220</v>
      </c>
      <c r="AZ68" s="405" t="s">
        <v>533</v>
      </c>
      <c r="BA68" s="347" t="s">
        <v>220</v>
      </c>
      <c r="BB68" s="352" t="s">
        <v>9</v>
      </c>
      <c r="BC68" s="406" t="s">
        <v>534</v>
      </c>
      <c r="BD68" s="347" t="s">
        <v>220</v>
      </c>
      <c r="BE68" s="347" t="s">
        <v>9</v>
      </c>
      <c r="BF68" s="405" t="s">
        <v>535</v>
      </c>
      <c r="BG68" s="213"/>
      <c r="BH68" s="213" t="s">
        <v>536</v>
      </c>
    </row>
    <row r="69" spans="1:60" ht="90" customHeight="1" x14ac:dyDescent="0.3">
      <c r="A69" s="234"/>
      <c r="B69" s="188"/>
      <c r="C69" s="294"/>
      <c r="D69" s="198"/>
      <c r="E69" s="198"/>
      <c r="F69" s="159" t="s">
        <v>102</v>
      </c>
      <c r="G69" s="178" t="s">
        <v>537</v>
      </c>
      <c r="H69" s="198"/>
      <c r="I69" s="198"/>
      <c r="J69" s="198"/>
      <c r="K69" s="190"/>
      <c r="L69" s="198"/>
      <c r="M69" s="242"/>
      <c r="N69" s="240"/>
      <c r="O69" s="241"/>
      <c r="P69" s="206"/>
      <c r="Q69" s="239"/>
      <c r="R69" s="316"/>
      <c r="S69" s="222"/>
      <c r="T69" s="224"/>
      <c r="U69" s="222"/>
      <c r="V69" s="222"/>
      <c r="W69" s="223"/>
      <c r="X69" s="224"/>
      <c r="Y69" s="223"/>
      <c r="Z69" s="222"/>
      <c r="AA69" s="231"/>
      <c r="AB69" s="222"/>
      <c r="AC69" s="243"/>
      <c r="AD69" s="226"/>
      <c r="AE69" s="220"/>
      <c r="AF69" s="220"/>
      <c r="AG69" s="220"/>
      <c r="AH69" s="220"/>
      <c r="AI69" s="225"/>
      <c r="AJ69" s="219"/>
      <c r="AK69" s="221"/>
      <c r="AL69" s="221"/>
      <c r="AM69" s="356"/>
      <c r="AN69" s="147" t="s">
        <v>529</v>
      </c>
      <c r="AO69" s="211"/>
      <c r="AP69" s="211"/>
      <c r="AQ69" s="408"/>
      <c r="AR69" s="212"/>
      <c r="AS69" s="212"/>
      <c r="AT69" s="409"/>
      <c r="AU69" s="212"/>
      <c r="AV69" s="212"/>
      <c r="AW69" s="409"/>
      <c r="AX69" s="212"/>
      <c r="AY69" s="212"/>
      <c r="AZ69" s="409"/>
      <c r="BA69" s="212"/>
      <c r="BB69" s="353"/>
      <c r="BC69" s="410"/>
      <c r="BD69" s="211"/>
      <c r="BE69" s="211"/>
      <c r="BF69" s="408"/>
      <c r="BG69" s="213"/>
      <c r="BH69" s="213"/>
    </row>
    <row r="70" spans="1:60" ht="99" customHeight="1" x14ac:dyDescent="0.3">
      <c r="A70" s="234"/>
      <c r="B70" s="188"/>
      <c r="C70" s="294"/>
      <c r="D70" s="198"/>
      <c r="E70" s="198"/>
      <c r="F70" s="159" t="s">
        <v>71</v>
      </c>
      <c r="G70" s="178" t="s">
        <v>538</v>
      </c>
      <c r="H70" s="198"/>
      <c r="I70" s="198"/>
      <c r="J70" s="198"/>
      <c r="K70" s="190"/>
      <c r="L70" s="198"/>
      <c r="M70" s="242"/>
      <c r="N70" s="240"/>
      <c r="O70" s="241"/>
      <c r="P70" s="206"/>
      <c r="Q70" s="239"/>
      <c r="R70" s="115" t="s">
        <v>539</v>
      </c>
      <c r="S70" s="43" t="s">
        <v>82</v>
      </c>
      <c r="T70" s="44" t="s">
        <v>540</v>
      </c>
      <c r="U70" s="43" t="s">
        <v>83</v>
      </c>
      <c r="V70" s="43" t="s">
        <v>84</v>
      </c>
      <c r="W70" s="45">
        <v>0.25</v>
      </c>
      <c r="X70" s="44" t="s">
        <v>85</v>
      </c>
      <c r="Y70" s="45">
        <v>0.15</v>
      </c>
      <c r="Z70" s="43" t="s">
        <v>86</v>
      </c>
      <c r="AA70" s="50" t="s">
        <v>541</v>
      </c>
      <c r="AB70" s="43" t="s">
        <v>88</v>
      </c>
      <c r="AC70" s="139" t="s">
        <v>542</v>
      </c>
      <c r="AD70" s="46">
        <f t="shared" si="8"/>
        <v>0.4</v>
      </c>
      <c r="AE70" s="47" t="str">
        <f t="shared" si="9"/>
        <v>MUY BAJA</v>
      </c>
      <c r="AF70" s="112">
        <f>+AF68-(AF68*AD70)</f>
        <v>0.16800000000000001</v>
      </c>
      <c r="AG70" s="220"/>
      <c r="AH70" s="220"/>
      <c r="AI70" s="225"/>
      <c r="AJ70" s="219"/>
      <c r="AK70" s="221"/>
      <c r="AL70" s="221"/>
      <c r="AM70" s="357"/>
      <c r="AN70" s="147" t="s">
        <v>543</v>
      </c>
      <c r="AO70" s="212"/>
      <c r="AP70" s="212"/>
      <c r="AQ70" s="409"/>
      <c r="AR70" s="147" t="s">
        <v>9</v>
      </c>
      <c r="AS70" s="147" t="s">
        <v>220</v>
      </c>
      <c r="AT70" s="407" t="s">
        <v>544</v>
      </c>
      <c r="AU70" s="148" t="s">
        <v>9</v>
      </c>
      <c r="AV70" s="148" t="s">
        <v>220</v>
      </c>
      <c r="AW70" s="411" t="s">
        <v>545</v>
      </c>
      <c r="AX70" s="147" t="s">
        <v>220</v>
      </c>
      <c r="AY70" s="147" t="s">
        <v>9</v>
      </c>
      <c r="AZ70" s="407" t="s">
        <v>546</v>
      </c>
      <c r="BA70" s="147" t="s">
        <v>220</v>
      </c>
      <c r="BB70" s="149" t="s">
        <v>9</v>
      </c>
      <c r="BC70" s="412" t="s">
        <v>534</v>
      </c>
      <c r="BD70" s="212"/>
      <c r="BE70" s="212"/>
      <c r="BF70" s="408"/>
      <c r="BG70" s="213"/>
      <c r="BH70" s="214"/>
    </row>
    <row r="71" spans="1:60" ht="107.5" customHeight="1" x14ac:dyDescent="0.3">
      <c r="A71" s="234" t="s">
        <v>9</v>
      </c>
      <c r="B71" s="188"/>
      <c r="C71" s="294" t="s">
        <v>517</v>
      </c>
      <c r="D71" s="198" t="s">
        <v>518</v>
      </c>
      <c r="E71" s="198" t="s">
        <v>519</v>
      </c>
      <c r="F71" s="159" t="s">
        <v>71</v>
      </c>
      <c r="G71" s="178" t="s">
        <v>547</v>
      </c>
      <c r="H71" s="198" t="s">
        <v>548</v>
      </c>
      <c r="I71" s="198" t="s">
        <v>549</v>
      </c>
      <c r="J71" s="198" t="s">
        <v>146</v>
      </c>
      <c r="K71" s="190" t="s">
        <v>550</v>
      </c>
      <c r="L71" s="198" t="s">
        <v>77</v>
      </c>
      <c r="M71" s="242">
        <v>0.4</v>
      </c>
      <c r="N71" s="240" t="s">
        <v>149</v>
      </c>
      <c r="O71" s="241">
        <v>0.6</v>
      </c>
      <c r="P71" s="206" t="s">
        <v>150</v>
      </c>
      <c r="Q71" s="239" t="s">
        <v>155</v>
      </c>
      <c r="R71" s="115" t="s">
        <v>551</v>
      </c>
      <c r="S71" s="43" t="s">
        <v>82</v>
      </c>
      <c r="T71" s="44" t="s">
        <v>552</v>
      </c>
      <c r="U71" s="43" t="s">
        <v>83</v>
      </c>
      <c r="V71" s="43" t="s">
        <v>84</v>
      </c>
      <c r="W71" s="45">
        <v>0.25</v>
      </c>
      <c r="X71" s="44" t="s">
        <v>85</v>
      </c>
      <c r="Y71" s="45">
        <v>0.15</v>
      </c>
      <c r="Z71" s="43" t="s">
        <v>86</v>
      </c>
      <c r="AA71" s="50" t="s">
        <v>553</v>
      </c>
      <c r="AB71" s="43" t="s">
        <v>88</v>
      </c>
      <c r="AC71" s="137" t="s">
        <v>554</v>
      </c>
      <c r="AD71" s="46">
        <f t="shared" si="8"/>
        <v>0.4</v>
      </c>
      <c r="AE71" s="47" t="str">
        <f t="shared" si="9"/>
        <v>BAJA</v>
      </c>
      <c r="AF71" s="47">
        <f>IF(OR(V71="prevenir",V71="detectar"),(M71-(M71*AD71)), M71)</f>
        <v>0.24</v>
      </c>
      <c r="AG71" s="220" t="str">
        <f t="shared" si="11"/>
        <v>MODERADO</v>
      </c>
      <c r="AH71" s="220">
        <f>IF(V71="corregir",(O71-(O71*AD71)), O71)</f>
        <v>0.6</v>
      </c>
      <c r="AI71" s="225" t="s">
        <v>155</v>
      </c>
      <c r="AJ71" s="219" t="s">
        <v>91</v>
      </c>
      <c r="AK71" s="221"/>
      <c r="AL71" s="221"/>
      <c r="AM71" s="355">
        <v>45418</v>
      </c>
      <c r="AN71" s="147" t="s">
        <v>555</v>
      </c>
      <c r="AO71" s="211" t="s">
        <v>220</v>
      </c>
      <c r="AP71" s="211" t="s">
        <v>9</v>
      </c>
      <c r="AQ71" s="408" t="s">
        <v>556</v>
      </c>
      <c r="AR71" s="147" t="s">
        <v>9</v>
      </c>
      <c r="AS71" s="147" t="s">
        <v>220</v>
      </c>
      <c r="AT71" s="407" t="s">
        <v>557</v>
      </c>
      <c r="AU71" s="150" t="s">
        <v>9</v>
      </c>
      <c r="AV71" s="150" t="s">
        <v>220</v>
      </c>
      <c r="AW71" s="404" t="s">
        <v>557</v>
      </c>
      <c r="AX71" s="147" t="s">
        <v>9</v>
      </c>
      <c r="AY71" s="147" t="s">
        <v>220</v>
      </c>
      <c r="AZ71" s="407" t="s">
        <v>558</v>
      </c>
      <c r="BA71" s="147" t="s">
        <v>220</v>
      </c>
      <c r="BB71" s="149" t="s">
        <v>9</v>
      </c>
      <c r="BC71" s="412" t="s">
        <v>534</v>
      </c>
      <c r="BD71" s="211" t="s">
        <v>220</v>
      </c>
      <c r="BE71" s="209" t="s">
        <v>9</v>
      </c>
      <c r="BF71" s="413" t="s">
        <v>559</v>
      </c>
      <c r="BG71" s="208"/>
      <c r="BH71" s="414" t="s">
        <v>560</v>
      </c>
    </row>
    <row r="72" spans="1:60" ht="107.5" customHeight="1" x14ac:dyDescent="0.3">
      <c r="A72" s="234"/>
      <c r="B72" s="188"/>
      <c r="C72" s="294"/>
      <c r="D72" s="198"/>
      <c r="E72" s="198"/>
      <c r="F72" s="159" t="s">
        <v>102</v>
      </c>
      <c r="G72" s="178" t="s">
        <v>320</v>
      </c>
      <c r="H72" s="198"/>
      <c r="I72" s="198"/>
      <c r="J72" s="198"/>
      <c r="K72" s="190"/>
      <c r="L72" s="198"/>
      <c r="M72" s="242"/>
      <c r="N72" s="240"/>
      <c r="O72" s="241"/>
      <c r="P72" s="206"/>
      <c r="Q72" s="239"/>
      <c r="R72" s="115" t="s">
        <v>561</v>
      </c>
      <c r="S72" s="43" t="s">
        <v>82</v>
      </c>
      <c r="T72" s="44" t="s">
        <v>552</v>
      </c>
      <c r="U72" s="43" t="s">
        <v>83</v>
      </c>
      <c r="V72" s="43" t="s">
        <v>84</v>
      </c>
      <c r="W72" s="45">
        <v>0.25</v>
      </c>
      <c r="X72" s="44" t="s">
        <v>85</v>
      </c>
      <c r="Y72" s="45">
        <v>0.15</v>
      </c>
      <c r="Z72" s="43" t="s">
        <v>86</v>
      </c>
      <c r="AA72" s="120"/>
      <c r="AB72" s="43" t="s">
        <v>88</v>
      </c>
      <c r="AC72" s="139" t="s">
        <v>562</v>
      </c>
      <c r="AD72" s="46">
        <f t="shared" si="8"/>
        <v>0.4</v>
      </c>
      <c r="AE72" s="47" t="str">
        <f t="shared" si="9"/>
        <v>MUY BAJA</v>
      </c>
      <c r="AF72" s="112">
        <f>+AF70-(AF70*AD72)</f>
        <v>0.1008</v>
      </c>
      <c r="AG72" s="220"/>
      <c r="AH72" s="220"/>
      <c r="AI72" s="225"/>
      <c r="AJ72" s="219"/>
      <c r="AK72" s="221"/>
      <c r="AL72" s="221"/>
      <c r="AM72" s="357"/>
      <c r="AN72" s="147" t="s">
        <v>555</v>
      </c>
      <c r="AO72" s="212"/>
      <c r="AP72" s="212"/>
      <c r="AQ72" s="409"/>
      <c r="AR72" s="147" t="s">
        <v>9</v>
      </c>
      <c r="AS72" s="147" t="s">
        <v>220</v>
      </c>
      <c r="AT72" s="407" t="s">
        <v>563</v>
      </c>
      <c r="AU72" s="147" t="s">
        <v>9</v>
      </c>
      <c r="AV72" s="147" t="s">
        <v>220</v>
      </c>
      <c r="AW72" s="407" t="s">
        <v>564</v>
      </c>
      <c r="AX72" s="147" t="s">
        <v>220</v>
      </c>
      <c r="AY72" s="147" t="s">
        <v>9</v>
      </c>
      <c r="AZ72" s="407" t="s">
        <v>565</v>
      </c>
      <c r="BA72" s="147" t="s">
        <v>220</v>
      </c>
      <c r="BB72" s="149" t="s">
        <v>9</v>
      </c>
      <c r="BC72" s="412" t="s">
        <v>534</v>
      </c>
      <c r="BD72" s="212"/>
      <c r="BE72" s="210"/>
      <c r="BF72" s="415"/>
      <c r="BG72" s="208"/>
      <c r="BH72" s="215"/>
    </row>
    <row r="73" spans="1:60" ht="240" customHeight="1" x14ac:dyDescent="0.3">
      <c r="A73" s="175"/>
      <c r="B73" s="179" t="s">
        <v>9</v>
      </c>
      <c r="C73" s="165" t="s">
        <v>566</v>
      </c>
      <c r="D73" s="165" t="s">
        <v>567</v>
      </c>
      <c r="E73" s="155" t="s">
        <v>568</v>
      </c>
      <c r="F73" s="159" t="s">
        <v>102</v>
      </c>
      <c r="G73" s="180" t="s">
        <v>569</v>
      </c>
      <c r="H73" s="159" t="s">
        <v>570</v>
      </c>
      <c r="I73" s="176" t="s">
        <v>571</v>
      </c>
      <c r="J73" s="159" t="s">
        <v>75</v>
      </c>
      <c r="K73" s="181" t="s">
        <v>572</v>
      </c>
      <c r="L73" s="159" t="s">
        <v>115</v>
      </c>
      <c r="M73" s="167">
        <v>0.6</v>
      </c>
      <c r="N73" s="168" t="s">
        <v>78</v>
      </c>
      <c r="O73" s="169">
        <v>0.8</v>
      </c>
      <c r="P73" s="155" t="s">
        <v>573</v>
      </c>
      <c r="Q73" s="170" t="s">
        <v>90</v>
      </c>
      <c r="R73" s="115" t="s">
        <v>574</v>
      </c>
      <c r="S73" s="43" t="s">
        <v>82</v>
      </c>
      <c r="T73" s="43" t="s">
        <v>575</v>
      </c>
      <c r="U73" s="43" t="s">
        <v>83</v>
      </c>
      <c r="V73" s="43" t="s">
        <v>84</v>
      </c>
      <c r="W73" s="45">
        <v>0.25</v>
      </c>
      <c r="X73" s="44" t="s">
        <v>85</v>
      </c>
      <c r="Y73" s="45">
        <v>0.15</v>
      </c>
      <c r="Z73" s="43" t="s">
        <v>86</v>
      </c>
      <c r="AA73" s="50"/>
      <c r="AB73" s="43" t="s">
        <v>88</v>
      </c>
      <c r="AC73" s="138" t="s">
        <v>576</v>
      </c>
      <c r="AD73" s="46">
        <f t="shared" si="8"/>
        <v>0.4</v>
      </c>
      <c r="AE73" s="47" t="str">
        <f t="shared" si="9"/>
        <v>BAJA</v>
      </c>
      <c r="AF73" s="47">
        <f>IF(OR(V73="prevenir",V73="detectar"),(M73-(M73*AD73)), M73)</f>
        <v>0.36</v>
      </c>
      <c r="AG73" s="47" t="str">
        <f t="shared" si="11"/>
        <v>MAYOR</v>
      </c>
      <c r="AH73" s="47">
        <f>IF(V73="corregir",(O73-(O73*AD73)), O73)</f>
        <v>0.8</v>
      </c>
      <c r="AI73" s="99" t="s">
        <v>90</v>
      </c>
      <c r="AJ73" s="40" t="s">
        <v>91</v>
      </c>
      <c r="AK73" s="40" t="s">
        <v>577</v>
      </c>
      <c r="AL73" s="114"/>
      <c r="AM73" s="122">
        <v>45412</v>
      </c>
      <c r="AN73" s="417" t="s">
        <v>243</v>
      </c>
      <c r="AO73" s="151" t="s">
        <v>220</v>
      </c>
      <c r="AP73" s="151" t="s">
        <v>9</v>
      </c>
      <c r="AQ73" s="403" t="s">
        <v>578</v>
      </c>
      <c r="AR73" s="151" t="s">
        <v>9</v>
      </c>
      <c r="AS73" s="151" t="s">
        <v>220</v>
      </c>
      <c r="AT73" s="403" t="s">
        <v>579</v>
      </c>
      <c r="AU73" s="151" t="s">
        <v>9</v>
      </c>
      <c r="AV73" s="151" t="s">
        <v>220</v>
      </c>
      <c r="AW73" s="403" t="s">
        <v>580</v>
      </c>
      <c r="AX73" s="151" t="s">
        <v>9</v>
      </c>
      <c r="AY73" s="151" t="s">
        <v>220</v>
      </c>
      <c r="AZ73" s="403" t="s">
        <v>581</v>
      </c>
      <c r="BA73" s="151" t="s">
        <v>9</v>
      </c>
      <c r="BB73" s="151" t="s">
        <v>220</v>
      </c>
      <c r="BC73" s="403" t="s">
        <v>248</v>
      </c>
      <c r="BD73" s="151" t="s">
        <v>220</v>
      </c>
      <c r="BE73" s="151" t="s">
        <v>9</v>
      </c>
      <c r="BF73" s="416" t="s">
        <v>582</v>
      </c>
      <c r="BG73" s="121" t="s">
        <v>583</v>
      </c>
      <c r="BH73" s="182" t="s">
        <v>584</v>
      </c>
    </row>
    <row r="74" spans="1:60" ht="77.25" customHeight="1" x14ac:dyDescent="0.3">
      <c r="A74" s="234" t="s">
        <v>9</v>
      </c>
      <c r="B74" s="188"/>
      <c r="C74" s="206" t="s">
        <v>585</v>
      </c>
      <c r="D74" s="198" t="s">
        <v>585</v>
      </c>
      <c r="E74" s="198" t="s">
        <v>586</v>
      </c>
      <c r="F74" s="198" t="s">
        <v>587</v>
      </c>
      <c r="G74" s="235" t="s">
        <v>588</v>
      </c>
      <c r="H74" s="198" t="s">
        <v>589</v>
      </c>
      <c r="I74" s="206" t="s">
        <v>590</v>
      </c>
      <c r="J74" s="198" t="s">
        <v>75</v>
      </c>
      <c r="K74" s="206" t="s">
        <v>76</v>
      </c>
      <c r="L74" s="198" t="s">
        <v>591</v>
      </c>
      <c r="M74" s="242">
        <v>0.6</v>
      </c>
      <c r="N74" s="240" t="s">
        <v>592</v>
      </c>
      <c r="O74" s="241">
        <v>1</v>
      </c>
      <c r="P74" s="206" t="s">
        <v>79</v>
      </c>
      <c r="Q74" s="239" t="s">
        <v>593</v>
      </c>
      <c r="R74" s="98" t="s">
        <v>594</v>
      </c>
      <c r="S74" s="43" t="s">
        <v>82</v>
      </c>
      <c r="T74" s="96" t="s">
        <v>586</v>
      </c>
      <c r="U74" s="43" t="s">
        <v>83</v>
      </c>
      <c r="V74" s="43" t="s">
        <v>84</v>
      </c>
      <c r="W74" s="45">
        <v>0.25</v>
      </c>
      <c r="X74" s="44" t="s">
        <v>85</v>
      </c>
      <c r="Y74" s="45">
        <v>0.15</v>
      </c>
      <c r="Z74" s="43" t="s">
        <v>86</v>
      </c>
      <c r="AA74" s="49" t="s">
        <v>595</v>
      </c>
      <c r="AB74" s="43" t="s">
        <v>88</v>
      </c>
      <c r="AC74" s="137" t="s">
        <v>89</v>
      </c>
      <c r="AD74" s="46">
        <f t="shared" si="8"/>
        <v>0.4</v>
      </c>
      <c r="AE74" s="47" t="str">
        <f t="shared" si="9"/>
        <v>BAJA</v>
      </c>
      <c r="AF74" s="47">
        <f>IF(OR(V74="prevenir",V74="detectar"),(M74-(M74*AD74)), M74)</f>
        <v>0.36</v>
      </c>
      <c r="AG74" s="220" t="str">
        <f t="shared" si="11"/>
        <v>CATASTROFICO</v>
      </c>
      <c r="AH74" s="220">
        <f>IF(V74="corregir",(O74-(O74*AD74)), O74)</f>
        <v>1</v>
      </c>
      <c r="AI74" s="225" t="s">
        <v>593</v>
      </c>
      <c r="AJ74" s="219" t="s">
        <v>91</v>
      </c>
      <c r="AK74" s="229"/>
      <c r="AL74" s="229"/>
      <c r="AM74" s="354">
        <v>45419</v>
      </c>
      <c r="AN74" s="206"/>
      <c r="AO74" s="206"/>
      <c r="AP74" s="206"/>
      <c r="AQ74" s="199"/>
      <c r="AR74" s="206"/>
      <c r="AS74" s="206"/>
      <c r="AT74" s="199"/>
      <c r="AU74" s="206"/>
      <c r="AV74" s="206"/>
      <c r="AW74" s="199"/>
      <c r="AX74" s="206" t="s">
        <v>9</v>
      </c>
      <c r="AY74" s="206"/>
      <c r="AZ74" s="199" t="s">
        <v>596</v>
      </c>
      <c r="BA74" s="206"/>
      <c r="BB74" s="206"/>
      <c r="BC74" s="199"/>
      <c r="BD74" s="206" t="s">
        <v>9</v>
      </c>
      <c r="BE74" s="206"/>
      <c r="BF74" s="199" t="s">
        <v>596</v>
      </c>
      <c r="BG74" s="199" t="s">
        <v>597</v>
      </c>
      <c r="BH74" s="186" t="s">
        <v>598</v>
      </c>
    </row>
    <row r="75" spans="1:60" ht="77.25" customHeight="1" x14ac:dyDescent="0.3">
      <c r="A75" s="234"/>
      <c r="B75" s="188"/>
      <c r="C75" s="206"/>
      <c r="D75" s="198"/>
      <c r="E75" s="198"/>
      <c r="F75" s="198"/>
      <c r="G75" s="235"/>
      <c r="H75" s="198"/>
      <c r="I75" s="206"/>
      <c r="J75" s="198"/>
      <c r="K75" s="206"/>
      <c r="L75" s="198"/>
      <c r="M75" s="242"/>
      <c r="N75" s="240"/>
      <c r="O75" s="241"/>
      <c r="P75" s="206"/>
      <c r="Q75" s="239"/>
      <c r="R75" s="97" t="s">
        <v>599</v>
      </c>
      <c r="S75" s="43" t="s">
        <v>82</v>
      </c>
      <c r="T75" s="96" t="s">
        <v>586</v>
      </c>
      <c r="U75" s="43" t="s">
        <v>83</v>
      </c>
      <c r="V75" s="43" t="s">
        <v>84</v>
      </c>
      <c r="W75" s="45">
        <v>0.25</v>
      </c>
      <c r="X75" s="44" t="s">
        <v>85</v>
      </c>
      <c r="Y75" s="45">
        <v>0.15</v>
      </c>
      <c r="Z75" s="43" t="s">
        <v>86</v>
      </c>
      <c r="AA75" s="49" t="s">
        <v>600</v>
      </c>
      <c r="AB75" s="43" t="s">
        <v>88</v>
      </c>
      <c r="AC75" s="137" t="s">
        <v>106</v>
      </c>
      <c r="AD75" s="46">
        <f t="shared" si="8"/>
        <v>0.4</v>
      </c>
      <c r="AE75" s="47" t="str">
        <f t="shared" si="9"/>
        <v>BAJA</v>
      </c>
      <c r="AF75" s="47">
        <f>+AF74-(AF74*AD75)</f>
        <v>0.216</v>
      </c>
      <c r="AG75" s="220"/>
      <c r="AH75" s="220"/>
      <c r="AI75" s="225"/>
      <c r="AJ75" s="219"/>
      <c r="AK75" s="229"/>
      <c r="AL75" s="229"/>
      <c r="AM75" s="206"/>
      <c r="AN75" s="206"/>
      <c r="AO75" s="206"/>
      <c r="AP75" s="206"/>
      <c r="AQ75" s="199"/>
      <c r="AR75" s="206"/>
      <c r="AS75" s="206"/>
      <c r="AT75" s="199"/>
      <c r="AU75" s="206"/>
      <c r="AV75" s="206"/>
      <c r="AW75" s="199"/>
      <c r="AX75" s="206"/>
      <c r="AY75" s="206"/>
      <c r="AZ75" s="199"/>
      <c r="BA75" s="206"/>
      <c r="BB75" s="206"/>
      <c r="BC75" s="199"/>
      <c r="BD75" s="206"/>
      <c r="BE75" s="206"/>
      <c r="BF75" s="199"/>
      <c r="BG75" s="199"/>
      <c r="BH75" s="199"/>
    </row>
    <row r="76" spans="1:60" ht="77.25" customHeight="1" x14ac:dyDescent="0.3">
      <c r="A76" s="234"/>
      <c r="B76" s="188"/>
      <c r="C76" s="206"/>
      <c r="D76" s="198"/>
      <c r="E76" s="198"/>
      <c r="F76" s="198" t="s">
        <v>587</v>
      </c>
      <c r="G76" s="235" t="s">
        <v>601</v>
      </c>
      <c r="H76" s="198"/>
      <c r="I76" s="206"/>
      <c r="J76" s="198"/>
      <c r="K76" s="206"/>
      <c r="L76" s="198"/>
      <c r="M76" s="242"/>
      <c r="N76" s="240"/>
      <c r="O76" s="241"/>
      <c r="P76" s="206"/>
      <c r="Q76" s="239"/>
      <c r="R76" s="98" t="s">
        <v>594</v>
      </c>
      <c r="S76" s="43" t="s">
        <v>82</v>
      </c>
      <c r="T76" s="96" t="s">
        <v>586</v>
      </c>
      <c r="U76" s="43" t="s">
        <v>83</v>
      </c>
      <c r="V76" s="43" t="s">
        <v>84</v>
      </c>
      <c r="W76" s="45">
        <v>0.25</v>
      </c>
      <c r="X76" s="44" t="s">
        <v>85</v>
      </c>
      <c r="Y76" s="45">
        <v>0.15</v>
      </c>
      <c r="Z76" s="43" t="s">
        <v>86</v>
      </c>
      <c r="AA76" s="49" t="s">
        <v>595</v>
      </c>
      <c r="AB76" s="43" t="s">
        <v>88</v>
      </c>
      <c r="AC76" s="137" t="s">
        <v>89</v>
      </c>
      <c r="AD76" s="46">
        <f t="shared" si="8"/>
        <v>0.4</v>
      </c>
      <c r="AE76" s="47" t="str">
        <f t="shared" si="9"/>
        <v>MUY BAJA</v>
      </c>
      <c r="AF76" s="47">
        <f>+AF75-(AF75*AD76)</f>
        <v>0.12959999999999999</v>
      </c>
      <c r="AG76" s="220"/>
      <c r="AH76" s="220"/>
      <c r="AI76" s="225"/>
      <c r="AJ76" s="219"/>
      <c r="AK76" s="229"/>
      <c r="AL76" s="229"/>
      <c r="AM76" s="206"/>
      <c r="AN76" s="206"/>
      <c r="AO76" s="206"/>
      <c r="AP76" s="206"/>
      <c r="AQ76" s="199"/>
      <c r="AR76" s="206"/>
      <c r="AS76" s="206"/>
      <c r="AT76" s="199"/>
      <c r="AU76" s="206"/>
      <c r="AV76" s="206"/>
      <c r="AW76" s="199"/>
      <c r="AX76" s="206"/>
      <c r="AY76" s="206"/>
      <c r="AZ76" s="199"/>
      <c r="BA76" s="206"/>
      <c r="BB76" s="206"/>
      <c r="BC76" s="199"/>
      <c r="BD76" s="206"/>
      <c r="BE76" s="206"/>
      <c r="BF76" s="199"/>
      <c r="BG76" s="199"/>
      <c r="BH76" s="199"/>
    </row>
    <row r="77" spans="1:60" ht="72" customHeight="1" x14ac:dyDescent="0.3">
      <c r="A77" s="234"/>
      <c r="B77" s="188"/>
      <c r="C77" s="206"/>
      <c r="D77" s="198"/>
      <c r="E77" s="198"/>
      <c r="F77" s="198"/>
      <c r="G77" s="235"/>
      <c r="H77" s="198"/>
      <c r="I77" s="206"/>
      <c r="J77" s="198"/>
      <c r="K77" s="206"/>
      <c r="L77" s="198"/>
      <c r="M77" s="242"/>
      <c r="N77" s="240"/>
      <c r="O77" s="241"/>
      <c r="P77" s="206"/>
      <c r="Q77" s="239"/>
      <c r="R77" s="97" t="s">
        <v>599</v>
      </c>
      <c r="S77" s="43" t="s">
        <v>82</v>
      </c>
      <c r="T77" s="96" t="s">
        <v>586</v>
      </c>
      <c r="U77" s="43" t="s">
        <v>83</v>
      </c>
      <c r="V77" s="43" t="s">
        <v>84</v>
      </c>
      <c r="W77" s="45">
        <v>0.25</v>
      </c>
      <c r="X77" s="44" t="s">
        <v>85</v>
      </c>
      <c r="Y77" s="45">
        <v>0.15</v>
      </c>
      <c r="Z77" s="43" t="s">
        <v>86</v>
      </c>
      <c r="AA77" s="49" t="s">
        <v>600</v>
      </c>
      <c r="AB77" s="43" t="s">
        <v>88</v>
      </c>
      <c r="AC77" s="137" t="s">
        <v>106</v>
      </c>
      <c r="AD77" s="46">
        <f t="shared" si="8"/>
        <v>0.4</v>
      </c>
      <c r="AE77" s="47" t="str">
        <f t="shared" si="9"/>
        <v>MUY BAJA</v>
      </c>
      <c r="AF77" s="116">
        <f>+AF76-(AF76*AD77)</f>
        <v>7.7759999999999996E-2</v>
      </c>
      <c r="AG77" s="220"/>
      <c r="AH77" s="220"/>
      <c r="AI77" s="225"/>
      <c r="AJ77" s="219"/>
      <c r="AK77" s="229"/>
      <c r="AL77" s="229"/>
      <c r="AM77" s="206"/>
      <c r="AN77" s="206"/>
      <c r="AO77" s="206"/>
      <c r="AP77" s="206"/>
      <c r="AQ77" s="199"/>
      <c r="AR77" s="206"/>
      <c r="AS77" s="206"/>
      <c r="AT77" s="199"/>
      <c r="AU77" s="206"/>
      <c r="AV77" s="206"/>
      <c r="AW77" s="199"/>
      <c r="AX77" s="206"/>
      <c r="AY77" s="206"/>
      <c r="AZ77" s="199"/>
      <c r="BA77" s="206"/>
      <c r="BB77" s="206"/>
      <c r="BC77" s="199"/>
      <c r="BD77" s="206"/>
      <c r="BE77" s="206"/>
      <c r="BF77" s="199"/>
      <c r="BG77" s="199"/>
      <c r="BH77" s="199"/>
    </row>
    <row r="78" spans="1:60" ht="24" customHeight="1" x14ac:dyDescent="0.3">
      <c r="H78" s="4"/>
      <c r="AM78" s="134"/>
      <c r="BD78" s="1"/>
      <c r="BE78" s="1"/>
      <c r="BH78" s="134"/>
    </row>
    <row r="79" spans="1:60" ht="14" x14ac:dyDescent="0.3">
      <c r="B79" s="318" t="s">
        <v>602</v>
      </c>
      <c r="C79" s="319"/>
      <c r="D79" s="319"/>
      <c r="E79" s="319"/>
      <c r="F79" s="319"/>
      <c r="G79" s="319"/>
      <c r="H79" s="319"/>
      <c r="I79" s="319"/>
      <c r="J79" s="319"/>
      <c r="K79" s="319"/>
      <c r="L79" s="320"/>
    </row>
    <row r="80" spans="1:60" s="5" customFormat="1" ht="26" x14ac:dyDescent="0.25">
      <c r="B80" s="55" t="s">
        <v>603</v>
      </c>
      <c r="C80" s="55" t="s">
        <v>47</v>
      </c>
      <c r="D80" s="318" t="s">
        <v>604</v>
      </c>
      <c r="E80" s="319"/>
      <c r="F80" s="319"/>
      <c r="G80" s="319"/>
      <c r="H80" s="319"/>
      <c r="I80" s="319"/>
      <c r="J80" s="56" t="s">
        <v>605</v>
      </c>
      <c r="K80" s="56" t="s">
        <v>606</v>
      </c>
      <c r="L80" s="56" t="s">
        <v>607</v>
      </c>
      <c r="M80" s="7"/>
      <c r="N80" s="6"/>
      <c r="O80" s="8"/>
      <c r="Q80" s="6"/>
      <c r="W80" s="7"/>
      <c r="Y80" s="7"/>
      <c r="AB80" s="6"/>
      <c r="AE80" s="6"/>
      <c r="AK80" s="6"/>
      <c r="AN80" s="127"/>
      <c r="BH80" s="125"/>
    </row>
    <row r="81" spans="1:29" ht="36.65" customHeight="1" x14ac:dyDescent="0.3">
      <c r="A81" s="4"/>
      <c r="B81" s="57">
        <v>0</v>
      </c>
      <c r="C81" s="58">
        <v>43861</v>
      </c>
      <c r="D81" s="236" t="s">
        <v>608</v>
      </c>
      <c r="E81" s="237"/>
      <c r="F81" s="237"/>
      <c r="G81" s="237"/>
      <c r="H81" s="237"/>
      <c r="I81" s="238"/>
      <c r="J81" s="59" t="s">
        <v>609</v>
      </c>
      <c r="K81" s="59" t="s">
        <v>610</v>
      </c>
      <c r="L81" s="59" t="s">
        <v>610</v>
      </c>
    </row>
    <row r="82" spans="1:29" ht="36.65" customHeight="1" x14ac:dyDescent="0.3">
      <c r="B82" s="57">
        <v>1</v>
      </c>
      <c r="C82" s="58">
        <v>43916</v>
      </c>
      <c r="D82" s="236" t="s">
        <v>611</v>
      </c>
      <c r="E82" s="237"/>
      <c r="F82" s="237"/>
      <c r="G82" s="237"/>
      <c r="H82" s="237"/>
      <c r="I82" s="238"/>
      <c r="J82" s="59" t="s">
        <v>609</v>
      </c>
      <c r="K82" s="59" t="s">
        <v>610</v>
      </c>
      <c r="L82" s="59" t="s">
        <v>610</v>
      </c>
    </row>
    <row r="83" spans="1:29" ht="36.65" customHeight="1" x14ac:dyDescent="0.3">
      <c r="B83" s="57">
        <v>1</v>
      </c>
      <c r="C83" s="58">
        <v>43951</v>
      </c>
      <c r="D83" s="236" t="s">
        <v>612</v>
      </c>
      <c r="E83" s="237"/>
      <c r="F83" s="237"/>
      <c r="G83" s="237"/>
      <c r="H83" s="237"/>
      <c r="I83" s="238"/>
      <c r="J83" s="59" t="s">
        <v>609</v>
      </c>
      <c r="K83" s="59" t="s">
        <v>610</v>
      </c>
      <c r="L83" s="59" t="s">
        <v>610</v>
      </c>
    </row>
    <row r="84" spans="1:29" ht="123.65" customHeight="1" x14ac:dyDescent="0.3">
      <c r="B84" s="57">
        <v>2</v>
      </c>
      <c r="C84" s="58">
        <v>43951</v>
      </c>
      <c r="D84" s="317" t="s">
        <v>613</v>
      </c>
      <c r="E84" s="317"/>
      <c r="F84" s="317"/>
      <c r="G84" s="317"/>
      <c r="H84" s="317"/>
      <c r="I84" s="317"/>
      <c r="J84" s="59" t="s">
        <v>609</v>
      </c>
      <c r="K84" s="59" t="s">
        <v>610</v>
      </c>
      <c r="L84" s="59" t="s">
        <v>610</v>
      </c>
    </row>
    <row r="85" spans="1:29" ht="34" customHeight="1" x14ac:dyDescent="0.3">
      <c r="B85" s="57">
        <v>3</v>
      </c>
      <c r="C85" s="58">
        <v>44073</v>
      </c>
      <c r="D85" s="317" t="s">
        <v>614</v>
      </c>
      <c r="E85" s="317"/>
      <c r="F85" s="317"/>
      <c r="G85" s="317"/>
      <c r="H85" s="317"/>
      <c r="I85" s="317"/>
      <c r="J85" s="59" t="s">
        <v>609</v>
      </c>
      <c r="K85" s="59" t="s">
        <v>610</v>
      </c>
      <c r="L85" s="59" t="s">
        <v>610</v>
      </c>
    </row>
    <row r="86" spans="1:29" ht="34" customHeight="1" x14ac:dyDescent="0.3">
      <c r="B86" s="57">
        <v>4</v>
      </c>
      <c r="C86" s="58">
        <v>44196</v>
      </c>
      <c r="D86" s="317" t="s">
        <v>615</v>
      </c>
      <c r="E86" s="317"/>
      <c r="F86" s="317"/>
      <c r="G86" s="317"/>
      <c r="H86" s="317"/>
      <c r="I86" s="317"/>
      <c r="J86" s="59" t="s">
        <v>609</v>
      </c>
      <c r="K86" s="59" t="s">
        <v>610</v>
      </c>
      <c r="L86" s="59" t="s">
        <v>610</v>
      </c>
    </row>
    <row r="87" spans="1:29" ht="34" customHeight="1" x14ac:dyDescent="0.3">
      <c r="B87" s="57">
        <v>5</v>
      </c>
      <c r="C87" s="58">
        <v>44316</v>
      </c>
      <c r="D87" s="236" t="s">
        <v>616</v>
      </c>
      <c r="E87" s="237"/>
      <c r="F87" s="237"/>
      <c r="G87" s="237"/>
      <c r="H87" s="237"/>
      <c r="I87" s="238"/>
      <c r="J87" s="59" t="s">
        <v>609</v>
      </c>
      <c r="K87" s="59" t="s">
        <v>610</v>
      </c>
      <c r="L87" s="59" t="s">
        <v>610</v>
      </c>
    </row>
    <row r="88" spans="1:29" ht="34" customHeight="1" x14ac:dyDescent="0.3">
      <c r="B88" s="57">
        <v>6</v>
      </c>
      <c r="C88" s="58">
        <v>44439</v>
      </c>
      <c r="D88" s="236" t="s">
        <v>617</v>
      </c>
      <c r="E88" s="237"/>
      <c r="F88" s="237"/>
      <c r="G88" s="237"/>
      <c r="H88" s="237"/>
      <c r="I88" s="238"/>
      <c r="J88" s="59" t="s">
        <v>609</v>
      </c>
      <c r="K88" s="59" t="s">
        <v>610</v>
      </c>
      <c r="L88" s="59" t="s">
        <v>610</v>
      </c>
    </row>
    <row r="89" spans="1:29" ht="106.5" customHeight="1" x14ac:dyDescent="0.3">
      <c r="B89" s="60">
        <v>7</v>
      </c>
      <c r="C89" s="61">
        <v>44524</v>
      </c>
      <c r="D89" s="233" t="s">
        <v>618</v>
      </c>
      <c r="E89" s="233"/>
      <c r="F89" s="233"/>
      <c r="G89" s="233"/>
      <c r="H89" s="233"/>
      <c r="I89" s="233"/>
      <c r="J89" s="59" t="s">
        <v>609</v>
      </c>
      <c r="K89" s="59" t="s">
        <v>610</v>
      </c>
      <c r="L89" s="59" t="s">
        <v>610</v>
      </c>
      <c r="AC89" s="1"/>
    </row>
    <row r="90" spans="1:29" ht="34" customHeight="1" x14ac:dyDescent="0.3">
      <c r="B90" s="60">
        <v>8</v>
      </c>
      <c r="C90" s="61">
        <v>44554</v>
      </c>
      <c r="D90" s="233" t="s">
        <v>619</v>
      </c>
      <c r="E90" s="233"/>
      <c r="F90" s="233"/>
      <c r="G90" s="233"/>
      <c r="H90" s="233"/>
      <c r="I90" s="233"/>
      <c r="J90" s="59" t="s">
        <v>609</v>
      </c>
      <c r="K90" s="59" t="s">
        <v>610</v>
      </c>
      <c r="L90" s="59" t="s">
        <v>610</v>
      </c>
      <c r="AC90" s="1"/>
    </row>
    <row r="91" spans="1:29" ht="50.25" customHeight="1" x14ac:dyDescent="0.3">
      <c r="B91" s="60">
        <v>9</v>
      </c>
      <c r="C91" s="61">
        <v>44561</v>
      </c>
      <c r="D91" s="233" t="s">
        <v>620</v>
      </c>
      <c r="E91" s="233"/>
      <c r="F91" s="233"/>
      <c r="G91" s="233"/>
      <c r="H91" s="233"/>
      <c r="I91" s="233"/>
      <c r="J91" s="59" t="s">
        <v>609</v>
      </c>
      <c r="K91" s="59" t="s">
        <v>610</v>
      </c>
      <c r="L91" s="59" t="s">
        <v>610</v>
      </c>
    </row>
    <row r="92" spans="1:29" ht="47.25" customHeight="1" x14ac:dyDescent="0.3">
      <c r="B92" s="60">
        <v>10</v>
      </c>
      <c r="C92" s="61">
        <v>44681</v>
      </c>
      <c r="D92" s="233" t="s">
        <v>621</v>
      </c>
      <c r="E92" s="233"/>
      <c r="F92" s="233"/>
      <c r="G92" s="233"/>
      <c r="H92" s="233"/>
      <c r="I92" s="233"/>
      <c r="J92" s="59" t="s">
        <v>609</v>
      </c>
      <c r="K92" s="59" t="s">
        <v>610</v>
      </c>
      <c r="L92" s="59" t="s">
        <v>610</v>
      </c>
    </row>
    <row r="93" spans="1:29" ht="90" customHeight="1" x14ac:dyDescent="0.3">
      <c r="B93" s="60">
        <v>11</v>
      </c>
      <c r="C93" s="61">
        <v>44804</v>
      </c>
      <c r="D93" s="233" t="s">
        <v>622</v>
      </c>
      <c r="E93" s="233"/>
      <c r="F93" s="233"/>
      <c r="G93" s="233"/>
      <c r="H93" s="233"/>
      <c r="I93" s="233"/>
      <c r="J93" s="59" t="s">
        <v>609</v>
      </c>
      <c r="K93" s="59" t="s">
        <v>610</v>
      </c>
      <c r="L93" s="59" t="s">
        <v>610</v>
      </c>
    </row>
    <row r="94" spans="1:29" ht="40" customHeight="1" x14ac:dyDescent="0.3">
      <c r="B94" s="117">
        <v>12</v>
      </c>
      <c r="C94" s="118">
        <v>44926</v>
      </c>
      <c r="D94" s="233" t="s">
        <v>623</v>
      </c>
      <c r="E94" s="233"/>
      <c r="F94" s="233"/>
      <c r="G94" s="233"/>
      <c r="H94" s="233"/>
      <c r="I94" s="233"/>
      <c r="J94" s="59" t="s">
        <v>609</v>
      </c>
      <c r="K94" s="59" t="s">
        <v>610</v>
      </c>
      <c r="L94" s="59" t="s">
        <v>610</v>
      </c>
    </row>
    <row r="95" spans="1:29" ht="40" customHeight="1" x14ac:dyDescent="0.3">
      <c r="B95" s="119">
        <v>13</v>
      </c>
      <c r="C95" s="61">
        <v>45046</v>
      </c>
      <c r="D95" s="232" t="s">
        <v>624</v>
      </c>
      <c r="E95" s="233"/>
      <c r="F95" s="233"/>
      <c r="G95" s="233"/>
      <c r="H95" s="233"/>
      <c r="I95" s="233"/>
      <c r="J95" s="59" t="s">
        <v>625</v>
      </c>
      <c r="K95" s="59" t="s">
        <v>626</v>
      </c>
      <c r="L95" s="59" t="s">
        <v>627</v>
      </c>
    </row>
    <row r="96" spans="1:29" ht="40" customHeight="1" x14ac:dyDescent="0.3">
      <c r="B96" s="113">
        <v>14</v>
      </c>
      <c r="C96" s="61">
        <v>45169</v>
      </c>
      <c r="D96" s="232" t="s">
        <v>628</v>
      </c>
      <c r="E96" s="233"/>
      <c r="F96" s="233"/>
      <c r="G96" s="233"/>
      <c r="H96" s="233"/>
      <c r="I96" s="233"/>
      <c r="J96" s="59" t="s">
        <v>625</v>
      </c>
      <c r="K96" s="59" t="s">
        <v>626</v>
      </c>
      <c r="L96" s="59" t="s">
        <v>627</v>
      </c>
    </row>
    <row r="97" spans="2:12" ht="42.65" customHeight="1" x14ac:dyDescent="0.3">
      <c r="B97" s="113">
        <v>15</v>
      </c>
      <c r="C97" s="61">
        <v>45288</v>
      </c>
      <c r="D97" s="232" t="s">
        <v>629</v>
      </c>
      <c r="E97" s="233"/>
      <c r="F97" s="233"/>
      <c r="G97" s="233"/>
      <c r="H97" s="233"/>
      <c r="I97" s="233"/>
      <c r="J97" s="59" t="s">
        <v>625</v>
      </c>
      <c r="K97" s="59" t="s">
        <v>626</v>
      </c>
      <c r="L97" s="59" t="s">
        <v>627</v>
      </c>
    </row>
  </sheetData>
  <sheetProtection formatCells="0" insertRows="0" deleteRows="0"/>
  <dataConsolidate/>
  <mergeCells count="1034">
    <mergeCell ref="AP50:AP51"/>
    <mergeCell ref="AQ50:AQ51"/>
    <mergeCell ref="AO52:AO54"/>
    <mergeCell ref="AP52:AP54"/>
    <mergeCell ref="AR50:AR51"/>
    <mergeCell ref="AS50:AS51"/>
    <mergeCell ref="AT50:AT51"/>
    <mergeCell ref="AU50:AU51"/>
    <mergeCell ref="AV50:AV51"/>
    <mergeCell ref="AW50:AW51"/>
    <mergeCell ref="AX50:AX51"/>
    <mergeCell ref="AY50:AY51"/>
    <mergeCell ref="AZ50:AZ51"/>
    <mergeCell ref="BA50:BA51"/>
    <mergeCell ref="BC52:BC54"/>
    <mergeCell ref="AQ71:AQ72"/>
    <mergeCell ref="AP71:AP72"/>
    <mergeCell ref="AO71:AO72"/>
    <mergeCell ref="AX65:AX66"/>
    <mergeCell ref="AZ68:AZ69"/>
    <mergeCell ref="BA68:BA69"/>
    <mergeCell ref="AO62:AO64"/>
    <mergeCell ref="AP62:AP64"/>
    <mergeCell ref="AQ62:AQ64"/>
    <mergeCell ref="AR62:AR64"/>
    <mergeCell ref="AS62:AS64"/>
    <mergeCell ref="AT62:AT64"/>
    <mergeCell ref="AU62:AU64"/>
    <mergeCell ref="AR68:AR69"/>
    <mergeCell ref="AR52:AR54"/>
    <mergeCell ref="AS52:AS54"/>
    <mergeCell ref="D97:I97"/>
    <mergeCell ref="BF68:BF70"/>
    <mergeCell ref="BG68:BG70"/>
    <mergeCell ref="AM74:AM77"/>
    <mergeCell ref="AN74:AN77"/>
    <mergeCell ref="AO74:AO77"/>
    <mergeCell ref="AP74:AP77"/>
    <mergeCell ref="AQ74:AQ77"/>
    <mergeCell ref="AR74:AR77"/>
    <mergeCell ref="AS74:AS77"/>
    <mergeCell ref="AT74:AT77"/>
    <mergeCell ref="AU74:AU77"/>
    <mergeCell ref="AV74:AV77"/>
    <mergeCell ref="AW74:AW77"/>
    <mergeCell ref="AX74:AX77"/>
    <mergeCell ref="AY74:AY77"/>
    <mergeCell ref="AZ74:AZ77"/>
    <mergeCell ref="BA74:BA77"/>
    <mergeCell ref="BD68:BD70"/>
    <mergeCell ref="AO68:AO70"/>
    <mergeCell ref="AP68:AP70"/>
    <mergeCell ref="AQ68:AQ70"/>
    <mergeCell ref="AM68:AM70"/>
    <mergeCell ref="AM71:AM72"/>
    <mergeCell ref="AL68:AL70"/>
    <mergeCell ref="AF68:AF69"/>
    <mergeCell ref="AG68:AG70"/>
    <mergeCell ref="AC68:AC69"/>
    <mergeCell ref="AD68:AD69"/>
    <mergeCell ref="AI68:AI70"/>
    <mergeCell ref="J74:J77"/>
    <mergeCell ref="K74:K77"/>
    <mergeCell ref="AN65:AN66"/>
    <mergeCell ref="AO65:AO66"/>
    <mergeCell ref="AP65:AP66"/>
    <mergeCell ref="AQ65:AQ66"/>
    <mergeCell ref="AR65:AR66"/>
    <mergeCell ref="AZ65:AZ66"/>
    <mergeCell ref="BA65:BA66"/>
    <mergeCell ref="BB65:BB66"/>
    <mergeCell ref="BC65:BC66"/>
    <mergeCell ref="BB68:BB69"/>
    <mergeCell ref="BC68:BC69"/>
    <mergeCell ref="BE65:BE66"/>
    <mergeCell ref="AR56:AR57"/>
    <mergeCell ref="AS56:AS57"/>
    <mergeCell ref="AT56:AT57"/>
    <mergeCell ref="AN58:AN59"/>
    <mergeCell ref="AO58:AO59"/>
    <mergeCell ref="AP58:AP59"/>
    <mergeCell ref="AQ58:AQ59"/>
    <mergeCell ref="AN56:AN57"/>
    <mergeCell ref="AZ56:AZ57"/>
    <mergeCell ref="BA56:BA57"/>
    <mergeCell ref="BB56:BB57"/>
    <mergeCell ref="BB58:BB59"/>
    <mergeCell ref="BC58:BC59"/>
    <mergeCell ref="AU60:AU61"/>
    <mergeCell ref="AS65:AS66"/>
    <mergeCell ref="AT65:AT66"/>
    <mergeCell ref="AU65:AU66"/>
    <mergeCell ref="AV65:AV66"/>
    <mergeCell ref="AW65:AW66"/>
    <mergeCell ref="AL56:AL57"/>
    <mergeCell ref="AL74:AL77"/>
    <mergeCell ref="AA68:AA69"/>
    <mergeCell ref="BF65:BF66"/>
    <mergeCell ref="BG65:BG66"/>
    <mergeCell ref="BD62:BD64"/>
    <mergeCell ref="BE62:BE64"/>
    <mergeCell ref="BE68:BE70"/>
    <mergeCell ref="BD65:BD66"/>
    <mergeCell ref="AV62:AV64"/>
    <mergeCell ref="AN62:AN64"/>
    <mergeCell ref="BF52:BF54"/>
    <mergeCell ref="BG52:BG54"/>
    <mergeCell ref="BA46:BA47"/>
    <mergeCell ref="BB46:BB47"/>
    <mergeCell ref="AY46:AY47"/>
    <mergeCell ref="BG48:BG49"/>
    <mergeCell ref="AS68:AS69"/>
    <mergeCell ref="AT68:AT69"/>
    <mergeCell ref="AU68:AU69"/>
    <mergeCell ref="AV68:AV69"/>
    <mergeCell ref="AW68:AW69"/>
    <mergeCell ref="AX68:AX69"/>
    <mergeCell ref="AY68:AY69"/>
    <mergeCell ref="AW62:AW64"/>
    <mergeCell ref="AX62:AX64"/>
    <mergeCell ref="AY62:AY64"/>
    <mergeCell ref="AZ62:AZ64"/>
    <mergeCell ref="BA62:BA64"/>
    <mergeCell ref="BB62:BB64"/>
    <mergeCell ref="BC62:BC64"/>
    <mergeCell ref="AY65:AY66"/>
    <mergeCell ref="BE50:BE51"/>
    <mergeCell ref="BF50:BF51"/>
    <mergeCell ref="BG50:BG51"/>
    <mergeCell ref="AV52:AV54"/>
    <mergeCell ref="AX52:AX54"/>
    <mergeCell ref="AY52:AY54"/>
    <mergeCell ref="AZ52:AZ54"/>
    <mergeCell ref="BA52:BA54"/>
    <mergeCell ref="BB52:BB54"/>
    <mergeCell ref="BD52:BD54"/>
    <mergeCell ref="AU56:AU57"/>
    <mergeCell ref="BA22:BA24"/>
    <mergeCell ref="AU34:AU38"/>
    <mergeCell ref="BF25:BF30"/>
    <mergeCell ref="BG25:BG30"/>
    <mergeCell ref="BF46:BF47"/>
    <mergeCell ref="BG46:BG47"/>
    <mergeCell ref="BD48:BD49"/>
    <mergeCell ref="AV46:AV47"/>
    <mergeCell ref="AW46:AW47"/>
    <mergeCell ref="AX46:AX47"/>
    <mergeCell ref="BC46:BC47"/>
    <mergeCell ref="BE48:BE49"/>
    <mergeCell ref="BF48:BF49"/>
    <mergeCell ref="BF42:BF45"/>
    <mergeCell ref="BG31:BG33"/>
    <mergeCell ref="AU52:AU54"/>
    <mergeCell ref="AX56:AX57"/>
    <mergeCell ref="AY56:AY57"/>
    <mergeCell ref="BE52:BE54"/>
    <mergeCell ref="AR31:AR33"/>
    <mergeCell ref="AS31:AS33"/>
    <mergeCell ref="AT31:AT33"/>
    <mergeCell ref="AU31:AU33"/>
    <mergeCell ref="AO39:AO41"/>
    <mergeCell ref="AU39:AU41"/>
    <mergeCell ref="AV39:AV41"/>
    <mergeCell ref="AW39:AW41"/>
    <mergeCell ref="AX39:AX41"/>
    <mergeCell ref="AY39:AY41"/>
    <mergeCell ref="AZ39:AZ41"/>
    <mergeCell ref="AO56:AO57"/>
    <mergeCell ref="AP56:AP57"/>
    <mergeCell ref="AQ56:AQ57"/>
    <mergeCell ref="AV58:AV59"/>
    <mergeCell ref="AW58:AW59"/>
    <mergeCell ref="AX58:AX59"/>
    <mergeCell ref="AY58:AY59"/>
    <mergeCell ref="AZ58:AZ59"/>
    <mergeCell ref="AQ48:AQ49"/>
    <mergeCell ref="AP48:AP49"/>
    <mergeCell ref="AO48:AO49"/>
    <mergeCell ref="AR48:AR49"/>
    <mergeCell ref="AS48:AS49"/>
    <mergeCell ref="AT48:AT49"/>
    <mergeCell ref="AU48:AU49"/>
    <mergeCell ref="AV48:AV49"/>
    <mergeCell ref="AW48:AW49"/>
    <mergeCell ref="AX48:AX49"/>
    <mergeCell ref="AY48:AY49"/>
    <mergeCell ref="AZ48:AZ49"/>
    <mergeCell ref="AO50:AO51"/>
    <mergeCell ref="BA16:BA18"/>
    <mergeCell ref="BB16:BB18"/>
    <mergeCell ref="AU22:AU24"/>
    <mergeCell ref="AW56:AW57"/>
    <mergeCell ref="AM50:AM55"/>
    <mergeCell ref="AM39:AM41"/>
    <mergeCell ref="AN39:AN41"/>
    <mergeCell ref="AQ39:AQ41"/>
    <mergeCell ref="AM19:AM21"/>
    <mergeCell ref="AM22:AM24"/>
    <mergeCell ref="AW42:AW45"/>
    <mergeCell ref="AM16:AM18"/>
    <mergeCell ref="AN16:AN18"/>
    <mergeCell ref="AO16:AO18"/>
    <mergeCell ref="AP16:AP18"/>
    <mergeCell ref="AR42:AR45"/>
    <mergeCell ref="AO42:AO45"/>
    <mergeCell ref="AQ16:AQ18"/>
    <mergeCell ref="AU46:AU47"/>
    <mergeCell ref="AN46:AN47"/>
    <mergeCell ref="AS34:AS38"/>
    <mergeCell ref="AN50:AN55"/>
    <mergeCell ref="AQ46:AQ47"/>
    <mergeCell ref="AP46:AP47"/>
    <mergeCell ref="AZ46:AZ47"/>
    <mergeCell ref="AX42:AX45"/>
    <mergeCell ref="AP22:AP24"/>
    <mergeCell ref="AQ22:AQ24"/>
    <mergeCell ref="AR22:AR24"/>
    <mergeCell ref="AS22:AS24"/>
    <mergeCell ref="AT22:AT24"/>
    <mergeCell ref="AO34:AO38"/>
    <mergeCell ref="AM65:AM66"/>
    <mergeCell ref="AM62:AM64"/>
    <mergeCell ref="AM25:AM30"/>
    <mergeCell ref="AN25:AN30"/>
    <mergeCell ref="AO25:AO30"/>
    <mergeCell ref="AP25:AP30"/>
    <mergeCell ref="AQ25:AQ30"/>
    <mergeCell ref="AM31:AM33"/>
    <mergeCell ref="AN31:AN33"/>
    <mergeCell ref="AO31:AO33"/>
    <mergeCell ref="AP31:AP33"/>
    <mergeCell ref="AQ31:AQ33"/>
    <mergeCell ref="AM34:AM38"/>
    <mergeCell ref="AN34:AN38"/>
    <mergeCell ref="AM42:AM45"/>
    <mergeCell ref="AV60:AV61"/>
    <mergeCell ref="AW60:AW61"/>
    <mergeCell ref="AR39:AR41"/>
    <mergeCell ref="AP42:AP45"/>
    <mergeCell ref="AQ42:AQ45"/>
    <mergeCell ref="AO46:AO47"/>
    <mergeCell ref="AR46:AR47"/>
    <mergeCell ref="AS46:AS47"/>
    <mergeCell ref="AT46:AT47"/>
    <mergeCell ref="AM46:AM47"/>
    <mergeCell ref="AS42:AS45"/>
    <mergeCell ref="AU42:AU45"/>
    <mergeCell ref="AT42:AT45"/>
    <mergeCell ref="AT34:AT38"/>
    <mergeCell ref="AW52:AW54"/>
    <mergeCell ref="AP34:AP38"/>
    <mergeCell ref="AR58:AR59"/>
    <mergeCell ref="AX60:AX61"/>
    <mergeCell ref="AY60:AY61"/>
    <mergeCell ref="AM58:AM59"/>
    <mergeCell ref="AV56:AV57"/>
    <mergeCell ref="AT52:AT54"/>
    <mergeCell ref="BC60:BC61"/>
    <mergeCell ref="AM56:AM57"/>
    <mergeCell ref="AL58:AL59"/>
    <mergeCell ref="AK62:AK64"/>
    <mergeCell ref="AL62:AL64"/>
    <mergeCell ref="AK22:AK24"/>
    <mergeCell ref="AK50:AK55"/>
    <mergeCell ref="BG34:BG38"/>
    <mergeCell ref="BE25:BE30"/>
    <mergeCell ref="AM60:AM61"/>
    <mergeCell ref="AN60:AN61"/>
    <mergeCell ref="AO60:AO61"/>
    <mergeCell ref="AP60:AP61"/>
    <mergeCell ref="AQ60:AQ61"/>
    <mergeCell ref="AR60:AR61"/>
    <mergeCell ref="AS60:AS61"/>
    <mergeCell ref="AT60:AT61"/>
    <mergeCell ref="AZ60:AZ61"/>
    <mergeCell ref="BA60:BA61"/>
    <mergeCell ref="BB60:BB61"/>
    <mergeCell ref="AV34:AV38"/>
    <mergeCell ref="AW34:AW38"/>
    <mergeCell ref="AX34:AX38"/>
    <mergeCell ref="AY34:AY38"/>
    <mergeCell ref="AZ34:AZ38"/>
    <mergeCell ref="AT39:AT41"/>
    <mergeCell ref="AS39:AS41"/>
    <mergeCell ref="BH5:BU5"/>
    <mergeCell ref="BI6:BK6"/>
    <mergeCell ref="BL6:BN6"/>
    <mergeCell ref="BO6:BQ6"/>
    <mergeCell ref="BR6:BT6"/>
    <mergeCell ref="BU6:BU7"/>
    <mergeCell ref="AR14:AT14"/>
    <mergeCell ref="AU14:AW14"/>
    <mergeCell ref="AX14:AZ14"/>
    <mergeCell ref="BA14:BC14"/>
    <mergeCell ref="BD14:BF14"/>
    <mergeCell ref="BG14:BG15"/>
    <mergeCell ref="BH13:BH15"/>
    <mergeCell ref="AR25:AR30"/>
    <mergeCell ref="AS25:AS30"/>
    <mergeCell ref="AT25:AT30"/>
    <mergeCell ref="AU25:AU30"/>
    <mergeCell ref="AV25:AV30"/>
    <mergeCell ref="AV16:AV18"/>
    <mergeCell ref="AW16:AW18"/>
    <mergeCell ref="AX16:AX18"/>
    <mergeCell ref="AY16:AY18"/>
    <mergeCell ref="AM13:BG13"/>
    <mergeCell ref="AM14:AM15"/>
    <mergeCell ref="AN14:AN15"/>
    <mergeCell ref="AO14:AQ14"/>
    <mergeCell ref="AT16:AT18"/>
    <mergeCell ref="AU16:AU18"/>
    <mergeCell ref="AR16:AR18"/>
    <mergeCell ref="AS16:AS18"/>
    <mergeCell ref="AO22:AO24"/>
    <mergeCell ref="AN22:AN24"/>
    <mergeCell ref="AK65:AK66"/>
    <mergeCell ref="AL65:AL66"/>
    <mergeCell ref="D93:I93"/>
    <mergeCell ref="D91:I91"/>
    <mergeCell ref="D92:I92"/>
    <mergeCell ref="D90:I90"/>
    <mergeCell ref="D84:I84"/>
    <mergeCell ref="D85:I85"/>
    <mergeCell ref="D86:I86"/>
    <mergeCell ref="D87:I87"/>
    <mergeCell ref="D88:I88"/>
    <mergeCell ref="D89:I89"/>
    <mergeCell ref="B79:L79"/>
    <mergeCell ref="D80:I80"/>
    <mergeCell ref="Y68:Y69"/>
    <mergeCell ref="AH68:AH70"/>
    <mergeCell ref="AG65:AG66"/>
    <mergeCell ref="AH65:AH66"/>
    <mergeCell ref="AI65:AI66"/>
    <mergeCell ref="AJ65:AJ66"/>
    <mergeCell ref="AJ68:AJ70"/>
    <mergeCell ref="S68:S69"/>
    <mergeCell ref="Z68:Z69"/>
    <mergeCell ref="AH74:AH77"/>
    <mergeCell ref="AE68:AE69"/>
    <mergeCell ref="AK68:AK70"/>
    <mergeCell ref="AJ74:AJ77"/>
    <mergeCell ref="AK74:AK77"/>
    <mergeCell ref="AB68:AB69"/>
    <mergeCell ref="A71:A72"/>
    <mergeCell ref="B71:B72"/>
    <mergeCell ref="C71:C72"/>
    <mergeCell ref="D71:D72"/>
    <mergeCell ref="E71:E72"/>
    <mergeCell ref="H71:H72"/>
    <mergeCell ref="K68:K70"/>
    <mergeCell ref="L68:L70"/>
    <mergeCell ref="AL60:AL61"/>
    <mergeCell ref="I68:I70"/>
    <mergeCell ref="AH71:AH72"/>
    <mergeCell ref="AI71:AI72"/>
    <mergeCell ref="I65:I66"/>
    <mergeCell ref="T60:T61"/>
    <mergeCell ref="I62:I64"/>
    <mergeCell ref="N65:N66"/>
    <mergeCell ref="O65:O66"/>
    <mergeCell ref="P65:P66"/>
    <mergeCell ref="Q65:Q66"/>
    <mergeCell ref="J65:J66"/>
    <mergeCell ref="K65:K66"/>
    <mergeCell ref="R68:R69"/>
    <mergeCell ref="J62:J64"/>
    <mergeCell ref="K62:K64"/>
    <mergeCell ref="AJ71:AJ72"/>
    <mergeCell ref="AK71:AK72"/>
    <mergeCell ref="AL71:AL72"/>
    <mergeCell ref="I71:I72"/>
    <mergeCell ref="J71:J72"/>
    <mergeCell ref="K71:K72"/>
    <mergeCell ref="L71:L72"/>
    <mergeCell ref="M71:M72"/>
    <mergeCell ref="A68:A70"/>
    <mergeCell ref="B68:B70"/>
    <mergeCell ref="C68:C70"/>
    <mergeCell ref="D68:D70"/>
    <mergeCell ref="E68:E70"/>
    <mergeCell ref="H68:H70"/>
    <mergeCell ref="A62:A64"/>
    <mergeCell ref="A65:A66"/>
    <mergeCell ref="B65:B66"/>
    <mergeCell ref="C65:C66"/>
    <mergeCell ref="D65:D66"/>
    <mergeCell ref="J68:J70"/>
    <mergeCell ref="M68:M70"/>
    <mergeCell ref="N68:N70"/>
    <mergeCell ref="O68:O70"/>
    <mergeCell ref="B62:B64"/>
    <mergeCell ref="C62:C64"/>
    <mergeCell ref="D62:D64"/>
    <mergeCell ref="E62:E64"/>
    <mergeCell ref="H62:H64"/>
    <mergeCell ref="E65:E66"/>
    <mergeCell ref="H65:H66"/>
    <mergeCell ref="L65:L66"/>
    <mergeCell ref="M65:M66"/>
    <mergeCell ref="AJ60:AJ61"/>
    <mergeCell ref="Y60:Y61"/>
    <mergeCell ref="Z60:Z61"/>
    <mergeCell ref="AJ58:AJ59"/>
    <mergeCell ref="Y58:Y59"/>
    <mergeCell ref="L62:L64"/>
    <mergeCell ref="M62:M64"/>
    <mergeCell ref="N62:N64"/>
    <mergeCell ref="O62:O64"/>
    <mergeCell ref="AJ62:AJ64"/>
    <mergeCell ref="Q60:Q61"/>
    <mergeCell ref="S58:S59"/>
    <mergeCell ref="AG62:AG64"/>
    <mergeCell ref="AH62:AH64"/>
    <mergeCell ref="AI62:AI64"/>
    <mergeCell ref="P62:P64"/>
    <mergeCell ref="Q62:Q64"/>
    <mergeCell ref="AF60:AF61"/>
    <mergeCell ref="AG60:AG61"/>
    <mergeCell ref="AH60:AH61"/>
    <mergeCell ref="Z58:Z59"/>
    <mergeCell ref="AA58:AA59"/>
    <mergeCell ref="AB58:AB59"/>
    <mergeCell ref="AH58:AH59"/>
    <mergeCell ref="AI58:AI59"/>
    <mergeCell ref="S56:S57"/>
    <mergeCell ref="R56:R57"/>
    <mergeCell ref="L74:L77"/>
    <mergeCell ref="M74:M77"/>
    <mergeCell ref="R60:R61"/>
    <mergeCell ref="AD60:AD61"/>
    <mergeCell ref="N71:N72"/>
    <mergeCell ref="O71:O72"/>
    <mergeCell ref="P71:P72"/>
    <mergeCell ref="Q71:Q72"/>
    <mergeCell ref="AG71:AG72"/>
    <mergeCell ref="P68:P70"/>
    <mergeCell ref="Q68:Q70"/>
    <mergeCell ref="AI60:AI61"/>
    <mergeCell ref="W68:W69"/>
    <mergeCell ref="X68:X69"/>
    <mergeCell ref="T68:T69"/>
    <mergeCell ref="U68:U69"/>
    <mergeCell ref="V68:V69"/>
    <mergeCell ref="AI74:AI77"/>
    <mergeCell ref="U60:U61"/>
    <mergeCell ref="AE60:AE61"/>
    <mergeCell ref="U58:U59"/>
    <mergeCell ref="S60:S61"/>
    <mergeCell ref="AB60:AB61"/>
    <mergeCell ref="AC60:AC61"/>
    <mergeCell ref="V58:V59"/>
    <mergeCell ref="W58:W59"/>
    <mergeCell ref="X58:X59"/>
    <mergeCell ref="A50:A55"/>
    <mergeCell ref="B50:B55"/>
    <mergeCell ref="AA60:AA61"/>
    <mergeCell ref="Q58:Q59"/>
    <mergeCell ref="R58:R59"/>
    <mergeCell ref="V60:V61"/>
    <mergeCell ref="C58:C59"/>
    <mergeCell ref="D58:D59"/>
    <mergeCell ref="E58:E59"/>
    <mergeCell ref="F58:F59"/>
    <mergeCell ref="C50:C55"/>
    <mergeCell ref="D50:D55"/>
    <mergeCell ref="A56:A57"/>
    <mergeCell ref="B56:B57"/>
    <mergeCell ref="C56:C57"/>
    <mergeCell ref="D56:D57"/>
    <mergeCell ref="E56:E57"/>
    <mergeCell ref="F56:F57"/>
    <mergeCell ref="H50:H55"/>
    <mergeCell ref="G56:G57"/>
    <mergeCell ref="M60:M61"/>
    <mergeCell ref="N60:N61"/>
    <mergeCell ref="O60:O61"/>
    <mergeCell ref="P60:P61"/>
    <mergeCell ref="A58:A59"/>
    <mergeCell ref="B58:B59"/>
    <mergeCell ref="C60:C61"/>
    <mergeCell ref="D60:D61"/>
    <mergeCell ref="E60:E61"/>
    <mergeCell ref="F60:F61"/>
    <mergeCell ref="G60:G61"/>
    <mergeCell ref="H60:H61"/>
    <mergeCell ref="I60:I61"/>
    <mergeCell ref="J60:J61"/>
    <mergeCell ref="K60:K61"/>
    <mergeCell ref="O58:O59"/>
    <mergeCell ref="L60:L61"/>
    <mergeCell ref="AF52:AF54"/>
    <mergeCell ref="AB52:AB54"/>
    <mergeCell ref="AC52:AC54"/>
    <mergeCell ref="AD52:AD54"/>
    <mergeCell ref="AE52:AE54"/>
    <mergeCell ref="X52:X54"/>
    <mergeCell ref="Z52:Z54"/>
    <mergeCell ref="AA52:AA54"/>
    <mergeCell ref="Y52:Y54"/>
    <mergeCell ref="AH50:AH55"/>
    <mergeCell ref="G58:G59"/>
    <mergeCell ref="H58:H59"/>
    <mergeCell ref="I58:I59"/>
    <mergeCell ref="J58:J59"/>
    <mergeCell ref="K58:K59"/>
    <mergeCell ref="L58:L59"/>
    <mergeCell ref="P58:P59"/>
    <mergeCell ref="M58:M59"/>
    <mergeCell ref="N58:N59"/>
    <mergeCell ref="T56:T57"/>
    <mergeCell ref="U56:U57"/>
    <mergeCell ref="L50:L55"/>
    <mergeCell ref="M56:M57"/>
    <mergeCell ref="N56:N57"/>
    <mergeCell ref="O56:O57"/>
    <mergeCell ref="P56:P57"/>
    <mergeCell ref="Q56:Q57"/>
    <mergeCell ref="O50:O55"/>
    <mergeCell ref="V56:V57"/>
    <mergeCell ref="L56:L57"/>
    <mergeCell ref="AH56:AH57"/>
    <mergeCell ref="AI50:AI55"/>
    <mergeCell ref="J50:J55"/>
    <mergeCell ref="K50:K55"/>
    <mergeCell ref="E50:E55"/>
    <mergeCell ref="I50:I55"/>
    <mergeCell ref="AK46:AK47"/>
    <mergeCell ref="AG46:AG47"/>
    <mergeCell ref="AH46:AH47"/>
    <mergeCell ref="J39:J41"/>
    <mergeCell ref="K39:K41"/>
    <mergeCell ref="L39:L41"/>
    <mergeCell ref="AK48:AK49"/>
    <mergeCell ref="AJ50:AJ55"/>
    <mergeCell ref="U52:U54"/>
    <mergeCell ref="V52:V54"/>
    <mergeCell ref="S52:S54"/>
    <mergeCell ref="T52:T54"/>
    <mergeCell ref="P50:P55"/>
    <mergeCell ref="Q50:Q55"/>
    <mergeCell ref="M50:M55"/>
    <mergeCell ref="R52:R54"/>
    <mergeCell ref="N50:N55"/>
    <mergeCell ref="AG50:AG55"/>
    <mergeCell ref="AG48:AG49"/>
    <mergeCell ref="AH48:AH49"/>
    <mergeCell ref="AI48:AI49"/>
    <mergeCell ref="AI46:AI47"/>
    <mergeCell ref="AJ46:AJ47"/>
    <mergeCell ref="A39:A41"/>
    <mergeCell ref="B39:B41"/>
    <mergeCell ref="C39:C41"/>
    <mergeCell ref="D39:D41"/>
    <mergeCell ref="E39:E41"/>
    <mergeCell ref="W52:W54"/>
    <mergeCell ref="AJ48:AJ49"/>
    <mergeCell ref="Q48:Q49"/>
    <mergeCell ref="N48:N49"/>
    <mergeCell ref="O48:O49"/>
    <mergeCell ref="P48:P49"/>
    <mergeCell ref="N39:N41"/>
    <mergeCell ref="O39:O41"/>
    <mergeCell ref="AE39:AE40"/>
    <mergeCell ref="AF39:AF40"/>
    <mergeCell ref="AG39:AG41"/>
    <mergeCell ref="G42:G43"/>
    <mergeCell ref="H42:H45"/>
    <mergeCell ref="G44:G45"/>
    <mergeCell ref="H46:H47"/>
    <mergeCell ref="I46:I47"/>
    <mergeCell ref="J46:J47"/>
    <mergeCell ref="J42:J45"/>
    <mergeCell ref="N46:N47"/>
    <mergeCell ref="O46:O47"/>
    <mergeCell ref="P46:P47"/>
    <mergeCell ref="Q46:Q47"/>
    <mergeCell ref="M39:M41"/>
    <mergeCell ref="H39:H41"/>
    <mergeCell ref="I39:I41"/>
    <mergeCell ref="Y39:Y40"/>
    <mergeCell ref="Z39:Z40"/>
    <mergeCell ref="N42:N45"/>
    <mergeCell ref="AJ42:AJ45"/>
    <mergeCell ref="AK42:AK45"/>
    <mergeCell ref="O42:O45"/>
    <mergeCell ref="P42:P45"/>
    <mergeCell ref="Q42:Q45"/>
    <mergeCell ref="AG42:AG45"/>
    <mergeCell ref="AH42:AH45"/>
    <mergeCell ref="AI42:AI45"/>
    <mergeCell ref="AA39:AA40"/>
    <mergeCell ref="AH39:AH41"/>
    <mergeCell ref="AB39:AB40"/>
    <mergeCell ref="AC39:AC40"/>
    <mergeCell ref="AD39:AD40"/>
    <mergeCell ref="F44:F45"/>
    <mergeCell ref="M34:M38"/>
    <mergeCell ref="H34:H38"/>
    <mergeCell ref="P34:P38"/>
    <mergeCell ref="F42:F43"/>
    <mergeCell ref="P39:P41"/>
    <mergeCell ref="Q39:Q41"/>
    <mergeCell ref="R39:R40"/>
    <mergeCell ref="S39:S40"/>
    <mergeCell ref="T39:T40"/>
    <mergeCell ref="U39:U40"/>
    <mergeCell ref="Q34:Q38"/>
    <mergeCell ref="F36:F38"/>
    <mergeCell ref="G36:G38"/>
    <mergeCell ref="I34:I38"/>
    <mergeCell ref="J34:J38"/>
    <mergeCell ref="K34:K38"/>
    <mergeCell ref="L34:L38"/>
    <mergeCell ref="B48:B49"/>
    <mergeCell ref="C48:C49"/>
    <mergeCell ref="D48:D49"/>
    <mergeCell ref="E48:E49"/>
    <mergeCell ref="H48:H49"/>
    <mergeCell ref="I48:I49"/>
    <mergeCell ref="J48:J49"/>
    <mergeCell ref="K48:K49"/>
    <mergeCell ref="K42:K45"/>
    <mergeCell ref="L42:L45"/>
    <mergeCell ref="M42:M45"/>
    <mergeCell ref="A48:A49"/>
    <mergeCell ref="K46:K47"/>
    <mergeCell ref="L46:L47"/>
    <mergeCell ref="M46:M47"/>
    <mergeCell ref="L48:L49"/>
    <mergeCell ref="M48:M49"/>
    <mergeCell ref="A46:A47"/>
    <mergeCell ref="B46:B47"/>
    <mergeCell ref="C46:C47"/>
    <mergeCell ref="D46:D47"/>
    <mergeCell ref="E46:E47"/>
    <mergeCell ref="F46:F47"/>
    <mergeCell ref="G46:G47"/>
    <mergeCell ref="I42:I45"/>
    <mergeCell ref="A42:A45"/>
    <mergeCell ref="B42:B45"/>
    <mergeCell ref="C42:C45"/>
    <mergeCell ref="D42:D45"/>
    <mergeCell ref="E42:E45"/>
    <mergeCell ref="A34:A38"/>
    <mergeCell ref="B34:B38"/>
    <mergeCell ref="C34:C38"/>
    <mergeCell ref="D34:D38"/>
    <mergeCell ref="E34:E38"/>
    <mergeCell ref="C31:C33"/>
    <mergeCell ref="D31:D33"/>
    <mergeCell ref="E31:E33"/>
    <mergeCell ref="A25:A30"/>
    <mergeCell ref="B25:B30"/>
    <mergeCell ref="C25:C30"/>
    <mergeCell ref="D25:D30"/>
    <mergeCell ref="E25:E30"/>
    <mergeCell ref="F25:F27"/>
    <mergeCell ref="H25:H30"/>
    <mergeCell ref="I25:I30"/>
    <mergeCell ref="J25:J30"/>
    <mergeCell ref="F28:F30"/>
    <mergeCell ref="G28:G30"/>
    <mergeCell ref="G25:G27"/>
    <mergeCell ref="F31:F33"/>
    <mergeCell ref="G31:G33"/>
    <mergeCell ref="H31:H33"/>
    <mergeCell ref="A31:A33"/>
    <mergeCell ref="B31:B33"/>
    <mergeCell ref="I31:I33"/>
    <mergeCell ref="J31:J33"/>
    <mergeCell ref="AH22:AH24"/>
    <mergeCell ref="AI22:AI24"/>
    <mergeCell ref="L16:L18"/>
    <mergeCell ref="M16:M18"/>
    <mergeCell ref="N16:N18"/>
    <mergeCell ref="N19:N21"/>
    <mergeCell ref="O19:O21"/>
    <mergeCell ref="K31:K33"/>
    <mergeCell ref="A19:A21"/>
    <mergeCell ref="B19:B21"/>
    <mergeCell ref="C19:C21"/>
    <mergeCell ref="D19:D21"/>
    <mergeCell ref="A22:A24"/>
    <mergeCell ref="B22:B24"/>
    <mergeCell ref="C22:C24"/>
    <mergeCell ref="D22:D24"/>
    <mergeCell ref="E22:E24"/>
    <mergeCell ref="K25:K30"/>
    <mergeCell ref="L25:L30"/>
    <mergeCell ref="N31:N33"/>
    <mergeCell ref="O31:O33"/>
    <mergeCell ref="M25:M30"/>
    <mergeCell ref="N25:N30"/>
    <mergeCell ref="O25:O30"/>
    <mergeCell ref="I19:I21"/>
    <mergeCell ref="J19:J21"/>
    <mergeCell ref="K19:K21"/>
    <mergeCell ref="L19:L21"/>
    <mergeCell ref="M19:M21"/>
    <mergeCell ref="H22:H24"/>
    <mergeCell ref="I22:I24"/>
    <mergeCell ref="J22:J24"/>
    <mergeCell ref="L22:L24"/>
    <mergeCell ref="M22:M24"/>
    <mergeCell ref="N22:N24"/>
    <mergeCell ref="O22:O24"/>
    <mergeCell ref="P22:P24"/>
    <mergeCell ref="A16:A18"/>
    <mergeCell ref="B16:B18"/>
    <mergeCell ref="C16:C18"/>
    <mergeCell ref="D16:D18"/>
    <mergeCell ref="E16:E18"/>
    <mergeCell ref="H16:H18"/>
    <mergeCell ref="I16:I18"/>
    <mergeCell ref="J16:J18"/>
    <mergeCell ref="K16:K18"/>
    <mergeCell ref="H19:H21"/>
    <mergeCell ref="AC17:AC18"/>
    <mergeCell ref="AD17:AD18"/>
    <mergeCell ref="O16:O18"/>
    <mergeCell ref="P16:P18"/>
    <mergeCell ref="Q16:Q18"/>
    <mergeCell ref="A1:D1"/>
    <mergeCell ref="E1:L1"/>
    <mergeCell ref="M1:P1"/>
    <mergeCell ref="D9:E9"/>
    <mergeCell ref="G11:H11"/>
    <mergeCell ref="V11:AI11"/>
    <mergeCell ref="A13:K13"/>
    <mergeCell ref="L13:Q13"/>
    <mergeCell ref="R13:AD13"/>
    <mergeCell ref="AL13:AL15"/>
    <mergeCell ref="Z14:AA14"/>
    <mergeCell ref="AB14:AC14"/>
    <mergeCell ref="M14:M15"/>
    <mergeCell ref="N14:N15"/>
    <mergeCell ref="O14:O15"/>
    <mergeCell ref="P14:P15"/>
    <mergeCell ref="Q14:Q15"/>
    <mergeCell ref="R14:R15"/>
    <mergeCell ref="V15:W15"/>
    <mergeCell ref="X15:Y15"/>
    <mergeCell ref="S14:T14"/>
    <mergeCell ref="U14:U15"/>
    <mergeCell ref="V14:W14"/>
    <mergeCell ref="X14:Y14"/>
    <mergeCell ref="A14:B14"/>
    <mergeCell ref="AF1:AG1"/>
    <mergeCell ref="D3:H3"/>
    <mergeCell ref="X3:AJ3"/>
    <mergeCell ref="AE13:AJ13"/>
    <mergeCell ref="AJ14:AJ15"/>
    <mergeCell ref="AG14:AG15"/>
    <mergeCell ref="AH14:AH15"/>
    <mergeCell ref="C4:C7"/>
    <mergeCell ref="D4:E4"/>
    <mergeCell ref="G4:H4"/>
    <mergeCell ref="I4:K4"/>
    <mergeCell ref="G5:H5"/>
    <mergeCell ref="I5:P5"/>
    <mergeCell ref="D7:E7"/>
    <mergeCell ref="AG25:AG30"/>
    <mergeCell ref="AL22:AL24"/>
    <mergeCell ref="P31:P33"/>
    <mergeCell ref="Q31:Q33"/>
    <mergeCell ref="D14:D15"/>
    <mergeCell ref="E14:E15"/>
    <mergeCell ref="F14:F15"/>
    <mergeCell ref="R17:R18"/>
    <mergeCell ref="S17:S18"/>
    <mergeCell ref="T17:T18"/>
    <mergeCell ref="U17:U18"/>
    <mergeCell ref="AE17:AE18"/>
    <mergeCell ref="AF17:AF18"/>
    <mergeCell ref="Z17:Z18"/>
    <mergeCell ref="AA17:AA18"/>
    <mergeCell ref="L14:L15"/>
    <mergeCell ref="E19:E21"/>
    <mergeCell ref="Q22:Q24"/>
    <mergeCell ref="G14:G15"/>
    <mergeCell ref="H14:H15"/>
    <mergeCell ref="I14:I15"/>
    <mergeCell ref="J14:J15"/>
    <mergeCell ref="AD14:AD15"/>
    <mergeCell ref="AE14:AE15"/>
    <mergeCell ref="AF14:AF15"/>
    <mergeCell ref="AI25:AI30"/>
    <mergeCell ref="AJ25:AJ30"/>
    <mergeCell ref="AK25:AK30"/>
    <mergeCell ref="W32:W33"/>
    <mergeCell ref="X32:X33"/>
    <mergeCell ref="J56:J57"/>
    <mergeCell ref="K56:K57"/>
    <mergeCell ref="A60:A61"/>
    <mergeCell ref="B60:B61"/>
    <mergeCell ref="AI14:AI15"/>
    <mergeCell ref="K14:K15"/>
    <mergeCell ref="AB17:AB18"/>
    <mergeCell ref="V17:V18"/>
    <mergeCell ref="W17:W18"/>
    <mergeCell ref="AK56:AK57"/>
    <mergeCell ref="H56:H57"/>
    <mergeCell ref="I56:I57"/>
    <mergeCell ref="AK60:AK61"/>
    <mergeCell ref="W60:W61"/>
    <mergeCell ref="X60:X61"/>
    <mergeCell ref="C14:C15"/>
    <mergeCell ref="X17:X18"/>
    <mergeCell ref="Y17:Y18"/>
    <mergeCell ref="P19:P21"/>
    <mergeCell ref="AK13:AK15"/>
    <mergeCell ref="N34:N38"/>
    <mergeCell ref="O34:O38"/>
    <mergeCell ref="AH34:AH38"/>
    <mergeCell ref="T58:T59"/>
    <mergeCell ref="AK58:AK59"/>
    <mergeCell ref="AJ22:AJ24"/>
    <mergeCell ref="K22:K24"/>
    <mergeCell ref="AL16:AL18"/>
    <mergeCell ref="AJ16:AJ18"/>
    <mergeCell ref="AK16:AK18"/>
    <mergeCell ref="AG16:AG18"/>
    <mergeCell ref="AH16:AH18"/>
    <mergeCell ref="AI16:AI18"/>
    <mergeCell ref="AH19:AH21"/>
    <mergeCell ref="L31:L33"/>
    <mergeCell ref="M31:M33"/>
    <mergeCell ref="AL31:AL33"/>
    <mergeCell ref="AL25:AL30"/>
    <mergeCell ref="AJ31:AJ33"/>
    <mergeCell ref="AC32:AC33"/>
    <mergeCell ref="AF32:AF33"/>
    <mergeCell ref="AL19:AL21"/>
    <mergeCell ref="AG19:AG21"/>
    <mergeCell ref="AI19:AI21"/>
    <mergeCell ref="AJ19:AJ21"/>
    <mergeCell ref="AG22:AG24"/>
    <mergeCell ref="Q19:Q21"/>
    <mergeCell ref="AA19:AA20"/>
    <mergeCell ref="AK19:AK21"/>
    <mergeCell ref="P25:P30"/>
    <mergeCell ref="Q25:Q30"/>
    <mergeCell ref="AH31:AH33"/>
    <mergeCell ref="AI31:AI33"/>
    <mergeCell ref="S32:S33"/>
    <mergeCell ref="T32:T33"/>
    <mergeCell ref="U32:U33"/>
    <mergeCell ref="V32:V33"/>
    <mergeCell ref="R32:R33"/>
    <mergeCell ref="AH25:AH30"/>
    <mergeCell ref="D96:I96"/>
    <mergeCell ref="A74:A77"/>
    <mergeCell ref="B74:B77"/>
    <mergeCell ref="C74:C77"/>
    <mergeCell ref="D74:D77"/>
    <mergeCell ref="E74:E77"/>
    <mergeCell ref="F74:F75"/>
    <mergeCell ref="G74:G75"/>
    <mergeCell ref="H74:H77"/>
    <mergeCell ref="I74:I77"/>
    <mergeCell ref="F76:F77"/>
    <mergeCell ref="G76:G77"/>
    <mergeCell ref="D95:I95"/>
    <mergeCell ref="D81:I81"/>
    <mergeCell ref="P74:P77"/>
    <mergeCell ref="Q74:Q77"/>
    <mergeCell ref="AG74:AG77"/>
    <mergeCell ref="D82:I82"/>
    <mergeCell ref="D83:I83"/>
    <mergeCell ref="N74:N77"/>
    <mergeCell ref="O74:O77"/>
    <mergeCell ref="D94:I94"/>
    <mergeCell ref="AK31:AK33"/>
    <mergeCell ref="V39:V40"/>
    <mergeCell ref="W39:W40"/>
    <mergeCell ref="X39:X40"/>
    <mergeCell ref="AI39:AI41"/>
    <mergeCell ref="AJ39:AJ41"/>
    <mergeCell ref="AI56:AI57"/>
    <mergeCell ref="AJ56:AJ57"/>
    <mergeCell ref="Y56:Y57"/>
    <mergeCell ref="Z56:Z57"/>
    <mergeCell ref="AA56:AA57"/>
    <mergeCell ref="AB56:AB57"/>
    <mergeCell ref="AC56:AC57"/>
    <mergeCell ref="AD56:AD57"/>
    <mergeCell ref="X56:X57"/>
    <mergeCell ref="W56:W57"/>
    <mergeCell ref="AL46:AL47"/>
    <mergeCell ref="AL48:AL49"/>
    <mergeCell ref="AL50:AL55"/>
    <mergeCell ref="AL39:AL41"/>
    <mergeCell ref="AL42:AL45"/>
    <mergeCell ref="AK39:AK41"/>
    <mergeCell ref="Y32:Y33"/>
    <mergeCell ref="AK34:AK38"/>
    <mergeCell ref="AG31:AG33"/>
    <mergeCell ref="Z32:Z33"/>
    <mergeCell ref="AA32:AA33"/>
    <mergeCell ref="AB32:AB33"/>
    <mergeCell ref="AI34:AI38"/>
    <mergeCell ref="AJ34:AJ38"/>
    <mergeCell ref="AE56:AE57"/>
    <mergeCell ref="AF56:AF57"/>
    <mergeCell ref="AP39:AP41"/>
    <mergeCell ref="BB34:BB38"/>
    <mergeCell ref="BC34:BC38"/>
    <mergeCell ref="AZ42:AZ45"/>
    <mergeCell ref="AY42:AY45"/>
    <mergeCell ref="BA39:BA41"/>
    <mergeCell ref="BB39:BB41"/>
    <mergeCell ref="BC39:BC41"/>
    <mergeCell ref="BD39:BD41"/>
    <mergeCell ref="BE39:BE41"/>
    <mergeCell ref="AR34:AR38"/>
    <mergeCell ref="AC58:AC59"/>
    <mergeCell ref="AD58:AD59"/>
    <mergeCell ref="AE58:AE59"/>
    <mergeCell ref="AF58:AF59"/>
    <mergeCell ref="AG58:AG59"/>
    <mergeCell ref="AL34:AL38"/>
    <mergeCell ref="AG34:AG38"/>
    <mergeCell ref="AG56:AG57"/>
    <mergeCell ref="BA34:BA38"/>
    <mergeCell ref="AS58:AS59"/>
    <mergeCell ref="AT58:AT59"/>
    <mergeCell ref="AU58:AU59"/>
    <mergeCell ref="BA58:BA59"/>
    <mergeCell ref="AM48:AM49"/>
    <mergeCell ref="AN48:AN49"/>
    <mergeCell ref="BA48:BA49"/>
    <mergeCell ref="BB48:BB49"/>
    <mergeCell ref="BC48:BC49"/>
    <mergeCell ref="BB50:BB51"/>
    <mergeCell ref="BC50:BC51"/>
    <mergeCell ref="BD50:BD51"/>
    <mergeCell ref="BH74:BH77"/>
    <mergeCell ref="BH62:BH64"/>
    <mergeCell ref="BE56:BE57"/>
    <mergeCell ref="BF56:BF57"/>
    <mergeCell ref="BG56:BG57"/>
    <mergeCell ref="BE58:BE59"/>
    <mergeCell ref="BF58:BF59"/>
    <mergeCell ref="BG58:BG59"/>
    <mergeCell ref="BE60:BE61"/>
    <mergeCell ref="BF60:BF61"/>
    <mergeCell ref="BF74:BF77"/>
    <mergeCell ref="BG74:BG77"/>
    <mergeCell ref="BG62:BG64"/>
    <mergeCell ref="BH60:BH61"/>
    <mergeCell ref="BC42:BC45"/>
    <mergeCell ref="BB42:BB45"/>
    <mergeCell ref="BA42:BA45"/>
    <mergeCell ref="BD42:BD45"/>
    <mergeCell ref="BB74:BB77"/>
    <mergeCell ref="BC74:BC77"/>
    <mergeCell ref="BD74:BD77"/>
    <mergeCell ref="BE74:BE77"/>
    <mergeCell ref="BG71:BG72"/>
    <mergeCell ref="BF71:BF72"/>
    <mergeCell ref="BE71:BE72"/>
    <mergeCell ref="BD71:BD72"/>
    <mergeCell ref="BC56:BC57"/>
    <mergeCell ref="BD58:BD59"/>
    <mergeCell ref="BD46:BD47"/>
    <mergeCell ref="BH68:BH70"/>
    <mergeCell ref="BH71:BH72"/>
    <mergeCell ref="BF62:BF64"/>
    <mergeCell ref="BH65:BH66"/>
    <mergeCell ref="BH42:BH45"/>
    <mergeCell ref="BH19:BH21"/>
    <mergeCell ref="BH50:BH55"/>
    <mergeCell ref="BH46:BH47"/>
    <mergeCell ref="BH48:BH49"/>
    <mergeCell ref="BH56:BH57"/>
    <mergeCell ref="BH58:BH59"/>
    <mergeCell ref="AN42:AN45"/>
    <mergeCell ref="AQ52:AQ54"/>
    <mergeCell ref="BH22:BH24"/>
    <mergeCell ref="BE16:BE18"/>
    <mergeCell ref="BC25:BC30"/>
    <mergeCell ref="BD25:BD30"/>
    <mergeCell ref="AV31:AV33"/>
    <mergeCell ref="AW31:AW33"/>
    <mergeCell ref="AX31:AX33"/>
    <mergeCell ref="AY31:AY33"/>
    <mergeCell ref="AZ31:AZ33"/>
    <mergeCell ref="BA31:BA33"/>
    <mergeCell ref="BB31:BB33"/>
    <mergeCell ref="BC31:BC33"/>
    <mergeCell ref="BD31:BD33"/>
    <mergeCell ref="AZ25:AZ30"/>
    <mergeCell ref="BA25:BA30"/>
    <mergeCell ref="BG60:BG61"/>
    <mergeCell ref="BC16:BC18"/>
    <mergeCell ref="BD16:BD18"/>
    <mergeCell ref="BG42:BG45"/>
    <mergeCell ref="BD60:BD61"/>
    <mergeCell ref="BD56:BD57"/>
    <mergeCell ref="BH31:BH33"/>
    <mergeCell ref="BH34:BH38"/>
    <mergeCell ref="BE42:BE45"/>
    <mergeCell ref="BH39:BH41"/>
    <mergeCell ref="BB25:BB30"/>
    <mergeCell ref="BD34:BD38"/>
    <mergeCell ref="BE46:BE47"/>
    <mergeCell ref="BF16:BF18"/>
    <mergeCell ref="BG16:BG18"/>
    <mergeCell ref="BH16:BH18"/>
    <mergeCell ref="AV22:AV24"/>
    <mergeCell ref="AW22:AW24"/>
    <mergeCell ref="BH25:BH30"/>
    <mergeCell ref="BE31:BE33"/>
    <mergeCell ref="BF31:BF33"/>
    <mergeCell ref="BB22:BB24"/>
    <mergeCell ref="BF22:BF24"/>
    <mergeCell ref="BG22:BG24"/>
    <mergeCell ref="BF39:BF41"/>
    <mergeCell ref="BG39:BG41"/>
    <mergeCell ref="AW25:AW30"/>
    <mergeCell ref="AX25:AX30"/>
    <mergeCell ref="AY25:AY30"/>
    <mergeCell ref="AX22:AX24"/>
    <mergeCell ref="AY22:AY24"/>
    <mergeCell ref="AZ22:AZ24"/>
    <mergeCell ref="BF34:BF38"/>
    <mergeCell ref="BD22:BD24"/>
    <mergeCell ref="BE22:BE24"/>
    <mergeCell ref="BC22:BC24"/>
    <mergeCell ref="BE34:BE38"/>
    <mergeCell ref="AV42:AV45"/>
    <mergeCell ref="AZ16:AZ18"/>
  </mergeCells>
  <conditionalFormatting sqref="I19 I68">
    <cfRule type="cellIs" dxfId="644" priority="161" operator="equal">
      <formula>#REF!</formula>
    </cfRule>
  </conditionalFormatting>
  <conditionalFormatting sqref="I22">
    <cfRule type="cellIs" dxfId="643" priority="157" operator="equal">
      <formula>#REF!</formula>
    </cfRule>
  </conditionalFormatting>
  <conditionalFormatting sqref="I42">
    <cfRule type="cellIs" dxfId="642" priority="156" operator="equal">
      <formula>#REF!</formula>
    </cfRule>
  </conditionalFormatting>
  <conditionalFormatting sqref="I48">
    <cfRule type="cellIs" dxfId="641" priority="155" operator="equal">
      <formula>#REF!</formula>
    </cfRule>
  </conditionalFormatting>
  <conditionalFormatting sqref="I50">
    <cfRule type="cellIs" dxfId="640" priority="154" operator="equal">
      <formula>#REF!</formula>
    </cfRule>
  </conditionalFormatting>
  <conditionalFormatting sqref="I56">
    <cfRule type="cellIs" dxfId="639" priority="159" operator="equal">
      <formula>#REF!</formula>
    </cfRule>
  </conditionalFormatting>
  <conditionalFormatting sqref="I58">
    <cfRule type="cellIs" dxfId="638" priority="150" operator="equal">
      <formula>#REF!</formula>
    </cfRule>
  </conditionalFormatting>
  <conditionalFormatting sqref="I60">
    <cfRule type="cellIs" dxfId="637" priority="158" operator="equal">
      <formula>#REF!</formula>
    </cfRule>
  </conditionalFormatting>
  <conditionalFormatting sqref="I65">
    <cfRule type="cellIs" dxfId="636" priority="160" operator="equal">
      <formula>#REF!</formula>
    </cfRule>
  </conditionalFormatting>
  <conditionalFormatting sqref="I71">
    <cfRule type="cellIs" dxfId="635" priority="153" operator="equal">
      <formula>#REF!</formula>
    </cfRule>
  </conditionalFormatting>
  <conditionalFormatting sqref="I73">
    <cfRule type="cellIs" dxfId="634" priority="152" operator="equal">
      <formula>#REF!</formula>
    </cfRule>
  </conditionalFormatting>
  <conditionalFormatting sqref="K73">
    <cfRule type="cellIs" dxfId="633" priority="151" operator="equal">
      <formula>#REF!</formula>
    </cfRule>
  </conditionalFormatting>
  <conditionalFormatting sqref="L16 L19 L22 L46 L48 L50">
    <cfRule type="cellIs" dxfId="632" priority="1064" operator="equal">
      <formula>"ALTA"</formula>
    </cfRule>
    <cfRule type="cellIs" dxfId="631" priority="1065" operator="equal">
      <formula>"MUY ALTA"</formula>
    </cfRule>
    <cfRule type="cellIs" dxfId="630" priority="1066" operator="equal">
      <formula>"MEDIA"</formula>
    </cfRule>
    <cfRule type="cellIs" dxfId="629" priority="1067" operator="equal">
      <formula>"BAJA"</formula>
    </cfRule>
    <cfRule type="cellIs" dxfId="628" priority="1068" operator="equal">
      <formula>"MUY BAJA"</formula>
    </cfRule>
  </conditionalFormatting>
  <conditionalFormatting sqref="L25">
    <cfRule type="cellIs" dxfId="627" priority="648" operator="equal">
      <formula>"MUY BAJA"</formula>
    </cfRule>
    <cfRule type="cellIs" dxfId="626" priority="647" operator="equal">
      <formula>"BAJA"</formula>
    </cfRule>
    <cfRule type="cellIs" dxfId="625" priority="646" operator="equal">
      <formula>"MEDIA"</formula>
    </cfRule>
    <cfRule type="cellIs" dxfId="624" priority="645" operator="equal">
      <formula>"MUY ALTA"</formula>
    </cfRule>
    <cfRule type="cellIs" dxfId="623" priority="644" operator="equal">
      <formula>"ALTA"</formula>
    </cfRule>
  </conditionalFormatting>
  <conditionalFormatting sqref="L31">
    <cfRule type="cellIs" dxfId="622" priority="539" operator="equal">
      <formula>"ALTA"</formula>
    </cfRule>
    <cfRule type="cellIs" dxfId="621" priority="540" operator="equal">
      <formula>"MUY ALTA"</formula>
    </cfRule>
    <cfRule type="cellIs" dxfId="620" priority="541" operator="equal">
      <formula>"MEDIA"</formula>
    </cfRule>
    <cfRule type="cellIs" dxfId="619" priority="542" operator="equal">
      <formula>"BAJA"</formula>
    </cfRule>
    <cfRule type="cellIs" dxfId="618" priority="543" operator="equal">
      <formula>"MUY BAJA"</formula>
    </cfRule>
  </conditionalFormatting>
  <conditionalFormatting sqref="L34 L39">
    <cfRule type="cellIs" dxfId="617" priority="854" operator="equal">
      <formula>"ALTA"</formula>
    </cfRule>
    <cfRule type="cellIs" dxfId="616" priority="856" operator="equal">
      <formula>"MEDIA"</formula>
    </cfRule>
    <cfRule type="cellIs" dxfId="615" priority="857" operator="equal">
      <formula>"BAJA"</formula>
    </cfRule>
    <cfRule type="cellIs" dxfId="614" priority="858" operator="equal">
      <formula>"MUY BAJA"</formula>
    </cfRule>
    <cfRule type="cellIs" dxfId="613" priority="855" operator="equal">
      <formula>"MUY ALTA"</formula>
    </cfRule>
  </conditionalFormatting>
  <conditionalFormatting sqref="L42">
    <cfRule type="cellIs" dxfId="612" priority="750" operator="equal">
      <formula>"MUY ALTA"</formula>
    </cfRule>
    <cfRule type="cellIs" dxfId="611" priority="749" operator="equal">
      <formula>"ALTA"</formula>
    </cfRule>
    <cfRule type="cellIs" dxfId="610" priority="751" operator="equal">
      <formula>"MEDIA"</formula>
    </cfRule>
    <cfRule type="cellIs" dxfId="609" priority="752" operator="equal">
      <formula>"BAJA"</formula>
    </cfRule>
    <cfRule type="cellIs" dxfId="608" priority="753" operator="equal">
      <formula>"MUY BAJA"</formula>
    </cfRule>
  </conditionalFormatting>
  <conditionalFormatting sqref="L56 L58 L60">
    <cfRule type="cellIs" dxfId="607" priority="227" operator="equal">
      <formula>"BAJA"</formula>
    </cfRule>
    <cfRule type="cellIs" dxfId="606" priority="226" operator="equal">
      <formula>"MEDIA"</formula>
    </cfRule>
    <cfRule type="cellIs" dxfId="605" priority="225" operator="equal">
      <formula>"MUY ALTA"</formula>
    </cfRule>
    <cfRule type="cellIs" dxfId="604" priority="224" operator="equal">
      <formula>"ALTA"</formula>
    </cfRule>
    <cfRule type="cellIs" dxfId="603" priority="228" operator="equal">
      <formula>"MUY BAJA"</formula>
    </cfRule>
  </conditionalFormatting>
  <conditionalFormatting sqref="L62 L65">
    <cfRule type="cellIs" dxfId="602" priority="333" operator="equal">
      <formula>"MUY BAJA"</formula>
    </cfRule>
    <cfRule type="cellIs" dxfId="601" priority="329" operator="equal">
      <formula>"ALTA"</formula>
    </cfRule>
    <cfRule type="cellIs" dxfId="600" priority="330" operator="equal">
      <formula>"MUY ALTA"</formula>
    </cfRule>
    <cfRule type="cellIs" dxfId="599" priority="331" operator="equal">
      <formula>"MEDIA"</formula>
    </cfRule>
    <cfRule type="cellIs" dxfId="598" priority="332" operator="equal">
      <formula>"BAJA"</formula>
    </cfRule>
  </conditionalFormatting>
  <conditionalFormatting sqref="L67:L68">
    <cfRule type="cellIs" dxfId="597" priority="434" operator="equal">
      <formula>"ALTA"</formula>
    </cfRule>
    <cfRule type="cellIs" dxfId="596" priority="437" operator="equal">
      <formula>"BAJA"</formula>
    </cfRule>
    <cfRule type="cellIs" dxfId="595" priority="435" operator="equal">
      <formula>"MUY ALTA"</formula>
    </cfRule>
    <cfRule type="cellIs" dxfId="594" priority="436" operator="equal">
      <formula>"MEDIA"</formula>
    </cfRule>
    <cfRule type="cellIs" dxfId="593" priority="438" operator="equal">
      <formula>"MUY BAJA"</formula>
    </cfRule>
  </conditionalFormatting>
  <conditionalFormatting sqref="L71">
    <cfRule type="cellIs" dxfId="592" priority="963" operator="equal">
      <formula>"MUY BAJA"</formula>
    </cfRule>
    <cfRule type="cellIs" dxfId="591" priority="960" operator="equal">
      <formula>"MUY ALTA"</formula>
    </cfRule>
    <cfRule type="cellIs" dxfId="590" priority="961" operator="equal">
      <formula>"MEDIA"</formula>
    </cfRule>
    <cfRule type="cellIs" dxfId="589" priority="962" operator="equal">
      <formula>"BAJA"</formula>
    </cfRule>
    <cfRule type="cellIs" dxfId="588" priority="959" operator="equal">
      <formula>"ALTA"</formula>
    </cfRule>
  </conditionalFormatting>
  <conditionalFormatting sqref="L73:L76">
    <cfRule type="cellIs" dxfId="587" priority="66" operator="equal">
      <formula>"BAJA"</formula>
    </cfRule>
    <cfRule type="cellIs" dxfId="586" priority="65" operator="equal">
      <formula>"MEDIA"</formula>
    </cfRule>
    <cfRule type="cellIs" dxfId="585" priority="63" operator="equal">
      <formula>"ALTA"</formula>
    </cfRule>
    <cfRule type="cellIs" dxfId="584" priority="64" operator="equal">
      <formula>"MUY ALTA"</formula>
    </cfRule>
    <cfRule type="cellIs" dxfId="583" priority="67" operator="equal">
      <formula>"MUY BAJA"</formula>
    </cfRule>
  </conditionalFormatting>
  <conditionalFormatting sqref="N16 N19 N22 N46 N48 N50">
    <cfRule type="cellIs" dxfId="582" priority="1072" operator="equal">
      <formula>#REF!</formula>
    </cfRule>
    <cfRule type="cellIs" dxfId="581" priority="1061" operator="equal">
      <formula>"MODERADO"</formula>
    </cfRule>
    <cfRule type="cellIs" dxfId="580" priority="1063" operator="equal">
      <formula>"LEVE"</formula>
    </cfRule>
    <cfRule type="cellIs" dxfId="579" priority="1062" operator="equal">
      <formula>"MENOR"</formula>
    </cfRule>
    <cfRule type="cellIs" dxfId="578" priority="1060" operator="equal">
      <formula>"MAYOR"</formula>
    </cfRule>
    <cfRule type="cellIs" dxfId="577" priority="1059" operator="equal">
      <formula>"CATASTRÓFICO"</formula>
    </cfRule>
    <cfRule type="cellIs" dxfId="576" priority="1058" operator="equal">
      <formula>"MODERADO (RC-F)"</formula>
    </cfRule>
    <cfRule type="cellIs" dxfId="575" priority="1056" operator="equal">
      <formula>"CATASTRÓFICO (RC-F)"</formula>
    </cfRule>
    <cfRule type="cellIs" dxfId="574" priority="1057" operator="equal">
      <formula>"MAYOR (RC-F)"</formula>
    </cfRule>
  </conditionalFormatting>
  <conditionalFormatting sqref="N25">
    <cfRule type="cellIs" dxfId="573" priority="643" operator="equal">
      <formula>"LEVE"</formula>
    </cfRule>
    <cfRule type="cellIs" dxfId="572" priority="642" operator="equal">
      <formula>"MENOR"</formula>
    </cfRule>
    <cfRule type="cellIs" dxfId="571" priority="641" operator="equal">
      <formula>"MODERADO"</formula>
    </cfRule>
    <cfRule type="cellIs" dxfId="570" priority="640" operator="equal">
      <formula>"MAYOR"</formula>
    </cfRule>
    <cfRule type="cellIs" dxfId="569" priority="639" operator="equal">
      <formula>"CATASTRÓFICO"</formula>
    </cfRule>
    <cfRule type="cellIs" dxfId="568" priority="650" operator="equal">
      <formula>#REF!</formula>
    </cfRule>
    <cfRule type="cellIs" dxfId="567" priority="637" operator="equal">
      <formula>"MAYOR (RC-F)"</formula>
    </cfRule>
    <cfRule type="cellIs" dxfId="566" priority="636" operator="equal">
      <formula>"CATASTRÓFICO (RC-F)"</formula>
    </cfRule>
    <cfRule type="cellIs" dxfId="565" priority="638" operator="equal">
      <formula>"MODERADO (RC-F)"</formula>
    </cfRule>
  </conditionalFormatting>
  <conditionalFormatting sqref="N31">
    <cfRule type="cellIs" dxfId="564" priority="538" operator="equal">
      <formula>"LEVE"</formula>
    </cfRule>
    <cfRule type="cellIs" dxfId="563" priority="537" operator="equal">
      <formula>"MENOR"</formula>
    </cfRule>
    <cfRule type="cellIs" dxfId="562" priority="532" operator="equal">
      <formula>"MAYOR (RC-F)"</formula>
    </cfRule>
    <cfRule type="cellIs" dxfId="561" priority="534" operator="equal">
      <formula>"CATASTRÓFICO"</formula>
    </cfRule>
    <cfRule type="cellIs" dxfId="560" priority="533" operator="equal">
      <formula>"MODERADO (RC-F)"</formula>
    </cfRule>
    <cfRule type="cellIs" dxfId="559" priority="536" operator="equal">
      <formula>"MODERADO"</formula>
    </cfRule>
    <cfRule type="cellIs" dxfId="558" priority="535" operator="equal">
      <formula>"MAYOR"</formula>
    </cfRule>
    <cfRule type="cellIs" dxfId="557" priority="531" operator="equal">
      <formula>"CATASTRÓFICO (RC-F)"</formula>
    </cfRule>
    <cfRule type="cellIs" dxfId="556" priority="545" operator="equal">
      <formula>#REF!</formula>
    </cfRule>
  </conditionalFormatting>
  <conditionalFormatting sqref="N34 N39">
    <cfRule type="cellIs" dxfId="555" priority="852" operator="equal">
      <formula>"MENOR"</formula>
    </cfRule>
    <cfRule type="cellIs" dxfId="554" priority="851" operator="equal">
      <formula>"MODERADO"</formula>
    </cfRule>
    <cfRule type="cellIs" dxfId="553" priority="850" operator="equal">
      <formula>"MAYOR"</formula>
    </cfRule>
    <cfRule type="cellIs" dxfId="552" priority="849" operator="equal">
      <formula>"CATASTRÓFICO"</formula>
    </cfRule>
    <cfRule type="cellIs" dxfId="551" priority="848" operator="equal">
      <formula>"MODERADO (RC-F)"</formula>
    </cfRule>
    <cfRule type="cellIs" dxfId="550" priority="847" operator="equal">
      <formula>"MAYOR (RC-F)"</formula>
    </cfRule>
    <cfRule type="cellIs" dxfId="549" priority="846" operator="equal">
      <formula>"CATASTRÓFICO (RC-F)"</formula>
    </cfRule>
    <cfRule type="cellIs" dxfId="548" priority="860" operator="equal">
      <formula>#REF!</formula>
    </cfRule>
    <cfRule type="cellIs" dxfId="547" priority="853" operator="equal">
      <formula>"LEVE"</formula>
    </cfRule>
  </conditionalFormatting>
  <conditionalFormatting sqref="N42">
    <cfRule type="cellIs" dxfId="546" priority="755" operator="equal">
      <formula>#REF!</formula>
    </cfRule>
    <cfRule type="cellIs" dxfId="545" priority="741" operator="equal">
      <formula>"CATASTRÓFICO (RC-F)"</formula>
    </cfRule>
    <cfRule type="cellIs" dxfId="544" priority="748" operator="equal">
      <formula>"LEVE"</formula>
    </cfRule>
    <cfRule type="cellIs" dxfId="543" priority="747" operator="equal">
      <formula>"MENOR"</formula>
    </cfRule>
    <cfRule type="cellIs" dxfId="542" priority="746" operator="equal">
      <formula>"MODERADO"</formula>
    </cfRule>
    <cfRule type="cellIs" dxfId="541" priority="745" operator="equal">
      <formula>"MAYOR"</formula>
    </cfRule>
    <cfRule type="cellIs" dxfId="540" priority="744" operator="equal">
      <formula>"CATASTRÓFICO"</formula>
    </cfRule>
    <cfRule type="cellIs" dxfId="539" priority="743" operator="equal">
      <formula>"MODERADO (RC-F)"</formula>
    </cfRule>
    <cfRule type="cellIs" dxfId="538" priority="742" operator="equal">
      <formula>"MAYOR (RC-F)"</formula>
    </cfRule>
  </conditionalFormatting>
  <conditionalFormatting sqref="N56 N58 N60">
    <cfRule type="cellIs" dxfId="537" priority="219" operator="equal">
      <formula>"CATASTRÓFICO"</formula>
    </cfRule>
    <cfRule type="cellIs" dxfId="536" priority="220" operator="equal">
      <formula>"MAYOR"</formula>
    </cfRule>
    <cfRule type="cellIs" dxfId="535" priority="221" operator="equal">
      <formula>"MODERADO"</formula>
    </cfRule>
    <cfRule type="cellIs" dxfId="534" priority="230" operator="equal">
      <formula>#REF!</formula>
    </cfRule>
    <cfRule type="cellIs" dxfId="533" priority="223" operator="equal">
      <formula>"LEVE"</formula>
    </cfRule>
    <cfRule type="cellIs" dxfId="532" priority="222" operator="equal">
      <formula>"MENOR"</formula>
    </cfRule>
    <cfRule type="cellIs" dxfId="531" priority="216" operator="equal">
      <formula>"CATASTRÓFICO (RC-F)"</formula>
    </cfRule>
    <cfRule type="cellIs" dxfId="530" priority="217" operator="equal">
      <formula>"MAYOR (RC-F)"</formula>
    </cfRule>
    <cfRule type="cellIs" dxfId="529" priority="218" operator="equal">
      <formula>"MODERADO (RC-F)"</formula>
    </cfRule>
  </conditionalFormatting>
  <conditionalFormatting sqref="N62 N65">
    <cfRule type="cellIs" dxfId="528" priority="325" operator="equal">
      <formula>"MAYOR"</formula>
    </cfRule>
    <cfRule type="cellIs" dxfId="527" priority="328" operator="equal">
      <formula>"LEVE"</formula>
    </cfRule>
    <cfRule type="cellIs" dxfId="526" priority="335" operator="equal">
      <formula>#REF!</formula>
    </cfRule>
    <cfRule type="cellIs" dxfId="525" priority="321" operator="equal">
      <formula>"CATASTRÓFICO (RC-F)"</formula>
    </cfRule>
    <cfRule type="cellIs" dxfId="524" priority="322" operator="equal">
      <formula>"MAYOR (RC-F)"</formula>
    </cfRule>
    <cfRule type="cellIs" dxfId="523" priority="323" operator="equal">
      <formula>"MODERADO (RC-F)"</formula>
    </cfRule>
    <cfRule type="cellIs" dxfId="522" priority="324" operator="equal">
      <formula>"CATASTRÓFICO"</formula>
    </cfRule>
    <cfRule type="cellIs" dxfId="521" priority="327" operator="equal">
      <formula>"MENOR"</formula>
    </cfRule>
    <cfRule type="cellIs" dxfId="520" priority="326" operator="equal">
      <formula>"MODERADO"</formula>
    </cfRule>
  </conditionalFormatting>
  <conditionalFormatting sqref="N67:N68">
    <cfRule type="cellIs" dxfId="519" priority="429" operator="equal">
      <formula>"CATASTRÓFICO"</formula>
    </cfRule>
    <cfRule type="cellIs" dxfId="518" priority="426" operator="equal">
      <formula>"CATASTRÓFICO (RC-F)"</formula>
    </cfRule>
    <cfRule type="cellIs" dxfId="517" priority="427" operator="equal">
      <formula>"MAYOR (RC-F)"</formula>
    </cfRule>
    <cfRule type="cellIs" dxfId="516" priority="428" operator="equal">
      <formula>"MODERADO (RC-F)"</formula>
    </cfRule>
    <cfRule type="cellIs" dxfId="515" priority="430" operator="equal">
      <formula>"MAYOR"</formula>
    </cfRule>
    <cfRule type="cellIs" dxfId="514" priority="431" operator="equal">
      <formula>"MODERADO"</formula>
    </cfRule>
    <cfRule type="cellIs" dxfId="513" priority="432" operator="equal">
      <formula>"MENOR"</formula>
    </cfRule>
    <cfRule type="cellIs" dxfId="512" priority="433" operator="equal">
      <formula>"LEVE"</formula>
    </cfRule>
    <cfRule type="cellIs" dxfId="511" priority="440" operator="equal">
      <formula>#REF!</formula>
    </cfRule>
  </conditionalFormatting>
  <conditionalFormatting sqref="N71">
    <cfRule type="cellIs" dxfId="510" priority="953" operator="equal">
      <formula>"MODERADO (RC-F)"</formula>
    </cfRule>
    <cfRule type="cellIs" dxfId="509" priority="952" operator="equal">
      <formula>"MAYOR (RC-F)"</formula>
    </cfRule>
    <cfRule type="cellIs" dxfId="508" priority="951" operator="equal">
      <formula>"CATASTRÓFICO (RC-F)"</formula>
    </cfRule>
    <cfRule type="cellIs" dxfId="507" priority="954" operator="equal">
      <formula>"CATASTRÓFICO"</formula>
    </cfRule>
    <cfRule type="cellIs" dxfId="506" priority="965" operator="equal">
      <formula>#REF!</formula>
    </cfRule>
    <cfRule type="cellIs" dxfId="505" priority="956" operator="equal">
      <formula>"MODERADO"</formula>
    </cfRule>
    <cfRule type="cellIs" dxfId="504" priority="958" operator="equal">
      <formula>"LEVE"</formula>
    </cfRule>
    <cfRule type="cellIs" dxfId="503" priority="957" operator="equal">
      <formula>"MENOR"</formula>
    </cfRule>
    <cfRule type="cellIs" dxfId="502" priority="955" operator="equal">
      <formula>"MAYOR"</formula>
    </cfRule>
  </conditionalFormatting>
  <conditionalFormatting sqref="N73:N76">
    <cfRule type="cellIs" dxfId="501" priority="55" operator="equal">
      <formula>"CATASTRÓFICO (RC-F)"</formula>
    </cfRule>
    <cfRule type="cellIs" dxfId="500" priority="60" operator="equal">
      <formula>"MODERADO"</formula>
    </cfRule>
    <cfRule type="cellIs" dxfId="499" priority="56" operator="equal">
      <formula>"MAYOR (RC-F)"</formula>
    </cfRule>
    <cfRule type="cellIs" dxfId="498" priority="61" operator="equal">
      <formula>"MENOR"</formula>
    </cfRule>
    <cfRule type="cellIs" dxfId="497" priority="62" operator="equal">
      <formula>"LEVE"</formula>
    </cfRule>
    <cfRule type="cellIs" dxfId="496" priority="69" operator="equal">
      <formula>#REF!</formula>
    </cfRule>
    <cfRule type="cellIs" dxfId="495" priority="57" operator="equal">
      <formula>"MODERADO (RC-F)"</formula>
    </cfRule>
    <cfRule type="cellIs" dxfId="494" priority="58" operator="equal">
      <formula>"CATASTRÓFICO"</formula>
    </cfRule>
    <cfRule type="cellIs" dxfId="493" priority="59" operator="equal">
      <formula>"MAYOR"</formula>
    </cfRule>
  </conditionalFormatting>
  <conditionalFormatting sqref="Q16 Q19 Q22 Q46 Q48 Q50">
    <cfRule type="cellIs" dxfId="492" priority="1108" operator="equal">
      <formula>#REF!</formula>
    </cfRule>
    <cfRule type="cellIs" dxfId="491" priority="1071" operator="equal">
      <formula>#REF!</formula>
    </cfRule>
    <cfRule type="cellIs" dxfId="490" priority="1073" operator="equal">
      <formula>#REF!</formula>
    </cfRule>
    <cfRule type="cellIs" dxfId="489" priority="1076" operator="equal">
      <formula>#REF!</formula>
    </cfRule>
    <cfRule type="cellIs" dxfId="488" priority="1080" operator="equal">
      <formula>#REF!</formula>
    </cfRule>
    <cfRule type="cellIs" dxfId="487" priority="1092" operator="equal">
      <formula>#REF!</formula>
    </cfRule>
    <cfRule type="cellIs" dxfId="486" priority="1094" operator="equal">
      <formula>#REF!</formula>
    </cfRule>
    <cfRule type="cellIs" dxfId="485" priority="1097" operator="equal">
      <formula>#REF!</formula>
    </cfRule>
    <cfRule type="cellIs" dxfId="484" priority="1099" operator="equal">
      <formula>#REF!</formula>
    </cfRule>
    <cfRule type="cellIs" dxfId="483" priority="1100" operator="equal">
      <formula>#REF!</formula>
    </cfRule>
    <cfRule type="cellIs" dxfId="482" priority="1103" operator="equal">
      <formula>#REF!</formula>
    </cfRule>
    <cfRule type="cellIs" dxfId="481" priority="1104" operator="equal">
      <formula>#REF!</formula>
    </cfRule>
    <cfRule type="cellIs" dxfId="480" priority="1105" operator="equal">
      <formula>#REF!</formula>
    </cfRule>
    <cfRule type="cellIs" dxfId="479" priority="1096" operator="equal">
      <formula>#REF!</formula>
    </cfRule>
    <cfRule type="cellIs" dxfId="478" priority="1095" operator="equal">
      <formula>#REF!</formula>
    </cfRule>
    <cfRule type="cellIs" dxfId="477" priority="1106" operator="equal">
      <formula>#REF!</formula>
    </cfRule>
  </conditionalFormatting>
  <conditionalFormatting sqref="Q25">
    <cfRule type="cellIs" dxfId="476" priority="672" operator="equal">
      <formula>#REF!</formula>
    </cfRule>
    <cfRule type="cellIs" dxfId="475" priority="673" operator="equal">
      <formula>#REF!</formula>
    </cfRule>
    <cfRule type="cellIs" dxfId="474" priority="674" operator="equal">
      <formula>#REF!</formula>
    </cfRule>
    <cfRule type="cellIs" dxfId="473" priority="675" operator="equal">
      <formula>#REF!</formula>
    </cfRule>
    <cfRule type="cellIs" dxfId="472" priority="677" operator="equal">
      <formula>#REF!</formula>
    </cfRule>
    <cfRule type="cellIs" dxfId="471" priority="678" operator="equal">
      <formula>#REF!</formula>
    </cfRule>
    <cfRule type="cellIs" dxfId="470" priority="681" operator="equal">
      <formula>#REF!</formula>
    </cfRule>
    <cfRule type="cellIs" dxfId="469" priority="682" operator="equal">
      <formula>#REF!</formula>
    </cfRule>
    <cfRule type="cellIs" dxfId="468" priority="683" operator="equal">
      <formula>#REF!</formula>
    </cfRule>
    <cfRule type="cellIs" dxfId="467" priority="684" operator="equal">
      <formula>#REF!</formula>
    </cfRule>
    <cfRule type="cellIs" dxfId="466" priority="686" operator="equal">
      <formula>#REF!</formula>
    </cfRule>
    <cfRule type="cellIs" dxfId="465" priority="649" operator="equal">
      <formula>#REF!</formula>
    </cfRule>
    <cfRule type="cellIs" dxfId="464" priority="651" operator="equal">
      <formula>#REF!</formula>
    </cfRule>
    <cfRule type="cellIs" dxfId="463" priority="654" operator="equal">
      <formula>#REF!</formula>
    </cfRule>
    <cfRule type="cellIs" dxfId="462" priority="658" operator="equal">
      <formula>#REF!</formula>
    </cfRule>
    <cfRule type="cellIs" dxfId="461" priority="670" operator="equal">
      <formula>#REF!</formula>
    </cfRule>
  </conditionalFormatting>
  <conditionalFormatting sqref="Q31">
    <cfRule type="cellIs" dxfId="460" priority="544" operator="equal">
      <formula>#REF!</formula>
    </cfRule>
    <cfRule type="cellIs" dxfId="459" priority="546" operator="equal">
      <formula>#REF!</formula>
    </cfRule>
    <cfRule type="cellIs" dxfId="458" priority="572" operator="equal">
      <formula>#REF!</formula>
    </cfRule>
    <cfRule type="cellIs" dxfId="457" priority="570" operator="equal">
      <formula>#REF!</formula>
    </cfRule>
    <cfRule type="cellIs" dxfId="456" priority="569" operator="equal">
      <formula>#REF!</formula>
    </cfRule>
    <cfRule type="cellIs" dxfId="455" priority="568" operator="equal">
      <formula>#REF!</formula>
    </cfRule>
    <cfRule type="cellIs" dxfId="454" priority="567" operator="equal">
      <formula>#REF!</formula>
    </cfRule>
    <cfRule type="cellIs" dxfId="453" priority="565" operator="equal">
      <formula>#REF!</formula>
    </cfRule>
    <cfRule type="cellIs" dxfId="452" priority="553" operator="equal">
      <formula>#REF!</formula>
    </cfRule>
    <cfRule type="cellIs" dxfId="451" priority="573" operator="equal">
      <formula>#REF!</formula>
    </cfRule>
    <cfRule type="cellIs" dxfId="450" priority="576" operator="equal">
      <formula>#REF!</formula>
    </cfRule>
    <cfRule type="cellIs" dxfId="449" priority="577" operator="equal">
      <formula>#REF!</formula>
    </cfRule>
    <cfRule type="cellIs" dxfId="448" priority="578" operator="equal">
      <formula>#REF!</formula>
    </cfRule>
    <cfRule type="cellIs" dxfId="447" priority="549" operator="equal">
      <formula>#REF!</formula>
    </cfRule>
    <cfRule type="cellIs" dxfId="446" priority="579" operator="equal">
      <formula>#REF!</formula>
    </cfRule>
    <cfRule type="cellIs" dxfId="445" priority="581" operator="equal">
      <formula>#REF!</formula>
    </cfRule>
  </conditionalFormatting>
  <conditionalFormatting sqref="Q34">
    <cfRule type="cellIs" dxfId="444" priority="887" operator="equal">
      <formula>#REF!</formula>
    </cfRule>
    <cfRule type="cellIs" dxfId="443" priority="859" operator="equal">
      <formula>#REF!</formula>
    </cfRule>
    <cfRule type="cellIs" dxfId="442" priority="861" operator="equal">
      <formula>#REF!</formula>
    </cfRule>
    <cfRule type="cellIs" dxfId="441" priority="868" operator="equal">
      <formula>#REF!</formula>
    </cfRule>
    <cfRule type="cellIs" dxfId="440" priority="864" operator="equal">
      <formula>#REF!</formula>
    </cfRule>
    <cfRule type="cellIs" dxfId="439" priority="880" operator="equal">
      <formula>#REF!</formula>
    </cfRule>
    <cfRule type="cellIs" dxfId="438" priority="882" operator="equal">
      <formula>#REF!</formula>
    </cfRule>
    <cfRule type="cellIs" dxfId="437" priority="883" operator="equal">
      <formula>#REF!</formula>
    </cfRule>
    <cfRule type="cellIs" dxfId="436" priority="884" operator="equal">
      <formula>#REF!</formula>
    </cfRule>
    <cfRule type="cellIs" dxfId="435" priority="885" operator="equal">
      <formula>#REF!</formula>
    </cfRule>
    <cfRule type="cellIs" dxfId="434" priority="888" operator="equal">
      <formula>#REF!</formula>
    </cfRule>
    <cfRule type="cellIs" dxfId="433" priority="891" operator="equal">
      <formula>#REF!</formula>
    </cfRule>
    <cfRule type="cellIs" dxfId="432" priority="892" operator="equal">
      <formula>#REF!</formula>
    </cfRule>
    <cfRule type="cellIs" dxfId="431" priority="893" operator="equal">
      <formula>#REF!</formula>
    </cfRule>
    <cfRule type="cellIs" dxfId="430" priority="894" operator="equal">
      <formula>#REF!</formula>
    </cfRule>
    <cfRule type="cellIs" dxfId="429" priority="896" operator="equal">
      <formula>#REF!</formula>
    </cfRule>
  </conditionalFormatting>
  <conditionalFormatting sqref="Q39">
    <cfRule type="cellIs" dxfId="428" priority="141" operator="equal">
      <formula>#REF!</formula>
    </cfRule>
    <cfRule type="cellIs" dxfId="427" priority="136" operator="equal">
      <formula>#REF!</formula>
    </cfRule>
    <cfRule type="cellIs" dxfId="426" priority="137" operator="equal">
      <formula>#REF!</formula>
    </cfRule>
    <cfRule type="cellIs" dxfId="425" priority="138" operator="equal">
      <formula>#REF!</formula>
    </cfRule>
    <cfRule type="cellIs" dxfId="424" priority="140" operator="equal">
      <formula>#REF!</formula>
    </cfRule>
    <cfRule type="cellIs" dxfId="423" priority="145" operator="equal">
      <formula>#REF!</formula>
    </cfRule>
    <cfRule type="cellIs" dxfId="422" priority="146" operator="equal">
      <formula>#REF!</formula>
    </cfRule>
    <cfRule type="cellIs" dxfId="421" priority="147" operator="equal">
      <formula>#REF!</formula>
    </cfRule>
    <cfRule type="cellIs" dxfId="420" priority="149" operator="equal">
      <formula>#REF!</formula>
    </cfRule>
    <cfRule type="cellIs" dxfId="419" priority="117" operator="equal">
      <formula>#REF!</formula>
    </cfRule>
    <cfRule type="cellIs" dxfId="418" priority="110" operator="equal">
      <formula>"ALTO"</formula>
    </cfRule>
    <cfRule type="cellIs" dxfId="417" priority="144" operator="equal">
      <formula>#REF!</formula>
    </cfRule>
    <cfRule type="cellIs" dxfId="416" priority="106" operator="equal">
      <formula>"EXTREMO (RC/F)"</formula>
    </cfRule>
    <cfRule type="cellIs" dxfId="415" priority="107" operator="equal">
      <formula>"ALTO (RC/F)"</formula>
    </cfRule>
    <cfRule type="cellIs" dxfId="414" priority="108" operator="equal">
      <formula>"MODERADO (RC/F)"</formula>
    </cfRule>
    <cfRule type="cellIs" dxfId="413" priority="109" operator="equal">
      <formula>"EXTREMO"</formula>
    </cfRule>
    <cfRule type="cellIs" dxfId="412" priority="111" operator="equal">
      <formula>"MODERADO"</formula>
    </cfRule>
    <cfRule type="cellIs" dxfId="411" priority="112" operator="equal">
      <formula>"BAJO"</formula>
    </cfRule>
    <cfRule type="cellIs" dxfId="410" priority="113" operator="equal">
      <formula>#REF!</formula>
    </cfRule>
    <cfRule type="cellIs" dxfId="409" priority="114" operator="equal">
      <formula>#REF!</formula>
    </cfRule>
    <cfRule type="cellIs" dxfId="408" priority="121" operator="equal">
      <formula>#REF!</formula>
    </cfRule>
    <cfRule type="cellIs" dxfId="407" priority="133" operator="equal">
      <formula>#REF!</formula>
    </cfRule>
    <cfRule type="cellIs" dxfId="406" priority="135" operator="equal">
      <formula>#REF!</formula>
    </cfRule>
  </conditionalFormatting>
  <conditionalFormatting sqref="Q42">
    <cfRule type="cellIs" dxfId="405" priority="763" operator="equal">
      <formula>#REF!</formula>
    </cfRule>
    <cfRule type="cellIs" dxfId="404" priority="775" operator="equal">
      <formula>#REF!</formula>
    </cfRule>
    <cfRule type="cellIs" dxfId="403" priority="779" operator="equal">
      <formula>#REF!</formula>
    </cfRule>
    <cfRule type="cellIs" dxfId="402" priority="754" operator="equal">
      <formula>#REF!</formula>
    </cfRule>
    <cfRule type="cellIs" dxfId="401" priority="777" operator="equal">
      <formula>#REF!</formula>
    </cfRule>
    <cfRule type="cellIs" dxfId="400" priority="778" operator="equal">
      <formula>#REF!</formula>
    </cfRule>
    <cfRule type="cellIs" dxfId="399" priority="759" operator="equal">
      <formula>#REF!</formula>
    </cfRule>
    <cfRule type="cellIs" dxfId="398" priority="780" operator="equal">
      <formula>#REF!</formula>
    </cfRule>
    <cfRule type="cellIs" dxfId="397" priority="782" operator="equal">
      <formula>#REF!</formula>
    </cfRule>
    <cfRule type="cellIs" dxfId="396" priority="783" operator="equal">
      <formula>#REF!</formula>
    </cfRule>
    <cfRule type="cellIs" dxfId="395" priority="786" operator="equal">
      <formula>#REF!</formula>
    </cfRule>
    <cfRule type="cellIs" dxfId="394" priority="787" operator="equal">
      <formula>#REF!</formula>
    </cfRule>
    <cfRule type="cellIs" dxfId="393" priority="756" operator="equal">
      <formula>#REF!</formula>
    </cfRule>
    <cfRule type="cellIs" dxfId="392" priority="789" operator="equal">
      <formula>#REF!</formula>
    </cfRule>
    <cfRule type="cellIs" dxfId="391" priority="791" operator="equal">
      <formula>#REF!</formula>
    </cfRule>
    <cfRule type="cellIs" dxfId="390" priority="788" operator="equal">
      <formula>#REF!</formula>
    </cfRule>
  </conditionalFormatting>
  <conditionalFormatting sqref="Q56 Q58 Q60">
    <cfRule type="cellIs" dxfId="389" priority="266" operator="equal">
      <formula>#REF!</formula>
    </cfRule>
    <cfRule type="cellIs" dxfId="388" priority="229" operator="equal">
      <formula>#REF!</formula>
    </cfRule>
    <cfRule type="cellIs" dxfId="387" priority="231" operator="equal">
      <formula>#REF!</formula>
    </cfRule>
    <cfRule type="cellIs" dxfId="386" priority="234" operator="equal">
      <formula>#REF!</formula>
    </cfRule>
    <cfRule type="cellIs" dxfId="385" priority="238" operator="equal">
      <formula>#REF!</formula>
    </cfRule>
    <cfRule type="cellIs" dxfId="384" priority="250" operator="equal">
      <formula>#REF!</formula>
    </cfRule>
    <cfRule type="cellIs" dxfId="383" priority="252" operator="equal">
      <formula>#REF!</formula>
    </cfRule>
    <cfRule type="cellIs" dxfId="382" priority="253" operator="equal">
      <formula>#REF!</formula>
    </cfRule>
    <cfRule type="cellIs" dxfId="381" priority="264" operator="equal">
      <formula>#REF!</formula>
    </cfRule>
    <cfRule type="cellIs" dxfId="380" priority="263" operator="equal">
      <formula>#REF!</formula>
    </cfRule>
    <cfRule type="cellIs" dxfId="379" priority="262" operator="equal">
      <formula>#REF!</formula>
    </cfRule>
    <cfRule type="cellIs" dxfId="378" priority="261" operator="equal">
      <formula>#REF!</formula>
    </cfRule>
    <cfRule type="cellIs" dxfId="377" priority="258" operator="equal">
      <formula>#REF!</formula>
    </cfRule>
    <cfRule type="cellIs" dxfId="376" priority="257" operator="equal">
      <formula>#REF!</formula>
    </cfRule>
    <cfRule type="cellIs" dxfId="375" priority="255" operator="equal">
      <formula>#REF!</formula>
    </cfRule>
    <cfRule type="cellIs" dxfId="374" priority="254" operator="equal">
      <formula>#REF!</formula>
    </cfRule>
  </conditionalFormatting>
  <conditionalFormatting sqref="Q62 Q65">
    <cfRule type="cellIs" dxfId="373" priority="362" operator="equal">
      <formula>#REF!</formula>
    </cfRule>
    <cfRule type="cellIs" dxfId="372" priority="363" operator="equal">
      <formula>#REF!</formula>
    </cfRule>
    <cfRule type="cellIs" dxfId="371" priority="366" operator="equal">
      <formula>#REF!</formula>
    </cfRule>
    <cfRule type="cellIs" dxfId="370" priority="367" operator="equal">
      <formula>#REF!</formula>
    </cfRule>
    <cfRule type="cellIs" dxfId="369" priority="368" operator="equal">
      <formula>#REF!</formula>
    </cfRule>
    <cfRule type="cellIs" dxfId="368" priority="369" operator="equal">
      <formula>#REF!</formula>
    </cfRule>
    <cfRule type="cellIs" dxfId="367" priority="371" operator="equal">
      <formula>#REF!</formula>
    </cfRule>
    <cfRule type="cellIs" dxfId="366" priority="360" operator="equal">
      <formula>#REF!</formula>
    </cfRule>
    <cfRule type="cellIs" dxfId="365" priority="359" operator="equal">
      <formula>#REF!</formula>
    </cfRule>
    <cfRule type="cellIs" dxfId="364" priority="358" operator="equal">
      <formula>#REF!</formula>
    </cfRule>
    <cfRule type="cellIs" dxfId="363" priority="357" operator="equal">
      <formula>#REF!</formula>
    </cfRule>
    <cfRule type="cellIs" dxfId="362" priority="355" operator="equal">
      <formula>#REF!</formula>
    </cfRule>
    <cfRule type="cellIs" dxfId="361" priority="343" operator="equal">
      <formula>#REF!</formula>
    </cfRule>
    <cfRule type="cellIs" dxfId="360" priority="339" operator="equal">
      <formula>#REF!</formula>
    </cfRule>
    <cfRule type="cellIs" dxfId="359" priority="336" operator="equal">
      <formula>#REF!</formula>
    </cfRule>
    <cfRule type="cellIs" dxfId="358" priority="334" operator="equal">
      <formula>#REF!</formula>
    </cfRule>
  </conditionalFormatting>
  <conditionalFormatting sqref="Q67:Q68">
    <cfRule type="cellIs" dxfId="357" priority="444" operator="equal">
      <formula>#REF!</formula>
    </cfRule>
    <cfRule type="cellIs" dxfId="356" priority="448" operator="equal">
      <formula>#REF!</formula>
    </cfRule>
    <cfRule type="cellIs" dxfId="355" priority="460" operator="equal">
      <formula>#REF!</formula>
    </cfRule>
    <cfRule type="cellIs" dxfId="354" priority="462" operator="equal">
      <formula>#REF!</formula>
    </cfRule>
    <cfRule type="cellIs" dxfId="353" priority="463" operator="equal">
      <formula>#REF!</formula>
    </cfRule>
    <cfRule type="cellIs" dxfId="352" priority="464" operator="equal">
      <formula>#REF!</formula>
    </cfRule>
    <cfRule type="cellIs" dxfId="351" priority="465" operator="equal">
      <formula>#REF!</formula>
    </cfRule>
    <cfRule type="cellIs" dxfId="350" priority="474" operator="equal">
      <formula>#REF!</formula>
    </cfRule>
    <cfRule type="cellIs" dxfId="349" priority="467" operator="equal">
      <formula>#REF!</formula>
    </cfRule>
    <cfRule type="cellIs" dxfId="348" priority="468" operator="equal">
      <formula>#REF!</formula>
    </cfRule>
    <cfRule type="cellIs" dxfId="347" priority="441" operator="equal">
      <formula>#REF!</formula>
    </cfRule>
    <cfRule type="cellIs" dxfId="346" priority="473" operator="equal">
      <formula>#REF!</formula>
    </cfRule>
    <cfRule type="cellIs" dxfId="345" priority="476" operator="equal">
      <formula>#REF!</formula>
    </cfRule>
    <cfRule type="cellIs" dxfId="344" priority="439" operator="equal">
      <formula>#REF!</formula>
    </cfRule>
    <cfRule type="cellIs" dxfId="343" priority="472" operator="equal">
      <formula>#REF!</formula>
    </cfRule>
    <cfRule type="cellIs" dxfId="342" priority="471" operator="equal">
      <formula>#REF!</formula>
    </cfRule>
  </conditionalFormatting>
  <conditionalFormatting sqref="Q71 Q73">
    <cfRule type="cellIs" dxfId="341" priority="997" operator="equal">
      <formula>#REF!</formula>
    </cfRule>
    <cfRule type="cellIs" dxfId="340" priority="998" operator="equal">
      <formula>#REF!</formula>
    </cfRule>
    <cfRule type="cellIs" dxfId="339" priority="990" operator="equal">
      <formula>#REF!</formula>
    </cfRule>
    <cfRule type="cellIs" dxfId="338" priority="999" operator="equal">
      <formula>#REF!</formula>
    </cfRule>
    <cfRule type="cellIs" dxfId="337" priority="1001" operator="equal">
      <formula>#REF!</formula>
    </cfRule>
    <cfRule type="cellIs" dxfId="336" priority="993" operator="equal">
      <formula>#REF!</formula>
    </cfRule>
    <cfRule type="cellIs" dxfId="335" priority="992" operator="equal">
      <formula>#REF!</formula>
    </cfRule>
    <cfRule type="cellIs" dxfId="334" priority="996" operator="equal">
      <formula>#REF!</formula>
    </cfRule>
    <cfRule type="cellIs" dxfId="333" priority="985" operator="equal">
      <formula>#REF!</formula>
    </cfRule>
    <cfRule type="cellIs" dxfId="332" priority="987" operator="equal">
      <formula>#REF!</formula>
    </cfRule>
    <cfRule type="cellIs" dxfId="331" priority="988" operator="equal">
      <formula>#REF!</formula>
    </cfRule>
    <cfRule type="cellIs" dxfId="330" priority="989" operator="equal">
      <formula>#REF!</formula>
    </cfRule>
  </conditionalFormatting>
  <conditionalFormatting sqref="Q71">
    <cfRule type="cellIs" dxfId="329" priority="966" operator="equal">
      <formula>#REF!</formula>
    </cfRule>
    <cfRule type="cellIs" dxfId="328" priority="973" operator="equal">
      <formula>#REF!</formula>
    </cfRule>
    <cfRule type="cellIs" dxfId="327" priority="964" operator="equal">
      <formula>#REF!</formula>
    </cfRule>
    <cfRule type="cellIs" dxfId="326" priority="969" operator="equal">
      <formula>#REF!</formula>
    </cfRule>
  </conditionalFormatting>
  <conditionalFormatting sqref="Q73:Q76">
    <cfRule type="cellIs" dxfId="325" priority="70" operator="equal">
      <formula>#REF!</formula>
    </cfRule>
    <cfRule type="cellIs" dxfId="324" priority="93" operator="equal">
      <formula>#REF!</formula>
    </cfRule>
    <cfRule type="cellIs" dxfId="323" priority="92" operator="equal">
      <formula>#REF!</formula>
    </cfRule>
    <cfRule type="cellIs" dxfId="322" priority="68" operator="equal">
      <formula>#REF!</formula>
    </cfRule>
  </conditionalFormatting>
  <conditionalFormatting sqref="Q74:Q76">
    <cfRule type="cellIs" dxfId="321" priority="94" operator="equal">
      <formula>#REF!</formula>
    </cfRule>
    <cfRule type="cellIs" dxfId="320" priority="96" operator="equal">
      <formula>#REF!</formula>
    </cfRule>
    <cfRule type="cellIs" dxfId="319" priority="97" operator="equal">
      <formula>#REF!</formula>
    </cfRule>
    <cfRule type="cellIs" dxfId="318" priority="100" operator="equal">
      <formula>#REF!</formula>
    </cfRule>
    <cfRule type="cellIs" dxfId="317" priority="101" operator="equal">
      <formula>#REF!</formula>
    </cfRule>
    <cfRule type="cellIs" dxfId="316" priority="91" operator="equal">
      <formula>#REF!</formula>
    </cfRule>
    <cfRule type="cellIs" dxfId="315" priority="102" operator="equal">
      <formula>#REF!</formula>
    </cfRule>
    <cfRule type="cellIs" dxfId="314" priority="103" operator="equal">
      <formula>#REF!</formula>
    </cfRule>
    <cfRule type="cellIs" dxfId="313" priority="105" operator="equal">
      <formula>#REF!</formula>
    </cfRule>
    <cfRule type="cellIs" dxfId="312" priority="73" operator="equal">
      <formula>#REF!</formula>
    </cfRule>
    <cfRule type="cellIs" dxfId="311" priority="77" operator="equal">
      <formula>#REF!</formula>
    </cfRule>
    <cfRule type="cellIs" dxfId="310" priority="89" operator="equal">
      <formula>#REF!</formula>
    </cfRule>
  </conditionalFormatting>
  <conditionalFormatting sqref="AE16:AE17">
    <cfRule type="cellIs" dxfId="309" priority="1045" operator="equal">
      <formula>"ALTA"</formula>
    </cfRule>
    <cfRule type="cellIs" dxfId="308" priority="1046" operator="equal">
      <formula>"MEDIA"</formula>
    </cfRule>
    <cfRule type="cellIs" dxfId="307" priority="1047" operator="equal">
      <formula>"BAJA"</formula>
    </cfRule>
    <cfRule type="cellIs" dxfId="306" priority="1048" operator="equal">
      <formula>"MUY BAJA"</formula>
    </cfRule>
    <cfRule type="cellIs" dxfId="305" priority="1044" operator="equal">
      <formula>"MUY ALTA"</formula>
    </cfRule>
  </conditionalFormatting>
  <conditionalFormatting sqref="AE19:AE39">
    <cfRule type="cellIs" dxfId="304" priority="523" operator="equal">
      <formula>"MUY BAJA"</formula>
    </cfRule>
    <cfRule type="cellIs" dxfId="303" priority="519" operator="equal">
      <formula>"MUY ALTA"</formula>
    </cfRule>
    <cfRule type="cellIs" dxfId="302" priority="520" operator="equal">
      <formula>"ALTA"</formula>
    </cfRule>
    <cfRule type="cellIs" dxfId="301" priority="521" operator="equal">
      <formula>"MEDIA"</formula>
    </cfRule>
    <cfRule type="cellIs" dxfId="300" priority="522" operator="equal">
      <formula>"BAJA"</formula>
    </cfRule>
  </conditionalFormatting>
  <conditionalFormatting sqref="AE41:AE52">
    <cfRule type="cellIs" dxfId="299" priority="733" operator="equal">
      <formula>"MUY BAJA"</formula>
    </cfRule>
    <cfRule type="cellIs" dxfId="298" priority="731" operator="equal">
      <formula>"MEDIA"</formula>
    </cfRule>
    <cfRule type="cellIs" dxfId="297" priority="730" operator="equal">
      <formula>"ALTA"</formula>
    </cfRule>
    <cfRule type="cellIs" dxfId="296" priority="729" operator="equal">
      <formula>"MUY ALTA"</formula>
    </cfRule>
    <cfRule type="cellIs" dxfId="295" priority="732" operator="equal">
      <formula>"BAJA"</formula>
    </cfRule>
  </conditionalFormatting>
  <conditionalFormatting sqref="AE55:AE56 AE58 AE60">
    <cfRule type="cellIs" dxfId="294" priority="204" operator="equal">
      <formula>"MUY ALTA"</formula>
    </cfRule>
    <cfRule type="cellIs" dxfId="293" priority="208" operator="equal">
      <formula>"MUY BAJA"</formula>
    </cfRule>
    <cfRule type="cellIs" dxfId="292" priority="205" operator="equal">
      <formula>"ALTA"</formula>
    </cfRule>
    <cfRule type="cellIs" dxfId="291" priority="206" operator="equal">
      <formula>"MEDIA"</formula>
    </cfRule>
    <cfRule type="cellIs" dxfId="290" priority="207" operator="equal">
      <formula>"BAJA"</formula>
    </cfRule>
  </conditionalFormatting>
  <conditionalFormatting sqref="AE62:AE68">
    <cfRule type="cellIs" dxfId="289" priority="312" operator="equal">
      <formula>"BAJA"</formula>
    </cfRule>
    <cfRule type="cellIs" dxfId="288" priority="311" operator="equal">
      <formula>"MEDIA"</formula>
    </cfRule>
    <cfRule type="cellIs" dxfId="287" priority="310" operator="equal">
      <formula>"ALTA"</formula>
    </cfRule>
    <cfRule type="cellIs" dxfId="286" priority="309" operator="equal">
      <formula>"MUY ALTA"</formula>
    </cfRule>
    <cfRule type="cellIs" dxfId="285" priority="313" operator="equal">
      <formula>"MUY BAJA"</formula>
    </cfRule>
  </conditionalFormatting>
  <conditionalFormatting sqref="AE70:AE77">
    <cfRule type="cellIs" dxfId="284" priority="46" operator="equal">
      <formula>"BAJA"</formula>
    </cfRule>
    <cfRule type="cellIs" dxfId="283" priority="43" operator="equal">
      <formula>"MUY ALTA"</formula>
    </cfRule>
    <cfRule type="cellIs" dxfId="282" priority="44" operator="equal">
      <formula>"ALTA"</formula>
    </cfRule>
    <cfRule type="cellIs" dxfId="281" priority="45" operator="equal">
      <formula>"MEDIA"</formula>
    </cfRule>
    <cfRule type="cellIs" dxfId="280" priority="47" operator="equal">
      <formula>"MUY BAJA"</formula>
    </cfRule>
  </conditionalFormatting>
  <conditionalFormatting sqref="AG16 AG19 AG22 AG46 AG48 AG50">
    <cfRule type="cellIs" dxfId="279" priority="1042" operator="equal">
      <formula>"MENOR"</formula>
    </cfRule>
    <cfRule type="cellIs" dxfId="278" priority="1041" operator="equal">
      <formula>"MODERADO"</formula>
    </cfRule>
    <cfRule type="cellIs" dxfId="277" priority="1039" operator="equal">
      <formula>"CATASTROFICO"</formula>
    </cfRule>
    <cfRule type="cellIs" dxfId="276" priority="1040" operator="equal">
      <formula>"MAYOR"</formula>
    </cfRule>
    <cfRule type="cellIs" dxfId="275" priority="1043" operator="equal">
      <formula>"LEVE"</formula>
    </cfRule>
  </conditionalFormatting>
  <conditionalFormatting sqref="AG25">
    <cfRule type="cellIs" dxfId="274" priority="621" operator="equal">
      <formula>"MODERADO"</formula>
    </cfRule>
    <cfRule type="cellIs" dxfId="273" priority="619" operator="equal">
      <formula>"CATASTROFICO"</formula>
    </cfRule>
    <cfRule type="cellIs" dxfId="272" priority="620" operator="equal">
      <formula>"MAYOR"</formula>
    </cfRule>
    <cfRule type="cellIs" dxfId="271" priority="622" operator="equal">
      <formula>"MENOR"</formula>
    </cfRule>
    <cfRule type="cellIs" dxfId="270" priority="623" operator="equal">
      <formula>"LEVE"</formula>
    </cfRule>
  </conditionalFormatting>
  <conditionalFormatting sqref="AG31">
    <cfRule type="cellIs" dxfId="269" priority="518" operator="equal">
      <formula>"LEVE"</formula>
    </cfRule>
    <cfRule type="cellIs" dxfId="268" priority="517" operator="equal">
      <formula>"MENOR"</formula>
    </cfRule>
    <cfRule type="cellIs" dxfId="267" priority="516" operator="equal">
      <formula>"MODERADO"</formula>
    </cfRule>
    <cfRule type="cellIs" dxfId="266" priority="515" operator="equal">
      <formula>"MAYOR"</formula>
    </cfRule>
    <cfRule type="cellIs" dxfId="265" priority="514" operator="equal">
      <formula>"CATASTROFICO"</formula>
    </cfRule>
  </conditionalFormatting>
  <conditionalFormatting sqref="AG34 AG39">
    <cfRule type="cellIs" dxfId="264" priority="833" operator="equal">
      <formula>"LEVE"</formula>
    </cfRule>
    <cfRule type="cellIs" dxfId="263" priority="830" operator="equal">
      <formula>"MAYOR"</formula>
    </cfRule>
    <cfRule type="cellIs" dxfId="262" priority="829" operator="equal">
      <formula>"CATASTROFICO"</formula>
    </cfRule>
    <cfRule type="cellIs" dxfId="261" priority="832" operator="equal">
      <formula>"MENOR"</formula>
    </cfRule>
    <cfRule type="cellIs" dxfId="260" priority="831" operator="equal">
      <formula>"MODERADO"</formula>
    </cfRule>
  </conditionalFormatting>
  <conditionalFormatting sqref="AG42">
    <cfRule type="cellIs" dxfId="259" priority="725" operator="equal">
      <formula>"MAYOR"</formula>
    </cfRule>
    <cfRule type="cellIs" dxfId="258" priority="728" operator="equal">
      <formula>"LEVE"</formula>
    </cfRule>
    <cfRule type="cellIs" dxfId="257" priority="727" operator="equal">
      <formula>"MENOR"</formula>
    </cfRule>
    <cfRule type="cellIs" dxfId="256" priority="726" operator="equal">
      <formula>"MODERADO"</formula>
    </cfRule>
    <cfRule type="cellIs" dxfId="255" priority="724" operator="equal">
      <formula>"CATASTROFICO"</formula>
    </cfRule>
  </conditionalFormatting>
  <conditionalFormatting sqref="AG56 AG58 AG60">
    <cfRule type="cellIs" dxfId="254" priority="203" operator="equal">
      <formula>"LEVE"</formula>
    </cfRule>
    <cfRule type="cellIs" dxfId="253" priority="200" operator="equal">
      <formula>"MAYOR"</formula>
    </cfRule>
    <cfRule type="cellIs" dxfId="252" priority="202" operator="equal">
      <formula>"MENOR"</formula>
    </cfRule>
    <cfRule type="cellIs" dxfId="251" priority="199" operator="equal">
      <formula>"CATASTROFICO"</formula>
    </cfRule>
    <cfRule type="cellIs" dxfId="250" priority="201" operator="equal">
      <formula>"MODERADO"</formula>
    </cfRule>
  </conditionalFormatting>
  <conditionalFormatting sqref="AG62 AG65">
    <cfRule type="cellIs" dxfId="249" priority="305" operator="equal">
      <formula>"MAYOR"</formula>
    </cfRule>
    <cfRule type="cellIs" dxfId="248" priority="307" operator="equal">
      <formula>"MENOR"</formula>
    </cfRule>
    <cfRule type="cellIs" dxfId="247" priority="308" operator="equal">
      <formula>"LEVE"</formula>
    </cfRule>
    <cfRule type="cellIs" dxfId="246" priority="304" operator="equal">
      <formula>"CATASTROFICO"</formula>
    </cfRule>
    <cfRule type="cellIs" dxfId="245" priority="306" operator="equal">
      <formula>"MODERADO"</formula>
    </cfRule>
  </conditionalFormatting>
  <conditionalFormatting sqref="AG67:AG68">
    <cfRule type="cellIs" dxfId="244" priority="411" operator="equal">
      <formula>"MODERADO"</formula>
    </cfRule>
    <cfRule type="cellIs" dxfId="243" priority="409" operator="equal">
      <formula>"CATASTROFICO"</formula>
    </cfRule>
    <cfRule type="cellIs" dxfId="242" priority="413" operator="equal">
      <formula>"LEVE"</formula>
    </cfRule>
    <cfRule type="cellIs" dxfId="241" priority="412" operator="equal">
      <formula>"MENOR"</formula>
    </cfRule>
    <cfRule type="cellIs" dxfId="240" priority="410" operator="equal">
      <formula>"MAYOR"</formula>
    </cfRule>
  </conditionalFormatting>
  <conditionalFormatting sqref="AG71">
    <cfRule type="cellIs" dxfId="239" priority="937" operator="equal">
      <formula>"MENOR"</formula>
    </cfRule>
    <cfRule type="cellIs" dxfId="238" priority="938" operator="equal">
      <formula>"LEVE"</formula>
    </cfRule>
    <cfRule type="cellIs" dxfId="237" priority="936" operator="equal">
      <formula>"MODERADO"</formula>
    </cfRule>
    <cfRule type="cellIs" dxfId="236" priority="935" operator="equal">
      <formula>"MAYOR"</formula>
    </cfRule>
    <cfRule type="cellIs" dxfId="235" priority="934" operator="equal">
      <formula>"CATASTROFICO"</formula>
    </cfRule>
  </conditionalFormatting>
  <conditionalFormatting sqref="AG73:AG76">
    <cfRule type="cellIs" dxfId="234" priority="38" operator="equal">
      <formula>"CATASTROFICO"</formula>
    </cfRule>
    <cfRule type="cellIs" dxfId="233" priority="42" operator="equal">
      <formula>"LEVE"</formula>
    </cfRule>
    <cfRule type="cellIs" dxfId="232" priority="41" operator="equal">
      <formula>"MENOR"</formula>
    </cfRule>
    <cfRule type="cellIs" dxfId="231" priority="39" operator="equal">
      <formula>"MAYOR"</formula>
    </cfRule>
    <cfRule type="cellIs" dxfId="230" priority="40" operator="equal">
      <formula>"MODERADO"</formula>
    </cfRule>
  </conditionalFormatting>
  <conditionalFormatting sqref="AI16 AI19 AI22 AI46 AI48 AI50 Q16 Q19 Q22 Q46 Q48 Q50">
    <cfRule type="cellIs" dxfId="229" priority="1055" operator="equal">
      <formula>"BAJO"</formula>
    </cfRule>
    <cfRule type="cellIs" dxfId="228" priority="1049" operator="equal">
      <formula>"EXTREMO (RC/F)"</formula>
    </cfRule>
    <cfRule type="cellIs" dxfId="227" priority="1050" operator="equal">
      <formula>"ALTO (RC/F)"</formula>
    </cfRule>
    <cfRule type="cellIs" dxfId="226" priority="1051" operator="equal">
      <formula>"MODERADO (RC/F)"</formula>
    </cfRule>
    <cfRule type="cellIs" dxfId="225" priority="1052" operator="equal">
      <formula>"EXTREMO"</formula>
    </cfRule>
    <cfRule type="cellIs" dxfId="224" priority="1053" operator="equal">
      <formula>"ALTO"</formula>
    </cfRule>
    <cfRule type="cellIs" dxfId="223" priority="1054" operator="equal">
      <formula>"MODERADO"</formula>
    </cfRule>
  </conditionalFormatting>
  <conditionalFormatting sqref="AI16 AI19 AI22 AI46 AI48 AI50">
    <cfRule type="cellIs" dxfId="222" priority="1027" operator="equal">
      <formula>#REF!</formula>
    </cfRule>
    <cfRule type="cellIs" dxfId="221" priority="1029" operator="equal">
      <formula>#REF!</formula>
    </cfRule>
    <cfRule type="cellIs" dxfId="220" priority="1030" operator="equal">
      <formula>#REF!</formula>
    </cfRule>
    <cfRule type="cellIs" dxfId="219" priority="1033" operator="equal">
      <formula>#REF!</formula>
    </cfRule>
    <cfRule type="cellIs" dxfId="218" priority="1034" operator="equal">
      <formula>#REF!</formula>
    </cfRule>
    <cfRule type="cellIs" dxfId="217" priority="1035" operator="equal">
      <formula>#REF!</formula>
    </cfRule>
    <cfRule type="cellIs" dxfId="216" priority="1036" operator="equal">
      <formula>#REF!</formula>
    </cfRule>
    <cfRule type="cellIs" dxfId="215" priority="1038" operator="equal">
      <formula>#REF!</formula>
    </cfRule>
    <cfRule type="cellIs" dxfId="214" priority="1024" operator="equal">
      <formula>#REF!</formula>
    </cfRule>
    <cfRule type="cellIs" dxfId="213" priority="1002" operator="equal">
      <formula>#REF!</formula>
    </cfRule>
    <cfRule type="cellIs" dxfId="212" priority="1003" operator="equal">
      <formula>#REF!</formula>
    </cfRule>
    <cfRule type="cellIs" dxfId="211" priority="1006" operator="equal">
      <formula>#REF!</formula>
    </cfRule>
    <cfRule type="cellIs" dxfId="210" priority="1010" operator="equal">
      <formula>#REF!</formula>
    </cfRule>
    <cfRule type="cellIs" dxfId="209" priority="1022" operator="equal">
      <formula>#REF!</formula>
    </cfRule>
    <cfRule type="cellIs" dxfId="208" priority="1025" operator="equal">
      <formula>#REF!</formula>
    </cfRule>
    <cfRule type="cellIs" dxfId="207" priority="1026" operator="equal">
      <formula>#REF!</formula>
    </cfRule>
  </conditionalFormatting>
  <conditionalFormatting sqref="AI25 Q25">
    <cfRule type="cellIs" dxfId="206" priority="632" operator="equal">
      <formula>"EXTREMO"</formula>
    </cfRule>
    <cfRule type="cellIs" dxfId="205" priority="634" operator="equal">
      <formula>"MODERADO"</formula>
    </cfRule>
    <cfRule type="cellIs" dxfId="204" priority="633" operator="equal">
      <formula>"ALTO"</formula>
    </cfRule>
    <cfRule type="cellIs" dxfId="203" priority="631" operator="equal">
      <formula>"MODERADO (RC/F)"</formula>
    </cfRule>
    <cfRule type="cellIs" dxfId="202" priority="630" operator="equal">
      <formula>"ALTO (RC/F)"</formula>
    </cfRule>
    <cfRule type="cellIs" dxfId="201" priority="629" operator="equal">
      <formula>"EXTREMO (RC/F)"</formula>
    </cfRule>
    <cfRule type="cellIs" dxfId="200" priority="635" operator="equal">
      <formula>"BAJO"</formula>
    </cfRule>
  </conditionalFormatting>
  <conditionalFormatting sqref="AI25">
    <cfRule type="cellIs" dxfId="199" priority="607" operator="equal">
      <formula>#REF!</formula>
    </cfRule>
    <cfRule type="cellIs" dxfId="198" priority="618" operator="equal">
      <formula>#REF!</formula>
    </cfRule>
    <cfRule type="cellIs" dxfId="197" priority="616" operator="equal">
      <formula>#REF!</formula>
    </cfRule>
    <cfRule type="cellIs" dxfId="196" priority="615" operator="equal">
      <formula>#REF!</formula>
    </cfRule>
    <cfRule type="cellIs" dxfId="195" priority="614" operator="equal">
      <formula>#REF!</formula>
    </cfRule>
    <cfRule type="cellIs" dxfId="194" priority="606" operator="equal">
      <formula>#REF!</formula>
    </cfRule>
    <cfRule type="cellIs" dxfId="193" priority="582" operator="equal">
      <formula>#REF!</formula>
    </cfRule>
    <cfRule type="cellIs" dxfId="192" priority="583" operator="equal">
      <formula>#REF!</formula>
    </cfRule>
    <cfRule type="cellIs" dxfId="191" priority="586" operator="equal">
      <formula>#REF!</formula>
    </cfRule>
    <cfRule type="cellIs" dxfId="190" priority="605" operator="equal">
      <formula>#REF!</formula>
    </cfRule>
    <cfRule type="cellIs" dxfId="189" priority="590" operator="equal">
      <formula>#REF!</formula>
    </cfRule>
    <cfRule type="cellIs" dxfId="188" priority="602" operator="equal">
      <formula>#REF!</formula>
    </cfRule>
    <cfRule type="cellIs" dxfId="187" priority="604" operator="equal">
      <formula>#REF!</formula>
    </cfRule>
    <cfRule type="cellIs" dxfId="186" priority="613" operator="equal">
      <formula>#REF!</formula>
    </cfRule>
    <cfRule type="cellIs" dxfId="185" priority="610" operator="equal">
      <formula>#REF!</formula>
    </cfRule>
    <cfRule type="cellIs" dxfId="184" priority="609" operator="equal">
      <formula>#REF!</formula>
    </cfRule>
  </conditionalFormatting>
  <conditionalFormatting sqref="AI31 Q31">
    <cfRule type="cellIs" dxfId="183" priority="529" operator="equal">
      <formula>"MODERADO"</formula>
    </cfRule>
    <cfRule type="cellIs" dxfId="182" priority="528" operator="equal">
      <formula>"ALTO"</formula>
    </cfRule>
    <cfRule type="cellIs" dxfId="181" priority="530" operator="equal">
      <formula>"BAJO"</formula>
    </cfRule>
    <cfRule type="cellIs" dxfId="180" priority="524" operator="equal">
      <formula>"EXTREMO (RC/F)"</formula>
    </cfRule>
    <cfRule type="cellIs" dxfId="179" priority="525" operator="equal">
      <formula>"ALTO (RC/F)"</formula>
    </cfRule>
    <cfRule type="cellIs" dxfId="178" priority="526" operator="equal">
      <formula>"MODERADO (RC/F)"</formula>
    </cfRule>
    <cfRule type="cellIs" dxfId="177" priority="527" operator="equal">
      <formula>"EXTREMO"</formula>
    </cfRule>
  </conditionalFormatting>
  <conditionalFormatting sqref="AI31">
    <cfRule type="cellIs" dxfId="176" priority="504" operator="equal">
      <formula>#REF!</formula>
    </cfRule>
    <cfRule type="cellIs" dxfId="175" priority="502" operator="equal">
      <formula>#REF!</formula>
    </cfRule>
    <cfRule type="cellIs" dxfId="174" priority="501" operator="equal">
      <formula>#REF!</formula>
    </cfRule>
    <cfRule type="cellIs" dxfId="173" priority="500" operator="equal">
      <formula>#REF!</formula>
    </cfRule>
    <cfRule type="cellIs" dxfId="172" priority="499" operator="equal">
      <formula>#REF!</formula>
    </cfRule>
    <cfRule type="cellIs" dxfId="171" priority="497" operator="equal">
      <formula>#REF!</formula>
    </cfRule>
    <cfRule type="cellIs" dxfId="170" priority="485" operator="equal">
      <formula>#REF!</formula>
    </cfRule>
    <cfRule type="cellIs" dxfId="169" priority="481" operator="equal">
      <formula>#REF!</formula>
    </cfRule>
    <cfRule type="cellIs" dxfId="168" priority="478" operator="equal">
      <formula>#REF!</formula>
    </cfRule>
    <cfRule type="cellIs" dxfId="167" priority="477" operator="equal">
      <formula>#REF!</formula>
    </cfRule>
    <cfRule type="cellIs" dxfId="166" priority="508" operator="equal">
      <formula>#REF!</formula>
    </cfRule>
    <cfRule type="cellIs" dxfId="165" priority="510" operator="equal">
      <formula>#REF!</formula>
    </cfRule>
    <cfRule type="cellIs" dxfId="164" priority="511" operator="equal">
      <formula>#REF!</formula>
    </cfRule>
    <cfRule type="cellIs" dxfId="163" priority="513" operator="equal">
      <formula>#REF!</formula>
    </cfRule>
    <cfRule type="cellIs" dxfId="162" priority="505" operator="equal">
      <formula>#REF!</formula>
    </cfRule>
    <cfRule type="cellIs" dxfId="161" priority="509" operator="equal">
      <formula>#REF!</formula>
    </cfRule>
  </conditionalFormatting>
  <conditionalFormatting sqref="AI34 AI39 Q34">
    <cfRule type="cellIs" dxfId="160" priority="842" operator="equal">
      <formula>"EXTREMO"</formula>
    </cfRule>
    <cfRule type="cellIs" dxfId="159" priority="839" operator="equal">
      <formula>"EXTREMO (RC/F)"</formula>
    </cfRule>
    <cfRule type="cellIs" dxfId="158" priority="845" operator="equal">
      <formula>"BAJO"</formula>
    </cfRule>
    <cfRule type="cellIs" dxfId="157" priority="844" operator="equal">
      <formula>"MODERADO"</formula>
    </cfRule>
    <cfRule type="cellIs" dxfId="156" priority="843" operator="equal">
      <formula>"ALTO"</formula>
    </cfRule>
    <cfRule type="cellIs" dxfId="155" priority="841" operator="equal">
      <formula>"MODERADO (RC/F)"</formula>
    </cfRule>
    <cfRule type="cellIs" dxfId="154" priority="840" operator="equal">
      <formula>"ALTO (RC/F)"</formula>
    </cfRule>
  </conditionalFormatting>
  <conditionalFormatting sqref="AI34 AI39">
    <cfRule type="cellIs" dxfId="153" priority="814" operator="equal">
      <formula>#REF!</formula>
    </cfRule>
    <cfRule type="cellIs" dxfId="152" priority="792" operator="equal">
      <formula>#REF!</formula>
    </cfRule>
    <cfRule type="cellIs" dxfId="151" priority="793" operator="equal">
      <formula>#REF!</formula>
    </cfRule>
    <cfRule type="cellIs" dxfId="150" priority="796" operator="equal">
      <formula>#REF!</formula>
    </cfRule>
    <cfRule type="cellIs" dxfId="149" priority="800" operator="equal">
      <formula>#REF!</formula>
    </cfRule>
    <cfRule type="cellIs" dxfId="148" priority="812" operator="equal">
      <formula>#REF!</formula>
    </cfRule>
    <cfRule type="cellIs" dxfId="147" priority="815" operator="equal">
      <formula>#REF!</formula>
    </cfRule>
    <cfRule type="cellIs" dxfId="146" priority="828" operator="equal">
      <formula>#REF!</formula>
    </cfRule>
    <cfRule type="cellIs" dxfId="145" priority="819" operator="equal">
      <formula>#REF!</formula>
    </cfRule>
    <cfRule type="cellIs" dxfId="144" priority="820" operator="equal">
      <formula>#REF!</formula>
    </cfRule>
    <cfRule type="cellIs" dxfId="143" priority="823" operator="equal">
      <formula>#REF!</formula>
    </cfRule>
    <cfRule type="cellIs" dxfId="142" priority="824" operator="equal">
      <formula>#REF!</formula>
    </cfRule>
    <cfRule type="cellIs" dxfId="141" priority="816" operator="equal">
      <formula>#REF!</formula>
    </cfRule>
    <cfRule type="cellIs" dxfId="140" priority="825" operator="equal">
      <formula>#REF!</formula>
    </cfRule>
    <cfRule type="cellIs" dxfId="139" priority="826" operator="equal">
      <formula>#REF!</formula>
    </cfRule>
    <cfRule type="cellIs" dxfId="138" priority="817" operator="equal">
      <formula>#REF!</formula>
    </cfRule>
  </conditionalFormatting>
  <conditionalFormatting sqref="AI42 Q42">
    <cfRule type="cellIs" dxfId="137" priority="739" operator="equal">
      <formula>"MODERADO"</formula>
    </cfRule>
    <cfRule type="cellIs" dxfId="136" priority="738" operator="equal">
      <formula>"ALTO"</formula>
    </cfRule>
    <cfRule type="cellIs" dxfId="135" priority="736" operator="equal">
      <formula>"MODERADO (RC/F)"</formula>
    </cfRule>
    <cfRule type="cellIs" dxfId="134" priority="735" operator="equal">
      <formula>"ALTO (RC/F)"</formula>
    </cfRule>
    <cfRule type="cellIs" dxfId="133" priority="734" operator="equal">
      <formula>"EXTREMO (RC/F)"</formula>
    </cfRule>
    <cfRule type="cellIs" dxfId="132" priority="740" operator="equal">
      <formula>"BAJO"</formula>
    </cfRule>
    <cfRule type="cellIs" dxfId="131" priority="737" operator="equal">
      <formula>"EXTREMO"</formula>
    </cfRule>
  </conditionalFormatting>
  <conditionalFormatting sqref="AI42">
    <cfRule type="cellIs" dxfId="130" priority="688" operator="equal">
      <formula>#REF!</formula>
    </cfRule>
    <cfRule type="cellIs" dxfId="129" priority="719" operator="equal">
      <formula>#REF!</formula>
    </cfRule>
    <cfRule type="cellIs" dxfId="128" priority="720" operator="equal">
      <formula>#REF!</formula>
    </cfRule>
    <cfRule type="cellIs" dxfId="127" priority="721" operator="equal">
      <formula>#REF!</formula>
    </cfRule>
    <cfRule type="cellIs" dxfId="126" priority="723" operator="equal">
      <formula>#REF!</formula>
    </cfRule>
    <cfRule type="cellIs" dxfId="125" priority="715" operator="equal">
      <formula>#REF!</formula>
    </cfRule>
    <cfRule type="cellIs" dxfId="124" priority="714" operator="equal">
      <formula>#REF!</formula>
    </cfRule>
    <cfRule type="cellIs" dxfId="123" priority="712" operator="equal">
      <formula>#REF!</formula>
    </cfRule>
    <cfRule type="cellIs" dxfId="122" priority="711" operator="equal">
      <formula>#REF!</formula>
    </cfRule>
    <cfRule type="cellIs" dxfId="121" priority="710" operator="equal">
      <formula>#REF!</formula>
    </cfRule>
    <cfRule type="cellIs" dxfId="120" priority="709" operator="equal">
      <formula>#REF!</formula>
    </cfRule>
    <cfRule type="cellIs" dxfId="119" priority="707" operator="equal">
      <formula>#REF!</formula>
    </cfRule>
    <cfRule type="cellIs" dxfId="118" priority="695" operator="equal">
      <formula>#REF!</formula>
    </cfRule>
    <cfRule type="cellIs" dxfId="117" priority="691" operator="equal">
      <formula>#REF!</formula>
    </cfRule>
    <cfRule type="cellIs" dxfId="116" priority="687" operator="equal">
      <formula>#REF!</formula>
    </cfRule>
    <cfRule type="cellIs" dxfId="115" priority="718" operator="equal">
      <formula>#REF!</formula>
    </cfRule>
  </conditionalFormatting>
  <conditionalFormatting sqref="AI56 AI58 AI60 Q56 Q58 Q60">
    <cfRule type="cellIs" dxfId="114" priority="215" operator="equal">
      <formula>"BAJO"</formula>
    </cfRule>
    <cfRule type="cellIs" dxfId="113" priority="209" operator="equal">
      <formula>"EXTREMO (RC/F)"</formula>
    </cfRule>
    <cfRule type="cellIs" dxfId="112" priority="210" operator="equal">
      <formula>"ALTO (RC/F)"</formula>
    </cfRule>
    <cfRule type="cellIs" dxfId="111" priority="211" operator="equal">
      <formula>"MODERADO (RC/F)"</formula>
    </cfRule>
    <cfRule type="cellIs" dxfId="110" priority="212" operator="equal">
      <formula>"EXTREMO"</formula>
    </cfRule>
    <cfRule type="cellIs" dxfId="109" priority="213" operator="equal">
      <formula>"ALTO"</formula>
    </cfRule>
    <cfRule type="cellIs" dxfId="108" priority="214" operator="equal">
      <formula>"MODERADO"</formula>
    </cfRule>
  </conditionalFormatting>
  <conditionalFormatting sqref="AI56 AI58 AI60">
    <cfRule type="cellIs" dxfId="107" priority="184" operator="equal">
      <formula>#REF!</formula>
    </cfRule>
    <cfRule type="cellIs" dxfId="106" priority="182" operator="equal">
      <formula>#REF!</formula>
    </cfRule>
    <cfRule type="cellIs" dxfId="105" priority="170" operator="equal">
      <formula>#REF!</formula>
    </cfRule>
    <cfRule type="cellIs" dxfId="104" priority="166" operator="equal">
      <formula>#REF!</formula>
    </cfRule>
    <cfRule type="cellIs" dxfId="103" priority="196" operator="equal">
      <formula>#REF!</formula>
    </cfRule>
    <cfRule type="cellIs" dxfId="102" priority="198" operator="equal">
      <formula>#REF!</formula>
    </cfRule>
    <cfRule type="cellIs" dxfId="101" priority="187" operator="equal">
      <formula>#REF!</formula>
    </cfRule>
    <cfRule type="cellIs" dxfId="100" priority="189" operator="equal">
      <formula>#REF!</formula>
    </cfRule>
    <cfRule type="cellIs" dxfId="99" priority="190" operator="equal">
      <formula>#REF!</formula>
    </cfRule>
    <cfRule type="cellIs" dxfId="98" priority="193" operator="equal">
      <formula>#REF!</formula>
    </cfRule>
    <cfRule type="cellIs" dxfId="97" priority="195" operator="equal">
      <formula>#REF!</formula>
    </cfRule>
    <cfRule type="cellIs" dxfId="96" priority="163" operator="equal">
      <formula>#REF!</formula>
    </cfRule>
    <cfRule type="cellIs" dxfId="95" priority="162" operator="equal">
      <formula>#REF!</formula>
    </cfRule>
    <cfRule type="cellIs" dxfId="94" priority="186" operator="equal">
      <formula>#REF!</formula>
    </cfRule>
    <cfRule type="cellIs" dxfId="93" priority="194" operator="equal">
      <formula>#REF!</formula>
    </cfRule>
    <cfRule type="cellIs" dxfId="92" priority="185" operator="equal">
      <formula>#REF!</formula>
    </cfRule>
  </conditionalFormatting>
  <conditionalFormatting sqref="AI62 AI65 Q62 Q65">
    <cfRule type="cellIs" dxfId="91" priority="314" operator="equal">
      <formula>"EXTREMO (RC/F)"</formula>
    </cfRule>
    <cfRule type="cellIs" dxfId="90" priority="315" operator="equal">
      <formula>"ALTO (RC/F)"</formula>
    </cfRule>
    <cfRule type="cellIs" dxfId="89" priority="316" operator="equal">
      <formula>"MODERADO (RC/F)"</formula>
    </cfRule>
    <cfRule type="cellIs" dxfId="88" priority="317" operator="equal">
      <formula>"EXTREMO"</formula>
    </cfRule>
    <cfRule type="cellIs" dxfId="87" priority="318" operator="equal">
      <formula>"ALTO"</formula>
    </cfRule>
    <cfRule type="cellIs" dxfId="86" priority="319" operator="equal">
      <formula>"MODERADO"</formula>
    </cfRule>
    <cfRule type="cellIs" dxfId="85" priority="320" operator="equal">
      <formula>"BAJO"</formula>
    </cfRule>
  </conditionalFormatting>
  <conditionalFormatting sqref="AI62 AI65">
    <cfRule type="cellIs" dxfId="84" priority="303" operator="equal">
      <formula>#REF!</formula>
    </cfRule>
    <cfRule type="cellIs" dxfId="83" priority="301" operator="equal">
      <formula>#REF!</formula>
    </cfRule>
    <cfRule type="cellIs" dxfId="82" priority="300" operator="equal">
      <formula>#REF!</formula>
    </cfRule>
    <cfRule type="cellIs" dxfId="81" priority="299" operator="equal">
      <formula>#REF!</formula>
    </cfRule>
    <cfRule type="cellIs" dxfId="80" priority="298" operator="equal">
      <formula>#REF!</formula>
    </cfRule>
    <cfRule type="cellIs" dxfId="79" priority="295" operator="equal">
      <formula>#REF!</formula>
    </cfRule>
    <cfRule type="cellIs" dxfId="78" priority="294" operator="equal">
      <formula>#REF!</formula>
    </cfRule>
    <cfRule type="cellIs" dxfId="77" priority="292" operator="equal">
      <formula>#REF!</formula>
    </cfRule>
    <cfRule type="cellIs" dxfId="76" priority="291" operator="equal">
      <formula>#REF!</formula>
    </cfRule>
    <cfRule type="cellIs" dxfId="75" priority="290" operator="equal">
      <formula>#REF!</formula>
    </cfRule>
    <cfRule type="cellIs" dxfId="74" priority="289" operator="equal">
      <formula>#REF!</formula>
    </cfRule>
    <cfRule type="cellIs" dxfId="73" priority="287" operator="equal">
      <formula>#REF!</formula>
    </cfRule>
    <cfRule type="cellIs" dxfId="72" priority="275" operator="equal">
      <formula>#REF!</formula>
    </cfRule>
    <cfRule type="cellIs" dxfId="71" priority="271" operator="equal">
      <formula>#REF!</formula>
    </cfRule>
    <cfRule type="cellIs" dxfId="70" priority="268" operator="equal">
      <formula>#REF!</formula>
    </cfRule>
    <cfRule type="cellIs" dxfId="69" priority="267" operator="equal">
      <formula>#REF!</formula>
    </cfRule>
  </conditionalFormatting>
  <conditionalFormatting sqref="AI67:AI68 Q67:Q68">
    <cfRule type="cellIs" dxfId="68" priority="425" operator="equal">
      <formula>"BAJO"</formula>
    </cfRule>
    <cfRule type="cellIs" dxfId="67" priority="424" operator="equal">
      <formula>"MODERADO"</formula>
    </cfRule>
    <cfRule type="cellIs" dxfId="66" priority="423" operator="equal">
      <formula>"ALTO"</formula>
    </cfRule>
    <cfRule type="cellIs" dxfId="65" priority="422" operator="equal">
      <formula>"EXTREMO"</formula>
    </cfRule>
    <cfRule type="cellIs" dxfId="64" priority="421" operator="equal">
      <formula>"MODERADO (RC/F)"</formula>
    </cfRule>
    <cfRule type="cellIs" dxfId="63" priority="420" operator="equal">
      <formula>"ALTO (RC/F)"</formula>
    </cfRule>
    <cfRule type="cellIs" dxfId="62" priority="419" operator="equal">
      <formula>"EXTREMO (RC/F)"</formula>
    </cfRule>
  </conditionalFormatting>
  <conditionalFormatting sqref="AI67:AI68">
    <cfRule type="cellIs" dxfId="61" priority="395" operator="equal">
      <formula>#REF!</formula>
    </cfRule>
    <cfRule type="cellIs" dxfId="60" priority="396" operator="equal">
      <formula>#REF!</formula>
    </cfRule>
    <cfRule type="cellIs" dxfId="59" priority="380" operator="equal">
      <formula>#REF!</formula>
    </cfRule>
    <cfRule type="cellIs" dxfId="58" priority="397" operator="equal">
      <formula>#REF!</formula>
    </cfRule>
    <cfRule type="cellIs" dxfId="57" priority="399" operator="equal">
      <formula>#REF!</formula>
    </cfRule>
    <cfRule type="cellIs" dxfId="56" priority="408" operator="equal">
      <formula>#REF!</formula>
    </cfRule>
    <cfRule type="cellIs" dxfId="55" priority="403" operator="equal">
      <formula>#REF!</formula>
    </cfRule>
    <cfRule type="cellIs" dxfId="54" priority="404" operator="equal">
      <formula>#REF!</formula>
    </cfRule>
    <cfRule type="cellIs" dxfId="53" priority="406" operator="equal">
      <formula>#REF!</formula>
    </cfRule>
    <cfRule type="cellIs" dxfId="52" priority="405" operator="equal">
      <formula>#REF!</formula>
    </cfRule>
    <cfRule type="cellIs" dxfId="51" priority="392" operator="equal">
      <formula>#REF!</formula>
    </cfRule>
    <cfRule type="cellIs" dxfId="50" priority="394" operator="equal">
      <formula>#REF!</formula>
    </cfRule>
    <cfRule type="cellIs" dxfId="49" priority="400" operator="equal">
      <formula>#REF!</formula>
    </cfRule>
    <cfRule type="cellIs" dxfId="48" priority="376" operator="equal">
      <formula>#REF!</formula>
    </cfRule>
    <cfRule type="cellIs" dxfId="47" priority="373" operator="equal">
      <formula>#REF!</formula>
    </cfRule>
    <cfRule type="cellIs" dxfId="46" priority="372" operator="equal">
      <formula>#REF!</formula>
    </cfRule>
  </conditionalFormatting>
  <conditionalFormatting sqref="AI71 AI73 Q71">
    <cfRule type="cellIs" dxfId="45" priority="944" operator="equal">
      <formula>"EXTREMO (RC/F)"</formula>
    </cfRule>
    <cfRule type="cellIs" dxfId="44" priority="945" operator="equal">
      <formula>"ALTO (RC/F)"</formula>
    </cfRule>
    <cfRule type="cellIs" dxfId="43" priority="946" operator="equal">
      <formula>"MODERADO (RC/F)"</formula>
    </cfRule>
    <cfRule type="cellIs" dxfId="42" priority="947" operator="equal">
      <formula>"EXTREMO"</formula>
    </cfRule>
    <cfRule type="cellIs" dxfId="41" priority="948" operator="equal">
      <formula>"ALTO"</formula>
    </cfRule>
    <cfRule type="cellIs" dxfId="40" priority="949" operator="equal">
      <formula>"MODERADO"</formula>
    </cfRule>
    <cfRule type="cellIs" dxfId="39" priority="950" operator="equal">
      <formula>"BAJO"</formula>
    </cfRule>
  </conditionalFormatting>
  <conditionalFormatting sqref="AI71 AI73">
    <cfRule type="cellIs" dxfId="38" priority="929" operator="equal">
      <formula>#REF!</formula>
    </cfRule>
    <cfRule type="cellIs" dxfId="37" priority="928" operator="equal">
      <formula>#REF!</formula>
    </cfRule>
    <cfRule type="cellIs" dxfId="36" priority="925" operator="equal">
      <formula>#REF!</formula>
    </cfRule>
    <cfRule type="cellIs" dxfId="35" priority="924" operator="equal">
      <formula>#REF!</formula>
    </cfRule>
    <cfRule type="cellIs" dxfId="34" priority="922" operator="equal">
      <formula>#REF!</formula>
    </cfRule>
    <cfRule type="cellIs" dxfId="33" priority="931" operator="equal">
      <formula>#REF!</formula>
    </cfRule>
    <cfRule type="cellIs" dxfId="32" priority="933" operator="equal">
      <formula>#REF!</formula>
    </cfRule>
    <cfRule type="cellIs" dxfId="31" priority="930" operator="equal">
      <formula>#REF!</formula>
    </cfRule>
    <cfRule type="cellIs" dxfId="30" priority="921" operator="equal">
      <formula>#REF!</formula>
    </cfRule>
    <cfRule type="cellIs" dxfId="29" priority="919" operator="equal">
      <formula>#REF!</formula>
    </cfRule>
    <cfRule type="cellIs" dxfId="28" priority="917" operator="equal">
      <formula>#REF!</formula>
    </cfRule>
    <cfRule type="cellIs" dxfId="27" priority="920" operator="equal">
      <formula>#REF!</formula>
    </cfRule>
  </conditionalFormatting>
  <conditionalFormatting sqref="AI71">
    <cfRule type="cellIs" dxfId="26" priority="905" operator="equal">
      <formula>#REF!</formula>
    </cfRule>
    <cfRule type="cellIs" dxfId="25" priority="901" operator="equal">
      <formula>#REF!</formula>
    </cfRule>
    <cfRule type="cellIs" dxfId="24" priority="898" operator="equal">
      <formula>#REF!</formula>
    </cfRule>
    <cfRule type="cellIs" dxfId="23" priority="897" operator="equal">
      <formula>#REF!</formula>
    </cfRule>
  </conditionalFormatting>
  <conditionalFormatting sqref="AI73:AI76">
    <cfRule type="cellIs" dxfId="22" priority="1" operator="equal">
      <formula>#REF!</formula>
    </cfRule>
    <cfRule type="cellIs" dxfId="21" priority="25" operator="equal">
      <formula>#REF!</formula>
    </cfRule>
    <cfRule type="cellIs" dxfId="20" priority="24" operator="equal">
      <formula>#REF!</formula>
    </cfRule>
    <cfRule type="cellIs" dxfId="19" priority="2" operator="equal">
      <formula>#REF!</formula>
    </cfRule>
  </conditionalFormatting>
  <conditionalFormatting sqref="AI74:AI76 Q73:Q76">
    <cfRule type="cellIs" dxfId="18" priority="48" operator="equal">
      <formula>"EXTREMO (RC/F)"</formula>
    </cfRule>
    <cfRule type="cellIs" dxfId="17" priority="49" operator="equal">
      <formula>"ALTO (RC/F)"</formula>
    </cfRule>
    <cfRule type="cellIs" dxfId="16" priority="50" operator="equal">
      <formula>"MODERADO (RC/F)"</formula>
    </cfRule>
    <cfRule type="cellIs" dxfId="15" priority="51" operator="equal">
      <formula>"EXTREMO"</formula>
    </cfRule>
    <cfRule type="cellIs" dxfId="14" priority="53" operator="equal">
      <formula>"MODERADO"</formula>
    </cfRule>
    <cfRule type="cellIs" dxfId="13" priority="54" operator="equal">
      <formula>"BAJO"</formula>
    </cfRule>
    <cfRule type="cellIs" dxfId="12" priority="52" operator="equal">
      <formula>"ALTO"</formula>
    </cfRule>
  </conditionalFormatting>
  <conditionalFormatting sqref="AI74:AI76">
    <cfRule type="cellIs" dxfId="11" priority="33" operator="equal">
      <formula>#REF!</formula>
    </cfRule>
    <cfRule type="cellIs" dxfId="10" priority="32" operator="equal">
      <formula>#REF!</formula>
    </cfRule>
    <cfRule type="cellIs" dxfId="9" priority="29" operator="equal">
      <formula>#REF!</formula>
    </cfRule>
    <cfRule type="cellIs" dxfId="8" priority="28" operator="equal">
      <formula>#REF!</formula>
    </cfRule>
    <cfRule type="cellIs" dxfId="7" priority="23" operator="equal">
      <formula>#REF!</formula>
    </cfRule>
    <cfRule type="cellIs" dxfId="6" priority="21" operator="equal">
      <formula>#REF!</formula>
    </cfRule>
    <cfRule type="cellIs" dxfId="5" priority="9" operator="equal">
      <formula>#REF!</formula>
    </cfRule>
    <cfRule type="cellIs" dxfId="4" priority="5" operator="equal">
      <formula>#REF!</formula>
    </cfRule>
    <cfRule type="cellIs" dxfId="3" priority="26" operator="equal">
      <formula>#REF!</formula>
    </cfRule>
    <cfRule type="cellIs" dxfId="2" priority="34" operator="equal">
      <formula>#REF!</formula>
    </cfRule>
    <cfRule type="cellIs" dxfId="1" priority="35" operator="equal">
      <formula>#REF!</formula>
    </cfRule>
    <cfRule type="cellIs" dxfId="0" priority="37" operator="equal">
      <formula>#REF!</formula>
    </cfRule>
  </conditionalFormatting>
  <dataValidations disablePrompts="1" count="5">
    <dataValidation type="list" allowBlank="1" showInputMessage="1" showErrorMessage="1" sqref="F74 F76" xr:uid="{00000000-0002-0000-0000-000000000000}">
      <formula1>"Interna y Externa,Interna,Externa"</formula1>
    </dataValidation>
    <dataValidation type="list" allowBlank="1" showInputMessage="1" showErrorMessage="1" sqref="Q74:Q77 AI74:AI77" xr:uid="{00000000-0002-0000-0000-000001000000}">
      <formula1>"EXTREMO,ALTO,MODERADO,BAJO"</formula1>
    </dataValidation>
    <dataValidation type="list" allowBlank="1" showInputMessage="1" showErrorMessage="1" sqref="L74:L77" xr:uid="{00000000-0002-0000-0000-000002000000}">
      <formula1>"Muy Alta,Alta,Media,Baja,Muy Baja"</formula1>
    </dataValidation>
    <dataValidation type="list" allowBlank="1" showInputMessage="1" showErrorMessage="1" sqref="N74:N77" xr:uid="{00000000-0002-0000-0000-000003000000}">
      <formula1>"Catastrófico,Mayor,Moderado,Menor,Leve"</formula1>
    </dataValidation>
    <dataValidation type="list" allowBlank="1" showInputMessage="1" showErrorMessage="1" sqref="AB47 S47 X47 U47:V47 Z47" xr:uid="{00000000-0002-0000-0000-000004000000}"/>
  </dataValidations>
  <hyperlinks>
    <hyperlink ref="AC22" r:id="rId1" xr:uid="{A59EB985-EF4F-4062-B950-AAD2170F95DB}"/>
    <hyperlink ref="AC23" r:id="rId2" xr:uid="{3B40226A-6499-41B3-B1E0-1840D4A6B9EB}"/>
    <hyperlink ref="AC24" r:id="rId3" xr:uid="{41577FC8-A86F-4442-9CF2-971E43C67631}"/>
    <hyperlink ref="AC28" r:id="rId4" xr:uid="{B27412C9-98D4-444A-AC75-BC0F6FE651F5}"/>
    <hyperlink ref="AC29" r:id="rId5" xr:uid="{C1515C30-44C6-4831-933F-FC043416E5DB}"/>
    <hyperlink ref="AC25" r:id="rId6" xr:uid="{83B3B3D8-9FBD-4160-826B-ABBC9199B019}"/>
    <hyperlink ref="AC26" r:id="rId7" xr:uid="{CA686677-D403-4477-9CDD-D6EA57FE37F5}"/>
    <hyperlink ref="AC27" r:id="rId8" xr:uid="{3527F8CA-3F0A-423C-833D-01094545578E}"/>
    <hyperlink ref="AC30" r:id="rId9" xr:uid="{EE81B4D8-88A4-4C7D-B36E-3468AF0D8566}"/>
    <hyperlink ref="AC31" r:id="rId10" xr:uid="{244EA969-C016-4353-BBFE-D852E7BB91C8}"/>
    <hyperlink ref="AC32:AC33" r:id="rId11" display="Informe Técnico de Evaluación." xr:uid="{D4326B1A-C0CD-41C1-B2B5-67D80E0ACF3D}"/>
    <hyperlink ref="AC34" r:id="rId12" xr:uid="{19E74F2A-420B-4B3D-90BC-E0EE4C0B6956}"/>
    <hyperlink ref="AC35" r:id="rId13" xr:uid="{847F47A2-8B78-4492-80A9-73C7E550FA4F}"/>
    <hyperlink ref="AC36" r:id="rId14" xr:uid="{44B4246A-5D6B-4C83-BC8F-09BDA0A89BCD}"/>
    <hyperlink ref="AC37" r:id="rId15" xr:uid="{16A2B702-EE46-49C5-84B6-2552C1B4CA5E}"/>
    <hyperlink ref="AC38" r:id="rId16" xr:uid="{026D8430-08BD-48FF-A94E-C86C5E4E9E38}"/>
    <hyperlink ref="AC39:AC40" r:id="rId17" display="Acta, ayuda de memoria, memorando electrónico*, correo electrónico*" xr:uid="{230D069C-89FB-479E-AFC4-402A7615A816}"/>
    <hyperlink ref="AC41" r:id="rId18" xr:uid="{38ACABFB-ADB3-4FEF-9860-41AF39A5699C}"/>
    <hyperlink ref="AC45" r:id="rId19" xr:uid="{674447D7-5689-47B1-9049-F3A47A9D84D5}"/>
    <hyperlink ref="AC42" r:id="rId20" xr:uid="{7CE69D7A-43D6-4351-BF7C-8AAB7CF813F9}"/>
    <hyperlink ref="AC43" r:id="rId21" xr:uid="{B3D2BA8F-8AE6-4F4B-8BA5-4CA6257C4998}"/>
    <hyperlink ref="AC44" r:id="rId22" xr:uid="{BCA6ECE4-5446-4112-BBF6-8BC81BA50AB8}"/>
    <hyperlink ref="AC46" r:id="rId23" xr:uid="{2E36F966-21E0-4615-B8F4-FCA6F0424330}"/>
    <hyperlink ref="AC47" r:id="rId24" xr:uid="{67D5509E-4C70-4758-B030-1681DB5BD022}"/>
    <hyperlink ref="AC48" r:id="rId25" xr:uid="{E817A3A3-9361-47EE-9813-DDB5754ADE51}"/>
    <hyperlink ref="AC49" r:id="rId26" xr:uid="{7CD4D705-0791-4BA0-B9D2-C433A9ACF62A}"/>
    <hyperlink ref="AC50" r:id="rId27" xr:uid="{4898CDBC-4C8D-47EC-A3DD-2C59FE5482B9}"/>
    <hyperlink ref="AC51" r:id="rId28" xr:uid="{3AB71C8D-201B-4596-947E-22E8BC280358}"/>
    <hyperlink ref="AC52:AC54" r:id="rId29" display="Formato Gestión de Cambios" xr:uid="{BA28D0B9-7889-40C5-A4C0-7197C46A0967}"/>
    <hyperlink ref="AC55" r:id="rId30" xr:uid="{D73D0EBF-7D57-46C0-9505-C07F7AD72413}"/>
    <hyperlink ref="AC56:AC57" r:id="rId31" display="Base de datos de procesos" xr:uid="{BF8A03CB-022C-4F4D-B718-379C045C4E49}"/>
    <hyperlink ref="AC58:AC59" r:id="rId32" display="Aplicativo web de cobro coactivo" xr:uid="{2AEC0D6B-9F5B-4908-A24D-C204FB27CD41}"/>
    <hyperlink ref="AC60:AC61" r:id="rId33" display="Base de datos de cobro coactivo_x000a_Lista de chequeo" xr:uid="{BC05A197-F984-46E0-BDBC-7F3F33E16817}"/>
    <hyperlink ref="AC62" r:id="rId34" xr:uid="{DBBD2042-A504-46D2-B157-789B988C5D92}"/>
    <hyperlink ref="AC63" r:id="rId35" xr:uid="{BA3B83D7-5905-442F-9BB1-0A6AAE0D80AD}"/>
    <hyperlink ref="AC64" r:id="rId36" xr:uid="{6A7B7E1A-3A2C-4084-A015-BF17FA392AF0}"/>
    <hyperlink ref="AC65" r:id="rId37" xr:uid="{C76AE9A2-E3C2-422F-90E4-E39D3C8BF9CA}"/>
    <hyperlink ref="AC66" r:id="rId38" xr:uid="{4B38680F-E9E6-4046-956C-DCC8AD915A51}"/>
    <hyperlink ref="AC67" r:id="rId39" xr:uid="{55F6E43D-15B0-473B-8E3D-0AEC7F9ECFEB}"/>
    <hyperlink ref="AC68:AC69" r:id="rId40" display="Expediente con todos los documentos - Lista de Chequeo de documentos " xr:uid="{0F8A7C1D-7C94-4C46-AE6E-BA459D67650E}"/>
    <hyperlink ref="AC70" r:id="rId41" xr:uid="{EB1969EE-ACF2-446B-979D-37D98F0B9C40}"/>
    <hyperlink ref="AC71" r:id="rId42" xr:uid="{B8BADEAE-9D4C-49C8-B7BD-AE7667392435}"/>
    <hyperlink ref="AC72" r:id="rId43" xr:uid="{EE794297-3676-465E-9B08-03D8A55C8E60}"/>
    <hyperlink ref="AC73" r:id="rId44" xr:uid="{57E7C57C-FE75-4291-BB11-763AEA9AAC39}"/>
    <hyperlink ref="AC74" r:id="rId45" xr:uid="{35F8F4AD-A806-4DBB-B2DE-E55C8D81C834}"/>
    <hyperlink ref="AC75" r:id="rId46" xr:uid="{47F2607B-5FC6-44A8-8DB8-ADD12C0D92E3}"/>
    <hyperlink ref="AC76" r:id="rId47" xr:uid="{32D7CB67-3C6A-4EE1-BC07-EC6BA50D0689}"/>
    <hyperlink ref="AC77" r:id="rId48" xr:uid="{2179D802-CBA0-4991-AC94-3DB0763B16C7}"/>
    <hyperlink ref="AC16" r:id="rId49" xr:uid="{21A00A28-77EA-4F28-9334-073E4C999DE8}"/>
    <hyperlink ref="AC17:AC18" r:id="rId50" display="Acuerdos de confidencialidad firmados - Listas de Asistencia - Ayudas de memoria" xr:uid="{38EF443C-5B50-47E1-BD97-E940263202A3}"/>
    <hyperlink ref="AC19" r:id="rId51" xr:uid="{9A65BC80-FB44-4EC6-9863-BDA615353357}"/>
    <hyperlink ref="AC20" r:id="rId52" xr:uid="{4ED611CA-75E5-4225-B523-C3573C68311A}"/>
    <hyperlink ref="AC21" r:id="rId53" xr:uid="{272BDF55-B71E-42C4-8642-29AB1F354F16}"/>
    <hyperlink ref="BG39" r:id="rId54" display="https://www.contratos.gov.co/consultas/detalleProceso.do?numConstancia=15-4-4146773&amp;g-recaptcha-response=03AFcWeA5UnMTj3cxX3imZa24Bj1oJdceEOBVdkDXgooNgJ0TO6xW2V9bgd9og9saotm3GoQkCVNQDbrzgIkt-p0qxkH1ctDKWppq2e_ZnY5AemHEfoUbSNCdOytPMO-KH3-Rzhrkg_qTd4bNcdsDa98iW4RZytNPWQRpau7Cp6z8jzx8oe1KjCA5KwkBB5bUlfqAA6q3nqvKZCttaAu_DpQCvn1S1mEp5kGjaEYVepFAytwN7zEaiWfa9W6HREw32bDne8g59aot0c7Nb1Wa5MbvJAqD5Wt78MuJWsKL3L4FZ5EOapHhJUDrn-EqcW3JnFu_D7rW4BEGAKPIxPRtA3moRDSDYt5ZQkh2HUer3a-Zwq9G7KoSV0Z_l5Wb_FWafLQduVqG3OTvWtwq-dDOW_5v1PK_s2KA4tgu_Fil0t37qSIWrpQIVhyVz5KaybVqX2wWwojzjhZtiVgyD9h8HuZ8CUNYzW6FBKhUi2dmvmNAoKAkFvcTK3vtjX_j3c-6mG4IAtUixh5fbaTGDBN5ANb48OLJq6WAy3PDM0K_50y1qh05nuql_UpesrPXRu1tvkJSBHprXes0yPTBhU5Y-T11BnEGcxRQBV8L9L09vHXKSKgsqazcJ0EFfOPKGMEh5Ff5FcgMUlyk3mCJt-tD4r3kqtT9KzZnLsC7-feHQ09x-Ljqe9C8ZqqCMHsMJpP2HIjiAOc56JI-P" xr:uid="{2AA0399D-3703-44D0-8F07-E0A93A391C44}"/>
    <hyperlink ref="BG50" location="'Gestión Incidentes IC 2024'!A1" display="Gestión Incidentes IC 2024'!A1" xr:uid="{5C4AA3D7-663A-49DA-8EB5-3E62C3731322}"/>
    <hyperlink ref="BG52" location="'Gestión de Cambio'!A1" display="Gestión de Cambio'!A1" xr:uid="{1811DB6D-5EBB-48EC-9336-307582422AD2}"/>
    <hyperlink ref="BG55" location="'Gestión Accesos IC2024'!A1" display="Gestión Accesos IC2024'!A1" xr:uid="{2720CAC4-08E7-45DD-93ED-2CF55EEAEF5B}"/>
  </hyperlinks>
  <pageMargins left="0.31496062992125984" right="0.31496062992125984" top="0.59055118110236227" bottom="0.74803149606299213" header="0.19685039370078741" footer="0.31496062992125984"/>
  <pageSetup scale="50" orientation="landscape" r:id="rId55"/>
  <drawing r:id="rId56"/>
  <legacyDrawing r:id="rId57"/>
  <legacyDrawingHF r:id="rId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zoomScale="70" zoomScaleNormal="70" workbookViewId="0">
      <selection activeCell="N17" sqref="N17"/>
    </sheetView>
  </sheetViews>
  <sheetFormatPr baseColWidth="10" defaultColWidth="11.453125" defaultRowHeight="14.5" x14ac:dyDescent="0.35"/>
  <cols>
    <col min="1" max="1" width="2.1796875" customWidth="1"/>
    <col min="2" max="3" width="11.7265625" bestFit="1" customWidth="1"/>
    <col min="4" max="7" width="12.7265625" customWidth="1"/>
    <col min="8" max="8" width="16.26953125" customWidth="1"/>
    <col min="9" max="9" width="10.54296875" customWidth="1"/>
    <col min="10" max="11" width="11.7265625" bestFit="1" customWidth="1"/>
    <col min="12" max="12" width="22.81640625" customWidth="1"/>
    <col min="13" max="13" width="23.81640625" customWidth="1"/>
    <col min="14" max="14" width="21.7265625" customWidth="1"/>
  </cols>
  <sheetData>
    <row r="1" spans="1:14" ht="42.75" customHeight="1" x14ac:dyDescent="0.35">
      <c r="A1" s="228"/>
      <c r="B1" s="228"/>
      <c r="C1" s="228"/>
      <c r="D1" s="228"/>
      <c r="E1" s="362" t="s">
        <v>630</v>
      </c>
      <c r="F1" s="362"/>
      <c r="G1" s="362"/>
      <c r="H1" s="362"/>
      <c r="I1" s="362"/>
      <c r="J1" s="362"/>
      <c r="K1" s="362"/>
      <c r="L1" s="362"/>
      <c r="M1" s="362"/>
      <c r="N1" s="362"/>
    </row>
    <row r="3" spans="1:14" x14ac:dyDescent="0.35">
      <c r="A3" s="363" t="s">
        <v>631</v>
      </c>
      <c r="B3" s="363"/>
      <c r="C3" s="363"/>
      <c r="D3" s="363"/>
      <c r="E3" s="363"/>
      <c r="F3" s="363"/>
      <c r="G3" s="363"/>
      <c r="H3" s="363"/>
    </row>
    <row r="4" spans="1:14" x14ac:dyDescent="0.35">
      <c r="G4" s="364" t="s">
        <v>632</v>
      </c>
      <c r="H4" s="365"/>
    </row>
    <row r="5" spans="1:14" ht="15.75" customHeight="1" x14ac:dyDescent="0.35">
      <c r="G5" s="62" t="s">
        <v>633</v>
      </c>
      <c r="H5" s="63"/>
    </row>
    <row r="6" spans="1:14" ht="15.75" customHeight="1" x14ac:dyDescent="0.35">
      <c r="G6" s="62" t="s">
        <v>634</v>
      </c>
      <c r="H6" s="64"/>
    </row>
    <row r="7" spans="1:14" x14ac:dyDescent="0.35">
      <c r="G7" s="62" t="s">
        <v>635</v>
      </c>
      <c r="H7" s="65"/>
    </row>
    <row r="8" spans="1:14" x14ac:dyDescent="0.35">
      <c r="G8" s="62" t="s">
        <v>636</v>
      </c>
      <c r="H8" s="66"/>
    </row>
    <row r="10" spans="1:14" ht="15.5" x14ac:dyDescent="0.35">
      <c r="B10" s="366" t="s">
        <v>637</v>
      </c>
      <c r="C10" s="366"/>
      <c r="D10" s="366"/>
      <c r="E10" s="366"/>
      <c r="F10" s="366"/>
      <c r="G10" s="366"/>
      <c r="H10" s="366"/>
      <c r="I10" s="366"/>
      <c r="J10" s="366"/>
      <c r="K10" s="366"/>
      <c r="L10" s="366"/>
      <c r="M10" s="366"/>
      <c r="N10" s="366"/>
    </row>
    <row r="11" spans="1:14" ht="9" customHeight="1" thickBot="1" x14ac:dyDescent="0.4"/>
    <row r="12" spans="1:14" ht="16.5" customHeight="1" thickTop="1" thickBot="1" x14ac:dyDescent="0.4">
      <c r="B12" s="367" t="s">
        <v>31</v>
      </c>
      <c r="C12" s="368"/>
      <c r="D12" s="369" t="s">
        <v>638</v>
      </c>
      <c r="E12" s="370"/>
      <c r="F12" s="370"/>
      <c r="G12" s="370"/>
      <c r="H12" s="371"/>
      <c r="J12" s="375" t="s">
        <v>31</v>
      </c>
      <c r="K12" s="376"/>
      <c r="L12" s="377" t="s">
        <v>639</v>
      </c>
      <c r="M12" s="378"/>
      <c r="N12" s="379"/>
    </row>
    <row r="13" spans="1:14" ht="15" thickBot="1" x14ac:dyDescent="0.4">
      <c r="B13" s="67" t="s">
        <v>640</v>
      </c>
      <c r="C13" s="68" t="s">
        <v>641</v>
      </c>
      <c r="D13" s="372"/>
      <c r="E13" s="373"/>
      <c r="F13" s="373"/>
      <c r="G13" s="373"/>
      <c r="H13" s="374"/>
      <c r="J13" s="69" t="s">
        <v>640</v>
      </c>
      <c r="K13" s="70" t="s">
        <v>642</v>
      </c>
      <c r="L13" s="380"/>
      <c r="M13" s="381"/>
      <c r="N13" s="382"/>
    </row>
    <row r="14" spans="1:14" ht="50.15" customHeight="1" thickBot="1" x14ac:dyDescent="0.4">
      <c r="B14" s="71" t="s">
        <v>643</v>
      </c>
      <c r="C14" s="72">
        <v>1</v>
      </c>
      <c r="D14" s="73"/>
      <c r="E14" s="74"/>
      <c r="F14" s="74"/>
      <c r="G14" s="74"/>
      <c r="H14" s="75"/>
      <c r="J14" s="71" t="s">
        <v>643</v>
      </c>
      <c r="K14" s="72">
        <v>1</v>
      </c>
      <c r="L14" s="73"/>
      <c r="M14" s="74"/>
      <c r="N14" s="75"/>
    </row>
    <row r="15" spans="1:14" ht="50.15" customHeight="1" thickBot="1" x14ac:dyDescent="0.4">
      <c r="B15" s="71" t="s">
        <v>644</v>
      </c>
      <c r="C15" s="72">
        <v>0.8</v>
      </c>
      <c r="D15" s="76"/>
      <c r="E15" s="77"/>
      <c r="F15" s="78"/>
      <c r="G15" s="78"/>
      <c r="H15" s="79"/>
      <c r="J15" s="71" t="s">
        <v>644</v>
      </c>
      <c r="K15" s="72">
        <v>0.8</v>
      </c>
      <c r="L15" s="80"/>
      <c r="M15" s="78"/>
      <c r="N15" s="79"/>
    </row>
    <row r="16" spans="1:14" ht="50.15" customHeight="1" thickBot="1" x14ac:dyDescent="0.4">
      <c r="B16" s="71" t="s">
        <v>591</v>
      </c>
      <c r="C16" s="72">
        <v>0.6</v>
      </c>
      <c r="D16" s="76"/>
      <c r="E16" s="77"/>
      <c r="F16" s="77"/>
      <c r="G16" s="78"/>
      <c r="H16" s="79"/>
      <c r="J16" s="71" t="s">
        <v>591</v>
      </c>
      <c r="K16" s="72">
        <v>0.6</v>
      </c>
      <c r="L16" s="76"/>
      <c r="M16" s="78"/>
      <c r="N16" s="79"/>
    </row>
    <row r="17" spans="2:14" ht="94.5" customHeight="1" thickBot="1" x14ac:dyDescent="0.4">
      <c r="B17" s="71" t="s">
        <v>645</v>
      </c>
      <c r="C17" s="72">
        <v>0.4</v>
      </c>
      <c r="D17" s="81"/>
      <c r="E17" s="77"/>
      <c r="F17" s="77"/>
      <c r="G17" s="78"/>
      <c r="H17" s="79"/>
      <c r="J17" s="71" t="s">
        <v>645</v>
      </c>
      <c r="K17" s="72">
        <v>0.4</v>
      </c>
      <c r="L17" s="82" t="s">
        <v>646</v>
      </c>
      <c r="M17" s="83" t="s">
        <v>647</v>
      </c>
      <c r="N17" s="84" t="s">
        <v>648</v>
      </c>
    </row>
    <row r="18" spans="2:14" ht="95.25" customHeight="1" thickBot="1" x14ac:dyDescent="0.4">
      <c r="B18" s="71" t="s">
        <v>649</v>
      </c>
      <c r="C18" s="72">
        <v>0.2</v>
      </c>
      <c r="D18" s="85"/>
      <c r="E18" s="86"/>
      <c r="F18" s="87"/>
      <c r="G18" s="88"/>
      <c r="H18" s="89"/>
      <c r="J18" s="71" t="s">
        <v>649</v>
      </c>
      <c r="K18" s="72">
        <v>0.2</v>
      </c>
      <c r="L18" s="90" t="s">
        <v>650</v>
      </c>
      <c r="M18" s="91" t="s">
        <v>651</v>
      </c>
      <c r="N18" s="92"/>
    </row>
    <row r="19" spans="2:14" ht="15.5" thickTop="1" thickBot="1" x14ac:dyDescent="0.4">
      <c r="B19" s="358" t="s">
        <v>33</v>
      </c>
      <c r="C19" s="68" t="s">
        <v>640</v>
      </c>
      <c r="D19" s="68" t="s">
        <v>652</v>
      </c>
      <c r="E19" s="68" t="s">
        <v>653</v>
      </c>
      <c r="F19" s="68" t="s">
        <v>635</v>
      </c>
      <c r="G19" s="68" t="s">
        <v>654</v>
      </c>
      <c r="H19" s="68" t="s">
        <v>592</v>
      </c>
      <c r="J19" s="360" t="s">
        <v>33</v>
      </c>
      <c r="K19" s="70" t="s">
        <v>640</v>
      </c>
      <c r="L19" s="68" t="s">
        <v>635</v>
      </c>
      <c r="M19" s="68" t="s">
        <v>654</v>
      </c>
      <c r="N19" s="68" t="s">
        <v>592</v>
      </c>
    </row>
    <row r="20" spans="2:14" ht="15" thickBot="1" x14ac:dyDescent="0.4">
      <c r="B20" s="359"/>
      <c r="C20" s="68" t="s">
        <v>641</v>
      </c>
      <c r="D20" s="93">
        <v>0.2</v>
      </c>
      <c r="E20" s="93">
        <v>0.4</v>
      </c>
      <c r="F20" s="93">
        <v>0.6</v>
      </c>
      <c r="G20" s="93">
        <v>0.8</v>
      </c>
      <c r="H20" s="93">
        <v>1</v>
      </c>
      <c r="J20" s="361"/>
      <c r="K20" s="70" t="s">
        <v>641</v>
      </c>
      <c r="L20" s="93">
        <v>0.6</v>
      </c>
      <c r="M20" s="93">
        <v>0.8</v>
      </c>
      <c r="N20" s="93">
        <v>1</v>
      </c>
    </row>
    <row r="22" spans="2:14" ht="83.25" customHeight="1" x14ac:dyDescent="0.35"/>
    <row r="24" spans="2:14" ht="83.25" customHeight="1" x14ac:dyDescent="0.35"/>
    <row r="26" spans="2:14" ht="83.25" customHeight="1" x14ac:dyDescent="0.35"/>
    <row r="28" spans="2:14" ht="83.25" customHeight="1" x14ac:dyDescent="0.35"/>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17" ma:contentTypeDescription="Crear nuevo documento." ma:contentTypeScope="" ma:versionID="99c691623bb353873194dab72c8ce3b9">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90263a0972cecca94eaf657ee28daeb5"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6AFD9E-89B6-4BFD-A583-9B53EC1042F5}">
  <ds:schemaRefs>
    <ds:schemaRef ds:uri="http://schemas.microsoft.com/office/2006/metadata/properties"/>
    <ds:schemaRef ds:uri="http://schemas.microsoft.com/office/infopath/2007/PartnerControls"/>
    <ds:schemaRef ds:uri="dd6844ec-5394-4908-9fc7-2b61834fcc1b"/>
    <ds:schemaRef ds:uri="a8c18c6c-cefa-4b99-b050-d33e529ecf67"/>
  </ds:schemaRefs>
</ds:datastoreItem>
</file>

<file path=customXml/itemProps2.xml><?xml version="1.0" encoding="utf-8"?>
<ds:datastoreItem xmlns:ds="http://schemas.openxmlformats.org/officeDocument/2006/customXml" ds:itemID="{755C2A78-7D6E-465D-8C99-BF56A5BC5D49}">
  <ds:schemaRefs>
    <ds:schemaRef ds:uri="http://schemas.microsoft.com/sharepoint/v3/contenttype/forms"/>
  </ds:schemaRefs>
</ds:datastoreItem>
</file>

<file path=customXml/itemProps3.xml><?xml version="1.0" encoding="utf-8"?>
<ds:datastoreItem xmlns:ds="http://schemas.openxmlformats.org/officeDocument/2006/customXml" ds:itemID="{BEF91A26-D93A-4A89-8E81-87D158A6E3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18c6c-cefa-4b99-b050-d33e529ecf67"/>
    <ds:schemaRef ds:uri="dd6844ec-5394-4908-9fc7-2b61834fcc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Personal</dc:creator>
  <cp:keywords/>
  <dc:description/>
  <cp:lastModifiedBy>Monica Vargas</cp:lastModifiedBy>
  <cp:revision/>
  <dcterms:created xsi:type="dcterms:W3CDTF">2022-05-03T16:14:20Z</dcterms:created>
  <dcterms:modified xsi:type="dcterms:W3CDTF">2024-05-10T19:37:26Z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