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mavar\Documents\Documentos Min. Comercio, Industria y Turismo\Matriz y Guía\Monitoreo Riesgos de Corrupción\Seguimientos 2023\3° Seguimiento Matriz Corrupción - 30-12-2023\"/>
    </mc:Choice>
  </mc:AlternateContent>
  <xr:revisionPtr revIDLastSave="0" documentId="13_ncr:1_{F44993DD-AD5D-40B9-98F0-AD4E48AB7B64}" xr6:coauthVersionLast="47" xr6:coauthVersionMax="47" xr10:uidLastSave="{00000000-0000-0000-0000-000000000000}"/>
  <bookViews>
    <workbookView xWindow="-110" yWindow="-110" windowWidth="19420" windowHeight="10300" xr2:uid="{00000000-000D-0000-FFFF-FFFF00000000}"/>
  </bookViews>
  <sheets>
    <sheet name="Matriz Riesgos " sheetId="1" r:id="rId1"/>
    <sheet name="Mapa Riesgos Residual" sheetId="2" r:id="rId2"/>
  </sheets>
  <externalReferences>
    <externalReference r:id="rId3"/>
    <externalReference r:id="rId4"/>
    <externalReference r:id="rId5"/>
  </externalReferences>
  <definedNames>
    <definedName name="_xlnm._FilterDatabase" localSheetId="0" hidden="1">'Matriz Riesgos '!$A$13:$BG$77</definedName>
    <definedName name="Procesos">[1]Hoja1!$B$2:$B$17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77" i="1" l="1"/>
  <c r="W77" i="1"/>
  <c r="Y76" i="1"/>
  <c r="W76" i="1"/>
  <c r="Y75" i="1"/>
  <c r="W75" i="1"/>
  <c r="Y74" i="1"/>
  <c r="W74" i="1"/>
  <c r="O74" i="1"/>
  <c r="AH74" i="1" s="1"/>
  <c r="AG74" i="1" s="1"/>
  <c r="M74" i="1"/>
  <c r="AD77" i="1" l="1"/>
  <c r="AD76" i="1"/>
  <c r="AD74" i="1"/>
  <c r="AF74" i="1" s="1"/>
  <c r="AE74" i="1" s="1"/>
  <c r="AD75" i="1"/>
  <c r="AF75" i="1" l="1"/>
  <c r="AE75" i="1" s="1"/>
  <c r="AF76" i="1" l="1"/>
  <c r="AF77" i="1" s="1"/>
  <c r="AE77" i="1" s="1"/>
  <c r="AE76" i="1" l="1"/>
  <c r="AD51" i="1"/>
  <c r="Y73" i="1" l="1"/>
  <c r="W73" i="1"/>
  <c r="O73" i="1"/>
  <c r="AH73" i="1" s="1"/>
  <c r="AG73" i="1" s="1"/>
  <c r="M73" i="1"/>
  <c r="Y72" i="1"/>
  <c r="W72" i="1"/>
  <c r="Y71" i="1"/>
  <c r="W71" i="1"/>
  <c r="O71" i="1"/>
  <c r="AH71" i="1" s="1"/>
  <c r="AG71" i="1" s="1"/>
  <c r="M71" i="1"/>
  <c r="Y70" i="1"/>
  <c r="W70" i="1"/>
  <c r="Y68" i="1"/>
  <c r="W68" i="1"/>
  <c r="O68" i="1"/>
  <c r="AH68" i="1" s="1"/>
  <c r="AG68" i="1" s="1"/>
  <c r="M68" i="1"/>
  <c r="Y67" i="1"/>
  <c r="W67" i="1"/>
  <c r="O67" i="1"/>
  <c r="AH67" i="1" s="1"/>
  <c r="AG67" i="1" s="1"/>
  <c r="M67" i="1"/>
  <c r="Y66" i="1"/>
  <c r="W66" i="1"/>
  <c r="Y65" i="1"/>
  <c r="W65" i="1"/>
  <c r="O65" i="1"/>
  <c r="AH65" i="1" s="1"/>
  <c r="AG65" i="1" s="1"/>
  <c r="M65" i="1"/>
  <c r="Y64" i="1"/>
  <c r="W64" i="1"/>
  <c r="Y63" i="1"/>
  <c r="W63" i="1"/>
  <c r="Y62" i="1"/>
  <c r="W62" i="1"/>
  <c r="O62" i="1"/>
  <c r="AH62" i="1" s="1"/>
  <c r="AG62" i="1" s="1"/>
  <c r="M62" i="1"/>
  <c r="Y60" i="1"/>
  <c r="W60" i="1"/>
  <c r="O60" i="1"/>
  <c r="AH60" i="1" s="1"/>
  <c r="AG60" i="1" s="1"/>
  <c r="M60" i="1"/>
  <c r="Y58" i="1"/>
  <c r="W58" i="1"/>
  <c r="O58" i="1"/>
  <c r="AH58" i="1" s="1"/>
  <c r="AG58" i="1" s="1"/>
  <c r="M58" i="1"/>
  <c r="Y56" i="1"/>
  <c r="W56" i="1"/>
  <c r="O56" i="1"/>
  <c r="AH56" i="1" s="1"/>
  <c r="AG56" i="1" s="1"/>
  <c r="M56" i="1"/>
  <c r="Y55" i="1"/>
  <c r="W55" i="1"/>
  <c r="Y52" i="1"/>
  <c r="W52" i="1"/>
  <c r="Y50" i="1"/>
  <c r="W50" i="1"/>
  <c r="O50" i="1"/>
  <c r="AH50" i="1" s="1"/>
  <c r="AG50" i="1" s="1"/>
  <c r="M50" i="1"/>
  <c r="Y49" i="1"/>
  <c r="W49" i="1"/>
  <c r="Y48" i="1"/>
  <c r="W48" i="1"/>
  <c r="O48" i="1"/>
  <c r="AH48" i="1" s="1"/>
  <c r="AG48" i="1" s="1"/>
  <c r="M48" i="1"/>
  <c r="Y47" i="1"/>
  <c r="W47" i="1"/>
  <c r="Y46" i="1"/>
  <c r="W46" i="1"/>
  <c r="O46" i="1"/>
  <c r="AH46" i="1" s="1"/>
  <c r="AG46" i="1" s="1"/>
  <c r="M46" i="1"/>
  <c r="Y45" i="1"/>
  <c r="W45" i="1"/>
  <c r="Y44" i="1"/>
  <c r="W44" i="1"/>
  <c r="Y43" i="1"/>
  <c r="W43" i="1"/>
  <c r="Y42" i="1"/>
  <c r="W42" i="1"/>
  <c r="O42" i="1"/>
  <c r="AH42" i="1" s="1"/>
  <c r="AG42" i="1" s="1"/>
  <c r="M42" i="1"/>
  <c r="Y41" i="1"/>
  <c r="W41" i="1"/>
  <c r="Y39" i="1"/>
  <c r="W39" i="1"/>
  <c r="O39" i="1"/>
  <c r="AH39" i="1" s="1"/>
  <c r="AG39" i="1" s="1"/>
  <c r="M39" i="1"/>
  <c r="Y38" i="1"/>
  <c r="W38" i="1"/>
  <c r="Y37" i="1"/>
  <c r="W37" i="1"/>
  <c r="Y36" i="1"/>
  <c r="W36" i="1"/>
  <c r="Y35" i="1"/>
  <c r="W35" i="1"/>
  <c r="Y34" i="1"/>
  <c r="W34" i="1"/>
  <c r="O34" i="1"/>
  <c r="AH34" i="1" s="1"/>
  <c r="AG34" i="1" s="1"/>
  <c r="M34" i="1"/>
  <c r="AE33" i="1"/>
  <c r="AD33" i="1"/>
  <c r="Y32" i="1"/>
  <c r="W32" i="1"/>
  <c r="Y31" i="1"/>
  <c r="W31" i="1"/>
  <c r="O31" i="1"/>
  <c r="AH31" i="1" s="1"/>
  <c r="AG31" i="1" s="1"/>
  <c r="M31" i="1"/>
  <c r="Y30" i="1"/>
  <c r="W30" i="1"/>
  <c r="Y29" i="1"/>
  <c r="W29" i="1"/>
  <c r="Y28" i="1"/>
  <c r="W28" i="1"/>
  <c r="Y27" i="1"/>
  <c r="W27" i="1"/>
  <c r="Y26" i="1"/>
  <c r="W26" i="1"/>
  <c r="Y25" i="1"/>
  <c r="W25" i="1"/>
  <c r="O25" i="1"/>
  <c r="AH25" i="1" s="1"/>
  <c r="AG25" i="1" s="1"/>
  <c r="M25" i="1"/>
  <c r="Y24" i="1"/>
  <c r="W24" i="1"/>
  <c r="Y23" i="1"/>
  <c r="W23" i="1"/>
  <c r="Y22" i="1"/>
  <c r="W22" i="1"/>
  <c r="O22" i="1"/>
  <c r="AH22" i="1" s="1"/>
  <c r="AG22" i="1" s="1"/>
  <c r="M22" i="1"/>
  <c r="Y21" i="1"/>
  <c r="W21" i="1"/>
  <c r="Y20" i="1"/>
  <c r="W20" i="1"/>
  <c r="Y19" i="1"/>
  <c r="W19" i="1"/>
  <c r="O19" i="1"/>
  <c r="AH19" i="1" s="1"/>
  <c r="AG19" i="1" s="1"/>
  <c r="M19" i="1"/>
  <c r="Y17" i="1"/>
  <c r="W17" i="1"/>
  <c r="Y16" i="1"/>
  <c r="W16" i="1"/>
  <c r="O16" i="1"/>
  <c r="AH16" i="1" s="1"/>
  <c r="AG16" i="1" s="1"/>
  <c r="M16" i="1"/>
  <c r="AD16" i="1" l="1"/>
  <c r="AF16" i="1" s="1"/>
  <c r="AD17" i="1"/>
  <c r="AD22" i="1"/>
  <c r="AF22" i="1" s="1"/>
  <c r="AE22" i="1" s="1"/>
  <c r="AD21" i="1"/>
  <c r="AD47" i="1"/>
  <c r="AD73" i="1"/>
  <c r="AF73" i="1" s="1"/>
  <c r="AE73" i="1" s="1"/>
  <c r="AD72" i="1"/>
  <c r="AD31" i="1"/>
  <c r="AF31" i="1" s="1"/>
  <c r="AE31" i="1" s="1"/>
  <c r="AD34" i="1"/>
  <c r="AF34" i="1" s="1"/>
  <c r="AD45" i="1"/>
  <c r="AD35" i="1"/>
  <c r="AD42" i="1"/>
  <c r="AF42" i="1" s="1"/>
  <c r="AE42" i="1" s="1"/>
  <c r="AD52" i="1"/>
  <c r="AD20" i="1"/>
  <c r="AD28" i="1"/>
  <c r="AD55" i="1"/>
  <c r="AD29" i="1"/>
  <c r="AD60" i="1"/>
  <c r="AF60" i="1" s="1"/>
  <c r="AE60" i="1" s="1"/>
  <c r="AD65" i="1"/>
  <c r="AF65" i="1" s="1"/>
  <c r="AD24" i="1"/>
  <c r="AD25" i="1"/>
  <c r="AF25" i="1" s="1"/>
  <c r="AE25" i="1" s="1"/>
  <c r="AD27" i="1"/>
  <c r="AD46" i="1"/>
  <c r="AF46" i="1" s="1"/>
  <c r="AD50" i="1"/>
  <c r="AF50" i="1" s="1"/>
  <c r="AD32" i="1"/>
  <c r="AD36" i="1"/>
  <c r="AD66" i="1"/>
  <c r="AD67" i="1"/>
  <c r="AF67" i="1" s="1"/>
  <c r="AE67" i="1" s="1"/>
  <c r="AD68" i="1"/>
  <c r="AF68" i="1" s="1"/>
  <c r="AD19" i="1"/>
  <c r="AF19" i="1" s="1"/>
  <c r="AD41" i="1"/>
  <c r="AD44" i="1"/>
  <c r="AD58" i="1"/>
  <c r="AF58" i="1" s="1"/>
  <c r="AE58" i="1" s="1"/>
  <c r="AD23" i="1"/>
  <c r="AD38" i="1"/>
  <c r="AD39" i="1"/>
  <c r="AF39" i="1" s="1"/>
  <c r="AE39" i="1" s="1"/>
  <c r="AD43" i="1"/>
  <c r="AD49" i="1"/>
  <c r="AD26" i="1"/>
  <c r="AD48" i="1"/>
  <c r="AF48" i="1" s="1"/>
  <c r="AD63" i="1"/>
  <c r="AD70" i="1"/>
  <c r="AD71" i="1"/>
  <c r="AF71" i="1" s="1"/>
  <c r="AE71" i="1" s="1"/>
  <c r="AD30" i="1"/>
  <c r="AD37" i="1"/>
  <c r="AD56" i="1"/>
  <c r="AF56" i="1" s="1"/>
  <c r="AE56" i="1" s="1"/>
  <c r="AD62" i="1"/>
  <c r="AF62" i="1" s="1"/>
  <c r="AD64" i="1"/>
  <c r="AF17" i="1" l="1"/>
  <c r="AE16" i="1"/>
  <c r="AE17" i="1"/>
  <c r="AF47" i="1"/>
  <c r="AE47" i="1" s="1"/>
  <c r="AF49" i="1"/>
  <c r="AE49" i="1" s="1"/>
  <c r="AE50" i="1"/>
  <c r="AF51" i="1"/>
  <c r="AF63" i="1"/>
  <c r="AF64" i="1" s="1"/>
  <c r="AE64" i="1" s="1"/>
  <c r="AF41" i="1"/>
  <c r="AE41" i="1" s="1"/>
  <c r="AF26" i="1"/>
  <c r="AE26" i="1" s="1"/>
  <c r="AF23" i="1"/>
  <c r="AE23" i="1" s="1"/>
  <c r="AF43" i="1"/>
  <c r="AF44" i="1" s="1"/>
  <c r="AE48" i="1"/>
  <c r="AE46" i="1"/>
  <c r="AF32" i="1"/>
  <c r="AE32" i="1" s="1"/>
  <c r="AE62" i="1"/>
  <c r="AF20" i="1"/>
  <c r="AE19" i="1"/>
  <c r="AF70" i="1"/>
  <c r="AE68" i="1"/>
  <c r="AF35" i="1"/>
  <c r="AE34" i="1"/>
  <c r="AF66" i="1"/>
  <c r="AE66" i="1" s="1"/>
  <c r="AE65" i="1"/>
  <c r="AE63" i="1" l="1"/>
  <c r="AE51" i="1"/>
  <c r="AF52" i="1"/>
  <c r="AF55" i="1" s="1"/>
  <c r="AE55" i="1" s="1"/>
  <c r="AF24" i="1"/>
  <c r="AE24" i="1" s="1"/>
  <c r="AF27" i="1"/>
  <c r="AE27" i="1" s="1"/>
  <c r="AE43" i="1"/>
  <c r="AE70" i="1"/>
  <c r="AF72" i="1"/>
  <c r="AE72" i="1" s="1"/>
  <c r="AF45" i="1"/>
  <c r="AE45" i="1" s="1"/>
  <c r="AE44" i="1"/>
  <c r="AF36" i="1"/>
  <c r="AE35" i="1"/>
  <c r="AF21" i="1"/>
  <c r="AE21" i="1" s="1"/>
  <c r="AE20" i="1"/>
  <c r="AE52" i="1" l="1"/>
  <c r="AF28" i="1"/>
  <c r="AF29" i="1" s="1"/>
  <c r="AF37" i="1"/>
  <c r="AE36" i="1"/>
  <c r="AE28" i="1" l="1"/>
  <c r="AF30" i="1"/>
  <c r="AE30" i="1" s="1"/>
  <c r="AE29" i="1"/>
  <c r="AE37" i="1"/>
  <c r="AF38" i="1"/>
  <c r="AE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s>
  <commentList>
    <comment ref="AK13" authorId="0" shapeId="0" xr:uid="{00000000-0006-0000-0000-000001000000}">
      <text>
        <r>
          <rPr>
            <b/>
            <sz val="9"/>
            <color indexed="81"/>
            <rFont val="Tahoma"/>
            <family val="2"/>
          </rPr>
          <t xml:space="preserve">Describir el indicador, y se documentan de ISOlución. </t>
        </r>
      </text>
    </comment>
    <comment ref="F14" authorId="1" shapeId="0" xr:uid="{00000000-0006-0000-0000-000002000000}">
      <text>
        <r>
          <rPr>
            <sz val="9"/>
            <color indexed="81"/>
            <rFont val="Tahoma"/>
            <family val="2"/>
          </rPr>
          <t>La fuente que origina la causa es interna (del Ministerio) o externa (fuera del Ministerio)</t>
        </r>
      </text>
    </comment>
    <comment ref="G14" authorId="2" shapeId="0" xr:uid="{00000000-0006-0000-0000-00000300000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4" authorId="2" shapeId="0" xr:uid="{00000000-0006-0000-0000-000004000000}">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4" authorId="1" shapeId="0" xr:uid="{00000000-0006-0000-0000-000005000000}">
      <text>
        <r>
          <rPr>
            <b/>
            <sz val="9"/>
            <color indexed="81"/>
            <rFont val="Tahoma"/>
            <family val="2"/>
          </rPr>
          <t xml:space="preserve">
Descripción de Riesgo: </t>
        </r>
        <r>
          <rPr>
            <sz val="9"/>
            <color indexed="81"/>
            <rFont val="Tahoma"/>
            <family val="2"/>
          </rPr>
          <t>Características del riesgo o forma en que se observa o se manifiesta.</t>
        </r>
      </text>
    </comment>
    <comment ref="J14" authorId="2" shapeId="0" xr:uid="{00000000-0006-0000-0000-000006000000}">
      <text>
        <r>
          <rPr>
            <sz val="9"/>
            <color indexed="81"/>
            <rFont val="Tahoma"/>
            <family val="2"/>
          </rPr>
          <t xml:space="preserve">Ver hoja Tipos de Riesgos.
</t>
        </r>
      </text>
    </comment>
    <comment ref="K14" authorId="1" shapeId="0" xr:uid="{00000000-0006-0000-0000-000007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4" authorId="1" shapeId="0" xr:uid="{00000000-0006-0000-0000-000008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4" authorId="1" shapeId="0" xr:uid="{00000000-0006-0000-0000-000009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4" authorId="1" shapeId="0" xr:uid="{00000000-0006-0000-0000-00000A000000}">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4" authorId="1"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4" authorId="2" shapeId="0" xr:uid="{00000000-0006-0000-0000-00000C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4" authorId="3" shapeId="0" xr:uid="{00000000-0006-0000-0000-00000D000000}">
      <text>
        <r>
          <rPr>
            <sz val="9"/>
            <color indexed="81"/>
            <rFont val="Tahoma"/>
            <family val="2"/>
          </rPr>
          <t xml:space="preserve">Escribir la evidencia y/o registro que se genera con la ejecución del CONTROL. </t>
        </r>
      </text>
    </comment>
    <comment ref="AE14" authorId="1" shapeId="0" xr:uid="{00000000-0006-0000-0000-00000E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G14" authorId="1" shapeId="0" xr:uid="{00000000-0006-0000-0000-00000F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I14" authorId="2" shapeId="0" xr:uid="{00000000-0006-0000-0000-000010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5" authorId="2" shapeId="0" xr:uid="{00000000-0006-0000-0000-000011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List>
</comments>
</file>

<file path=xl/sharedStrings.xml><?xml version="1.0" encoding="utf-8"?>
<sst xmlns="http://schemas.openxmlformats.org/spreadsheetml/2006/main" count="1379" uniqueCount="611">
  <si>
    <t>MATRIZ DE RIESGOS</t>
  </si>
  <si>
    <t>CORRESPONDE A: (Seleccione con X)</t>
  </si>
  <si>
    <t>PROCESO:</t>
  </si>
  <si>
    <t>X</t>
  </si>
  <si>
    <t>NOMBRE DEL PROCESO:</t>
  </si>
  <si>
    <t>OBJETIVO DEL PROCESO:</t>
  </si>
  <si>
    <t>PROYECTOS DE INVERSIÓN:</t>
  </si>
  <si>
    <t>INSTITUCIONAL:</t>
  </si>
  <si>
    <t>FECHA DE ACTUALIZACIÓN DEL CONTENIDO:</t>
  </si>
  <si>
    <t>VERSIÓN DEL CONTENIDO:</t>
  </si>
  <si>
    <t>IDENTIFICACIÓN DEL RIESGO</t>
  </si>
  <si>
    <r>
      <t xml:space="preserve">ANÁLISIS Y VALORACIÓN DEL RIESGO INHERENTE 
</t>
    </r>
    <r>
      <rPr>
        <sz val="12"/>
        <rFont val="Arial"/>
        <family val="2"/>
      </rPr>
      <t>(antes de controles)</t>
    </r>
  </si>
  <si>
    <t>DETERMINACIÓN DE CONTROLES</t>
  </si>
  <si>
    <r>
      <t xml:space="preserve">VALORACIÓN DEL RIESGO RESIDUAL 
</t>
    </r>
    <r>
      <rPr>
        <sz val="12"/>
        <rFont val="Arial"/>
        <family val="2"/>
      </rPr>
      <t>(después de controles)</t>
    </r>
  </si>
  <si>
    <r>
      <rPr>
        <b/>
        <sz val="10"/>
        <rFont val="Arial"/>
        <family val="2"/>
      </rPr>
      <t xml:space="preserve">INDICADOR DEL RIESGO </t>
    </r>
    <r>
      <rPr>
        <sz val="10"/>
        <rFont val="Arial"/>
        <family val="2"/>
      </rPr>
      <t xml:space="preserve">
(Se documenta en ISOlución)
</t>
    </r>
  </si>
  <si>
    <r>
      <t xml:space="preserve">ACCIONES PARA ABORDAR EL RIESGO RESIDUAL
</t>
    </r>
    <r>
      <rPr>
        <sz val="10"/>
        <rFont val="Arial"/>
        <family val="2"/>
      </rPr>
      <t>(número de la acción de Isolución)</t>
    </r>
  </si>
  <si>
    <t>Seleccione con una X</t>
  </si>
  <si>
    <t>NOMBRE PROCESO O PROYECTO INVERSIÓN</t>
  </si>
  <si>
    <t>Área/ Dependencia responsable del riesgo</t>
  </si>
  <si>
    <r>
      <t xml:space="preserve">Responsable(s) del Riesgo
</t>
    </r>
    <r>
      <rPr>
        <sz val="10"/>
        <rFont val="Arial"/>
        <family val="2"/>
      </rPr>
      <t>(cargo)</t>
    </r>
  </si>
  <si>
    <r>
      <t xml:space="preserve">TIPO DE CAUSA
</t>
    </r>
    <r>
      <rPr>
        <sz val="10"/>
        <rFont val="Arial"/>
        <family val="2"/>
      </rPr>
      <t>(Externa ó
Interna)</t>
    </r>
  </si>
  <si>
    <r>
      <t xml:space="preserve">CAUSA(S)
</t>
    </r>
    <r>
      <rPr>
        <sz val="1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</si>
  <si>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</si>
  <si>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</si>
  <si>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</si>
  <si>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</si>
  <si>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</si>
  <si>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</si>
  <si>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</si>
  <si>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</si>
  <si>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</si>
  <si>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</si>
  <si>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0"/>
        <rFont val="Arial"/>
        <family val="2"/>
      </rPr>
      <t>(Un control por cada causa, si no hay control se escribe "No existe control")</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</si>
  <si>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</si>
  <si>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</si>
  <si>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</si>
  <si>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</si>
  <si>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</si>
  <si>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</si>
  <si>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</si>
  <si>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</si>
  <si>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</si>
  <si>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</si>
  <si>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</si>
  <si>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</si>
  <si>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</si>
  <si>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</si>
  <si>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</si>
  <si>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</si>
  <si>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</si>
  <si>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</si>
  <si>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</si>
  <si>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Administración, profundización y aprovechamiento de acuerdos y relaciones comerciales.</t>
  </si>
  <si>
    <t>Equipo Negociador - DIES</t>
  </si>
  <si>
    <t>Negociador Internacional - Director de Inversión Extranjera y Servicios</t>
  </si>
  <si>
    <t>Interno</t>
  </si>
  <si>
    <t>No se utilicen los procedimientos establecidos para la realización de las negociaciones</t>
  </si>
  <si>
    <t>RC-1</t>
  </si>
  <si>
    <t>Posibilidad de uso indebido de información confidencial, por parte del equipo negociador o por parte de los gremios, sociedad civil, academia y otros agentes involucrados; para beneficio propio o de un tercero.</t>
  </si>
  <si>
    <t>Riesgo de corrupción</t>
  </si>
  <si>
    <t>Pérdida de credibibilidad y confianza 
Pérdida del objetivo de la negociación 
Desmejora de la posición negociadora
Acciones disciplinarias - investigaciones</t>
  </si>
  <si>
    <t>BAJA</t>
  </si>
  <si>
    <t>MAYOR (RC-F)</t>
  </si>
  <si>
    <t>Genera altas consecuencias sobre la entidad.</t>
  </si>
  <si>
    <t>ALTO</t>
  </si>
  <si>
    <t>Dar aplicación a los protocolos establecidos en la Guía "Negociaciones de acuerdos comerciales e internacionales de inversión"</t>
  </si>
  <si>
    <t>Adecuado</t>
  </si>
  <si>
    <t>Continua</t>
  </si>
  <si>
    <t>Prevenir</t>
  </si>
  <si>
    <t>Manual</t>
  </si>
  <si>
    <t>Documentado</t>
  </si>
  <si>
    <t>AP-PR-001 Negociaciones Comerciales  (Act. 7)</t>
  </si>
  <si>
    <t>Con Registro</t>
  </si>
  <si>
    <t>Listas de Asistencia - Ayudas de memoria</t>
  </si>
  <si>
    <t>ALTO (RC/F)</t>
  </si>
  <si>
    <t>REDUCIR EL RIESGO</t>
  </si>
  <si>
    <t>Manejo de información confidencial en el desarrollo de las negociaciones</t>
  </si>
  <si>
    <t>Interna y Externa</t>
  </si>
  <si>
    <t>Posible fuga de información confidencial por parte de alguno de los miembros del equipo negociador</t>
  </si>
  <si>
    <t>Los textos de cada negociación son confidenciales y cada coordinador de Mesa y/o negociador deberá insistir ante el equipo negociador ampliado en la importancia de velar por el debido manejo de los mismos.</t>
  </si>
  <si>
    <t>NA-GU-002 Negociaciones de Acuerdos Comerciales e Internacionales de Inversión (5.7)</t>
  </si>
  <si>
    <t>Acuerdos de confidencialidad firmados - Listas de Asistencia - Ayudas de memoria</t>
  </si>
  <si>
    <t>Acceso a información confidencial por parte de terceros</t>
  </si>
  <si>
    <t>Adquisición de Bienes y Servicios</t>
  </si>
  <si>
    <t>Grupo de Contratos</t>
  </si>
  <si>
    <t>Coordinador
Grupo de Contratos</t>
  </si>
  <si>
    <t>Estudios Previos y/o Pliegos de condiciones direccionados a favorecer un proponente específico.</t>
  </si>
  <si>
    <t>RC-2</t>
  </si>
  <si>
    <t xml:space="preserve"> Posibilidad de afectación reputacional y económica, por investigaciones de entes de control, debido a la generación de documentos en la etapa precontractual que favorezcan o direccionen la escogencia de un tercero</t>
  </si>
  <si>
    <t>Sanciones disciplinarias 
No cumplir con la normatividad
No cumplimiento de disposiciones internas</t>
  </si>
  <si>
    <t>MEDIA</t>
  </si>
  <si>
    <t xml:space="preserve">Someter a consideración de la Junta de Adquisiciones y Licitaciones la apertura del proceso. </t>
  </si>
  <si>
    <t>Coordinador Grupo Contratos 
Junta de Adquisiciones y Licitaciones</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</si>
  <si>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</si>
  <si>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Acta de Junta de Adquisiciones y Licitaciones</t>
  </si>
  <si>
    <t xml:space="preserve"> Incumplimiento de la normatividad en materia de contratación</t>
  </si>
  <si>
    <t>Analizar los estudios previos y estudios soporte</t>
  </si>
  <si>
    <t>Coordinador Grupo Contratos - Abogado</t>
  </si>
  <si>
    <t>Desconocimiento u omisión de la normatividad, para beneficiar a un oferente.</t>
  </si>
  <si>
    <t>Repuesta a las observaciones presentadas al proyecto de pliego de condiciones.</t>
  </si>
  <si>
    <t>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Actividad 13; BS-PR-015 Procedimiento de contratación Mínima Cuantía Actividad 6</t>
  </si>
  <si>
    <t>Comunicación*, Cuadernillo de preguntas y respuestas, Plataforma SECOP II*</t>
  </si>
  <si>
    <t>Grupo Administrativa</t>
  </si>
  <si>
    <t>Efectuar compras y/o gastos con cargo a recursos de caja menor que no estén autorizados en la normatividad</t>
  </si>
  <si>
    <t>RC-3</t>
  </si>
  <si>
    <t>Posibilidad de afectación económica, en beneficio propio o de un tercero, debido a la administración y manejo de las cajas menores por parte de los responsables.</t>
  </si>
  <si>
    <t>Riesgo de fraude</t>
  </si>
  <si>
    <t>Descapitalizar la caja menor  afectando el desarrollo de las operaciones para la cual  fue destinada, originando detrimento patrimonial
Investigaciones disciplinarias</t>
  </si>
  <si>
    <t>ALTA</t>
  </si>
  <si>
    <t>MODERADO (RC-F)</t>
  </si>
  <si>
    <t>Genera medianas consecuencias sobre la entidad</t>
  </si>
  <si>
    <t>Revisar de acuerdo con la normatividad vigente si es viable el gasto, si el gasto no se puede realizar con recursos de la caja menor se le notifica al solicitante</t>
  </si>
  <si>
    <t>Responsable asignado</t>
  </si>
  <si>
    <t>BS-PR-001 Manejo y control de cajas menores</t>
  </si>
  <si>
    <t xml:space="preserve">Aplicativo cajas menores </t>
  </si>
  <si>
    <t>MODERADO (RC/F)</t>
  </si>
  <si>
    <t>No efectuar la legalización del gasto dentro de los tiempos establecidos, con la respectiva documentación soporte</t>
  </si>
  <si>
    <t>Enviar correo electrónico a funcionario que recibió el dinero con copia al jefe inmediato</t>
  </si>
  <si>
    <t>Detectar</t>
  </si>
  <si>
    <t>Correo electrónico</t>
  </si>
  <si>
    <t>Externo</t>
  </si>
  <si>
    <t>Valores de las facturas alterados o que no correspondan a valores reales en el mercado</t>
  </si>
  <si>
    <t>Obtener mínimo dos cotizaciones cuando existan dudas sobre precios</t>
  </si>
  <si>
    <t>Cotizaciones</t>
  </si>
  <si>
    <t>Desarrollo Empresarial</t>
  </si>
  <si>
    <t>Dirección de Productividad y Competitividad</t>
  </si>
  <si>
    <t>Director
Dirección de Productividad y Competitividad</t>
  </si>
  <si>
    <t xml:space="preserve">Deficiencia en la verificación de las condiciones y/o requisitos a presentar por parte del inversionista. </t>
  </si>
  <si>
    <t>RC-4</t>
  </si>
  <si>
    <t>Posibilidad de afectación reputacional, debido a decisiones ajustadas a intereses propios o de terceros en la declaración o modificación de un área como zona franca.</t>
  </si>
  <si>
    <t>Impacto negativo a la Entidad
Genera altas consecuencias para la Entidad</t>
  </si>
  <si>
    <t>Verificar la solicitud de declaratoria de existencia de una Zona Franca permanente, permanente especial o transitoria.</t>
  </si>
  <si>
    <t>Profesional Universitario,Profesional Especializado,Contratista(s)</t>
  </si>
  <si>
    <t>DM-PR-011  Declaratoria de zonas francas permanentes y permanentes especiales</t>
  </si>
  <si>
    <t xml:space="preserve"> Lista de chequeo
</t>
  </si>
  <si>
    <t xml:space="preserve"> Declaratoria o modificación de un área como zona franca</t>
  </si>
  <si>
    <t>Verificar la solicitud de modificación a la declaratoria de existencia de una Zona Franca, tales como ampliación extensión o reducción de área.</t>
  </si>
  <si>
    <t xml:space="preserve">
Director(a) de Productividad y Competitividad</t>
  </si>
  <si>
    <t>Lista de chequeo</t>
  </si>
  <si>
    <t>Verificar la solicitud de declaratoría de existencia de una Zona Franca transitoria (cuenta con viabilidad Jurídica y técnica)</t>
  </si>
  <si>
    <t>Profesional Universitario, Profesional Especializado, Contratista(s)</t>
  </si>
  <si>
    <t>DM-PR-012 Declaratoria de zonas francas transitorias</t>
  </si>
  <si>
    <t xml:space="preserve">Oficio / Lista de chequeo </t>
  </si>
  <si>
    <t>No aplicación adecuada de los conceptos de la DIAN, el DNP y el Ministerio del Ramo.</t>
  </si>
  <si>
    <t>Solicitar concepto a otras entidades, al recibir respuesta se incorpora al informe técnico y se lleva a evaluación por el CIZF.</t>
  </si>
  <si>
    <t>Director(a) de Productividad y Competitividad</t>
  </si>
  <si>
    <t>Oficio</t>
  </si>
  <si>
    <t>Realizar visita Técnica al área a declarar como Zona Franca.</t>
  </si>
  <si>
    <t>Acta visita técnica</t>
  </si>
  <si>
    <t>Realizar visita Técnica al terreno donde se pretende la ampliación, extensión o reducción del área.</t>
  </si>
  <si>
    <t>1. Interés ilegitimo que pueda influir las instancias de evaluación y decisión.</t>
  </si>
  <si>
    <t>RC-5</t>
  </si>
  <si>
    <t>Posibilidad de afectación reputacional debido al favorecimiento indebido de intereses de terceros en la modificación de Contratos de Estabilidad Jurídica (CEJ).</t>
  </si>
  <si>
    <t>Modificación de contratos de estabilidad juridica que afecten los intereses del estado</t>
  </si>
  <si>
    <t>MUY BAJA</t>
  </si>
  <si>
    <t>Realizar adecuada motivación y argumentación jurídica, financiera y económica en los Informes técnicos de evaluación de las solicitudes de Contratos de Estabilidad Jurídica  o de las solicitudes cuya decisión corresponda al Comité de Estabilidad Jurídica.</t>
  </si>
  <si>
    <t>Profesional(es)</t>
  </si>
  <si>
    <t xml:space="preserve">DM-PR-009 Secretaría Técnica comité de Estabilidad Jurídica y supervisión de los contratos de Estabilidad Jurídica. Actividad 6. </t>
  </si>
  <si>
    <t>Informe Técnico de Evaluación.</t>
  </si>
  <si>
    <t>Solictudes estudiadas por parte del Comité de estabilidad Juridica</t>
  </si>
  <si>
    <t>Consolidar los informes técnicos en coordinación con  los profesionales designados por los miembros que participaran en el Comité.</t>
  </si>
  <si>
    <t>DM-PR-009 Secretaría Técnica comité de Estabilidad Jurídica y supervisión de los contratos de Estabilidad Jurídica. Actividad 5.</t>
  </si>
  <si>
    <t>Dirección de Regulación</t>
  </si>
  <si>
    <t>Director
Dirección de Regulación</t>
  </si>
  <si>
    <t>Omitir la verificación del Análisis de impacto</t>
  </si>
  <si>
    <t>RC-7</t>
  </si>
  <si>
    <t>Posibilidad de afectación económica por sanciones de entes de control, debido a decisiones favorables a intereses propios o de terceros en la reglamentación técnica aplicable a fabricantes nacionales importadores y comercializadores de bienes, creando obstáculos innecesarios al comercio con otros países.</t>
  </si>
  <si>
    <t>1. Pago de sanciones económicas o indemnizaciones a terceros que puedan afectar el presupuesto total de la entidad &gt;= 20 %. 
2. Sanción por parte ente de control u otro ente regulador 
3. Sanciones internacionales en el seno de la OMC.</t>
  </si>
  <si>
    <t>Genera altas consecuencias sobre la entidad</t>
  </si>
  <si>
    <t>Verificar el contexto y probabilidad de ocurrencia de los riesgos frente al desarrollo de un reglamento técnico. (Cuenta con viabilidad jurídica y técnica)</t>
  </si>
  <si>
    <t>Coordinador de Reglamentos Técnicos</t>
  </si>
  <si>
    <t>DM-PR-006 Producción normativa en reglamentación técnica-PPNRT: Actividad No 3</t>
  </si>
  <si>
    <t>Análisis de Impacto Normativo o documento del Triage</t>
  </si>
  <si>
    <t xml:space="preserve">Número de reglamentos técnicos emitidos que no cumplan con los requisitos establecidos.
</t>
  </si>
  <si>
    <t>No desarrollar los mecanismos de participación con las partes interesadas.</t>
  </si>
  <si>
    <t xml:space="preserve">Aplicar el resultado determinado en el AIN, considerar las observaciones que contribuyan a minimizar el riesgo </t>
  </si>
  <si>
    <t>Director(a) de Regulación, Profesional Especializado
Tercero contratado</t>
  </si>
  <si>
    <t xml:space="preserve">DM-PR-006 Producción normativa en reglamentación técnica-PPNRT: Actividad No 6 </t>
  </si>
  <si>
    <t xml:space="preserve">Comentarios allegados por los interesados.
Respuesta de la Dirección de Regulación a los interesados con la aceptación o negación de los comentarios allegado </t>
  </si>
  <si>
    <t>Obviar los conceptos sobre creación de obstáculos técnicos innecesarios al comercio y/o de la abogacía de la competencia.</t>
  </si>
  <si>
    <t>Obtener concepto previo del MINCIT sobre los proyectos de reglamentos técnicos y de evaluación de la conformidad (cuenta con viabilidad jurídica y técnica)</t>
  </si>
  <si>
    <t>DM-PR-006 Producción normativa en reglamentación técnica-PPNRT: Actividad No 7</t>
  </si>
  <si>
    <t xml:space="preserve">Solicitud al Ministerio de Comercio, Industria y Turismo de concepto previo sobre no creación de obstáculos técnicos innecesarios al comercio. 
Concepto emitido por el Ministerio de Comercio, Industria y Turismo </t>
  </si>
  <si>
    <t>Obtener concepto de la SIC sobre abogacía de la Competencia (cuenta con viabilidad Jurídica y técnica</t>
  </si>
  <si>
    <t>Director(a) de Regulación, Profesional Especializado</t>
  </si>
  <si>
    <t>DM-PR-006 Producción normativa en reglamentación técnica-PPNRT: Actividad No 9</t>
  </si>
  <si>
    <t>Solicitud a la Superintendencia de Industria y Comercio de concepto de abogacía de la competencia</t>
  </si>
  <si>
    <t>Realizar la viabilidad jurídica del acto administrativo, Vo. Bo. del Viceministro de Desarrollo Empresarial y S.G (cuenta con viabilidad jurídica y técnica)</t>
  </si>
  <si>
    <t>Profesional Especializado</t>
  </si>
  <si>
    <t>DM-PR-006 Producción normativa en reglamentación técnica-PPNRT: Actividad No 10</t>
  </si>
  <si>
    <t>Correo electrónico oficina asesora Jurídica y Viceministro de Desarrollo Empresarial</t>
  </si>
  <si>
    <t>Dirección de Mipymes</t>
  </si>
  <si>
    <t>Director
Dirección de Mipymes</t>
  </si>
  <si>
    <t xml:space="preserve">Interés ilegitimo que pueda influir las instancias de evaluación y decisión.                                                                                                                                                                                         </t>
  </si>
  <si>
    <t>RC-8</t>
  </si>
  <si>
    <t>Posibilidad de afectación reputacional por quejas de las partes interesadas, debido al favorecimiento de intereses de terceros en la formulación y adopción de instrumentos e incentivos de fomento y promoción enfocados a las Mipymes</t>
  </si>
  <si>
    <t>Incumplimiento del objetivo de crecimiento y desarrollo de la Micro, Pequeña y Mediana Empresa
Quejas de las partes interesados
Procesos disciplinarios</t>
  </si>
  <si>
    <t xml:space="preserve">Asignar roles y responsabilidad para el diseño.                                                                                                                                                                                                                                                                   </t>
  </si>
  <si>
    <t>Director(a) de Mipymes, Viceministro (a) de Desarrollo Empresarial</t>
  </si>
  <si>
    <t>DM-PR-015 Diseño, Formulación y adopción de instrumentos e incentivos de fomento y promoción enfocados a las Mipymes: Actividad 2.</t>
  </si>
  <si>
    <t>Acta, ayuda de memoria, memorando electrónico*, correo electrónico*</t>
  </si>
  <si>
    <t xml:space="preserve">Concentración de autoridad en  pocas personas.                                                                                                          </t>
  </si>
  <si>
    <t>Falta de divulgación y publicación de los instrumentos e incentivos</t>
  </si>
  <si>
    <t>Divulgar y Publicar el instrumento o incentivo</t>
  </si>
  <si>
    <t>Asesor, Profesional(es), Director(a) de Mipymes</t>
  </si>
  <si>
    <t xml:space="preserve">DM-PR-015 Diseño, Formulación y adopción de instrumentos e incentivos de fomento y promoción enfocados a las Mipymes: Actividad 8. </t>
  </si>
  <si>
    <t>Acta, Registro de asistencia, ayuda de memoria, correo electrónico*, Publicación en página web*.</t>
  </si>
  <si>
    <t>Facilitación del Comercio y Defensa Comercial</t>
  </si>
  <si>
    <t>Comité de Importaciones / Grupo VUCE</t>
  </si>
  <si>
    <t>Coordinador Grupo VUCE
Asesor 
Comité de Importaciones</t>
  </si>
  <si>
    <t>Recibir y aprobar sin la revisión del cumplimiento total de los requisitos</t>
  </si>
  <si>
    <t>RC-9</t>
  </si>
  <si>
    <t>Posibilidad de afectación reputacional, por hallazgos de entes de control, por solicitar o recibir cualquier dadiva o beneficio para aprobar la solicitud de registro o licencia de importación sin el cumplimiento de los requisitos establecidos</t>
  </si>
  <si>
    <t>Perdida de imagen y credibilidad
Sanciones</t>
  </si>
  <si>
    <t>MUY ALTA</t>
  </si>
  <si>
    <t>Revisar si las solicitudes de licencia o registro de importación y sus modificaciones, tienen completos los anexos y los vistos buenos de entidades vinculadas a la VUCE, que se requieran.</t>
  </si>
  <si>
    <t>FC-PR-014 Aprobación de licencias de importación, modificaciones y cancelaciones: Actividad: 2 
FC-PR-011 Seguimiento a las Solicitudes Radicadas en el Sistema de Inspección Simultánea - SIIS - de la Ventanilla Única de Comercio Exterior - VUCE</t>
  </si>
  <si>
    <t xml:space="preserve"> -Requerimiento al importador*
 -Solicitud de concepto de Producción Nacional
-Web service (ws) Producción Nacional* </t>
  </si>
  <si>
    <r>
      <t>Verificar el cumplimiento de los requisitos previos establecidos para la cancelación del registro o licencia</t>
    </r>
    <r>
      <rPr>
        <sz val="10"/>
        <color rgb="FFFF0000"/>
        <rFont val="Arial"/>
        <family val="2"/>
      </rPr>
      <t xml:space="preserve"> </t>
    </r>
    <r>
      <rPr>
        <sz val="10"/>
        <color rgb="FF333333"/>
        <rFont val="Arial"/>
        <family val="2"/>
      </rPr>
      <t>de importación</t>
    </r>
  </si>
  <si>
    <t>FC-PR-013 Registro de Importación, Modificaciones, Cancelaciones y Reaperturas (Act. 8)</t>
  </si>
  <si>
    <t>Modificación para cancelación total o parcial del registro de importación en línea, Información automática y electrónica del resultado al usuario</t>
  </si>
  <si>
    <t>Desconocimiento de la normatividad aplicable</t>
  </si>
  <si>
    <t>Verificar cumplimiento de requisitos: Realizar validación de “consulta Arancel-vistos buenos” y “Base de Datos de Registro de Productores de Bienes Nacionales"</t>
  </si>
  <si>
    <t>FC-PR-014 Aprobación de licencias de importación, modificaciones y cancelaciones: Actividad: 3</t>
  </si>
  <si>
    <t xml:space="preserve"> -Registro electrónico 
- Consulta Arancel Visto Bueno*</t>
  </si>
  <si>
    <t xml:space="preserve">Realizar reuniones internas y/o externas para concertar y/o unificar criterios.
</t>
  </si>
  <si>
    <t>FC-PR-013 Registro de Importación, Modificaciones, Cancelaciones y Reaperturas (Act. 4)</t>
  </si>
  <si>
    <t>Banner de la página www.vuce.gov.co -Lista de asistencia a reuniones. -Registros de importación aprobados con los requisitos previos establecidos</t>
  </si>
  <si>
    <t>Fortalecimiento de la Competitividad y Promoción del Turismo.</t>
  </si>
  <si>
    <t>Dirección de Analisis Sectorial y Promoción - Grupo del Análisis sectorial y RNT del Viceministerio del Turismo</t>
  </si>
  <si>
    <t>Coordinadora del grupo de Analisis Sectorial y RNT</t>
  </si>
  <si>
    <t>Falta de exigencia y verificación de los requisitos del solicitante para la expedición de certificaciones de exención de renta.</t>
  </si>
  <si>
    <t>RC-10</t>
  </si>
  <si>
    <t>Posibilidad de afectación reputacional, debido a favorecimiento indebido a terceros en la expedición de certificaciones de exención de renta para hoteles nuevos y remodelados.</t>
  </si>
  <si>
    <t>Pérdida de credibilidad 
Imagen institucional afectada en el orden nacional</t>
  </si>
  <si>
    <t>Verificar la inscripción y actualización en el registro nacional de turismo, en la base de datos de prestadores de servicios turísticos del Ministerio de Comercio, Industria y Turismo y el consolidado de las cámaras de comercio.</t>
  </si>
  <si>
    <t>Coordinadora del Grupo de Análisis Sectorial y RNT</t>
  </si>
  <si>
    <t>FP-PR-035 Expedición de Certificaciones para la Exención de Renta de Servicios Hoteleros (Act. 3)</t>
  </si>
  <si>
    <t>Base de datos excel, evidencia fotográfica, listas de verificación, Actas.Oficio, Correo electrónicos</t>
  </si>
  <si>
    <t>Enviar comunicaciones a las entidades competentes.</t>
  </si>
  <si>
    <t>Coordinador del Grupo de Formalización Turística o quien designe</t>
  </si>
  <si>
    <t>FP-PR-037 Acompañamiento a las regiones en la politica de formalización turistica (Actividad 12)</t>
  </si>
  <si>
    <t>Oficio - Correo electrónico</t>
  </si>
  <si>
    <t>Grupo de planificación y desarrollo sostenible del turismo</t>
  </si>
  <si>
    <t>Coordinador grupo de planificación y desarrollo sostenible del turismo</t>
  </si>
  <si>
    <t>Presiones externas e internas para emitir los conceptos de manera anticipada.</t>
  </si>
  <si>
    <t>RC-11</t>
  </si>
  <si>
    <t xml:space="preserve">Posibilidad de afectación de la imagen del ministerio por de recibir o solicitar dádiva o beneficio particular o de terceros al emitir de manera anticipiada concepto DIMAR. </t>
  </si>
  <si>
    <t>Afectación de la imagen y credibilidad en la emisión de conceptos con destino a la DIMAR
Procesos disciplinarios</t>
  </si>
  <si>
    <t>Afectación moderada de la integridad de la información debido al interés particular de los empleados y terceros.</t>
  </si>
  <si>
    <t xml:space="preserve">Asignar consecutivamente número de radicación. </t>
  </si>
  <si>
    <t xml:space="preserve">Coord. Grupo Planificación y Desarrollo Sostenible
</t>
  </si>
  <si>
    <t>Automático</t>
  </si>
  <si>
    <t>FP-PR-027 Emisión de conceptos con destino DIMAR, ANI Y CORMAGDALENA (Act. 2)</t>
  </si>
  <si>
    <t>Correos electrónicos
Base Datos Conceptos Técnicos DIMAR</t>
  </si>
  <si>
    <t>Falta de programas de inducción en gerencia pública .</t>
  </si>
  <si>
    <t>Ralizar capacitaciones a funcionarios del nivel directivo, profesional y asistencial, involucrados en el trámite con las entidades y dependencias que corresponda.</t>
  </si>
  <si>
    <t>Asesor del despacho del Viceministerio del turismo 
Coordinador del grupo de Planificación y Desarrollo Sotenible de Turismo</t>
  </si>
  <si>
    <t>Correos electrónicos
Listas de asistencia</t>
  </si>
  <si>
    <t>GESTION DE TECNOLOGIAS DE LA INFORMACION</t>
  </si>
  <si>
    <t>Oficina de Sistemas de Información - OSI</t>
  </si>
  <si>
    <t xml:space="preserve">Jefe de Oficina Sistemas de Información </t>
  </si>
  <si>
    <t>Falta de monitoreo a la infraestructura de red</t>
  </si>
  <si>
    <t>RC-12</t>
  </si>
  <si>
    <t>Posibilidad de afectación reputacional, por quejas de los grupos de valor o partes intersadas, por acceso no autorizado y uso indebido a datos y/o  información, para beneficio propio o de un particular</t>
  </si>
  <si>
    <t>Afectación de la disponibilidad de los servicios soportados con infraestructura TI.
Indisponibilidad e integridad de la información en bases de datos</t>
  </si>
  <si>
    <t xml:space="preserve"> Numero de Accesos no autorizados a los servicios de TI </t>
  </si>
  <si>
    <t>Pérdida o modificación de la información en bases de datos, servidores o de equipos de computo</t>
  </si>
  <si>
    <t>Desactualización de los elementos de configuración de la infraestructura tecnológica</t>
  </si>
  <si>
    <t>Copias de seguridad de la información incompletas o con errores</t>
  </si>
  <si>
    <t>Realización de cambios en software o de hardware sin pruebas de validación de su implementación</t>
  </si>
  <si>
    <t>Acceso no autorizado a servicios de aplicación e infraestructura</t>
  </si>
  <si>
    <t>GESTION JURIDICA</t>
  </si>
  <si>
    <t>Oficina Asesora Jurídica</t>
  </si>
  <si>
    <t>Jefe Oficina Asesora Jurídica</t>
  </si>
  <si>
    <t>Gestión inadecuada y/o extermporánea de las etapas procesales en el ejercicio de la defensa judicial</t>
  </si>
  <si>
    <t>RC-13</t>
  </si>
  <si>
    <t>Posibilidad de que por acción u omisión se tenga gestión inadecuada y/o extemporánea las etapas procesales en el ejercicio de la defensa judicial para el beneficio propio o de un actor externo a la entidad.</t>
  </si>
  <si>
    <t>Detrimento patrimonial
Daño a los intereses de la entidad</t>
  </si>
  <si>
    <t>CATASTRÓFICO (RC-F)</t>
  </si>
  <si>
    <t>Imagen institucional afectada en el orden nacional o regional por actos o hechos de corrupción comprobados.</t>
  </si>
  <si>
    <t>EXTREMO (RC/F)</t>
  </si>
  <si>
    <t>Controlar y revisar las bases de datos de todos los procesos de forma mensual</t>
  </si>
  <si>
    <t>Coordinador del Grupo de Procesos Judiciales</t>
  </si>
  <si>
    <t>GJ-PR-002 Representación Judicial y Extrajudicial</t>
  </si>
  <si>
    <t>Base de datos de procesos</t>
  </si>
  <si>
    <t>Eficacia y eficiencia en la revisión de los actos administrativos</t>
  </si>
  <si>
    <t>No realizar las actuaciones del proceso buscando que prescriba o que se dé la oportunidad de constituirse en insolvencia o liquidación</t>
  </si>
  <si>
    <t>RC-14</t>
  </si>
  <si>
    <t>Posibilidad de que por acción u omisión se lleven a cabo actuaciones en el desarrollo del proceso, buscando que prescriba o facilitando al deudor la oportunidad de constituirse en insolvencia o liquidación.</t>
  </si>
  <si>
    <t>Perjuicio a la entidad por privación del beneficio del recaudo</t>
  </si>
  <si>
    <t>Incumplimiento en las metas y objetivos institucionales afectando de forma grave la ejecución presupuestal.</t>
  </si>
  <si>
    <t>Realizar reporte mensual de novedades de cobro coactivo.</t>
  </si>
  <si>
    <t>Coordinador del Grupo de Cobro coactivo</t>
  </si>
  <si>
    <t>GJ-PR-003 Cobro Coactivo</t>
  </si>
  <si>
    <t>Aplicativo web de cobro coactivo</t>
  </si>
  <si>
    <t>Buscar provecho de una situación frente a la irregularidad de un acto administrativo</t>
  </si>
  <si>
    <t>RC-15</t>
  </si>
  <si>
    <t xml:space="preserve">Posibilidad de obtener beneficio propio o de un particular frente a la irregularidad de una acto administrativo. </t>
  </si>
  <si>
    <t>Daño a la imagen de la entidad
Perjuicio de los intereses de la entidad (Demandas)</t>
  </si>
  <si>
    <t>Verificar memoria justificativa y proyecto normativo antes de la suscripción del acto administrativo general.</t>
  </si>
  <si>
    <t xml:space="preserve">Coordinador del Grupo de Conceptos </t>
  </si>
  <si>
    <t>GJ-PR-012 Expedición, publicación y archivo de actos administrtivos generales</t>
  </si>
  <si>
    <t>Base de datos de cobro coactivo
Lista de chequeo</t>
  </si>
  <si>
    <t>Gestión de Recursos Financieros</t>
  </si>
  <si>
    <t>Grupo Presupuesto,  Grupo Contabilidad, Grupo Tesorería</t>
  </si>
  <si>
    <t>Coordinador Grupo Presupuesto
Coordinador Grupo Contabilidad, Coordinador 
Grupo Tesorería</t>
  </si>
  <si>
    <t>Presiones externas o de un superior .</t>
  </si>
  <si>
    <t>RC-16</t>
  </si>
  <si>
    <t>Posbilidad de afectación económica, en el registro de las operaciones con el fin de efectuar el pago a traves del sistema de información financiera en beneficio propio o de un tercero</t>
  </si>
  <si>
    <t>1. Perdida recursos financieros. 
2. Sanciones legales.
3. Perdida o alteración de la información.
4. Procesos disciplinarios</t>
  </si>
  <si>
    <t>Informar al superior inmediato y al ente de control interno (Numeral 4.3. literal b) Reglamento del Uso del SIIF Nación).</t>
  </si>
  <si>
    <t>Coordinador Grupo Tesorería, Coordinador Grupo Presupuesto, Coordinador Contabilidad</t>
  </si>
  <si>
    <t>GR-PR-016 Gestión Financiera - Cadena Presupuestal de Gastos SIIF II - Condiciones generales del procedimiento</t>
  </si>
  <si>
    <t>Informes, correos electrónicos</t>
  </si>
  <si>
    <t xml:space="preserve">Falta de verificación de los requisitos para el pago de obligaciones. </t>
  </si>
  <si>
    <t>Verificar la documentación con los soportes respectivos. Devolver si no está completa o de conformidad; verifica en el aplicativo SIIF la orden de pago generada y autoriza el pago mediante firma digital.</t>
  </si>
  <si>
    <t>GR-PR-016 Gestión Financiera - Cadena Presupuestal de Gastos SIIF II: Actividad 29, 31 y 32.</t>
  </si>
  <si>
    <t>Correos electrónicos 
Comprobantes de registros generados en el aplicativo SIIF</t>
  </si>
  <si>
    <t>Manipulación de los sistemas de información del proceso de recursos financieros (claves, tockens).</t>
  </si>
  <si>
    <t>Uso de Firmas Digitales.</t>
  </si>
  <si>
    <t>GR-PR-016 Gestión Financiera - Cadena Presupuestal de Gastos SIIF II. Condiciones generales del procedimiento</t>
  </si>
  <si>
    <t>Formatos de entregas de certificados digitales</t>
  </si>
  <si>
    <t>Gestión del Talento Humano</t>
  </si>
  <si>
    <t>Expediente disciplinario tramitado, impulsado y de conocimiento de un único servidor público.</t>
  </si>
  <si>
    <t>RC-17</t>
  </si>
  <si>
    <t>Posibilidad de afectación reputacional por investigaciones disciplinarias de entes de control, debido al desvío de resultados de los procedimientos disciplinarios en beneficio de un tercero</t>
  </si>
  <si>
    <t>Perdida de la imagen institucional, credibilidad y confianza
Investigacione disciplinarios</t>
  </si>
  <si>
    <t>Proferir fallo de primera instancia (Realizar revisión periódica de los expedientes disciplinarios en cuanto a fondo y forma; así como revisión y toma de decisión en la que participan varios funcionarios de diferentes niveles de empleo)</t>
  </si>
  <si>
    <t xml:space="preserve">TH-PR-010 Acciones Disciplinarias: Actividad: 2,3,5,7,9,12,14 </t>
  </si>
  <si>
    <t>Ayuda de memoria y registro de asistencia</t>
  </si>
  <si>
    <t>No tener actualizada la información del expediente en el Aplicativo</t>
  </si>
  <si>
    <t>Recibir y radicar la queja, denuncia, informe, de oficio, anónimo u otro medio que amerite credibilidad en el Sistema de Información Disciplinaria</t>
  </si>
  <si>
    <t>TH-PR-010 Acciones Disciplinarias: Actividad 1</t>
  </si>
  <si>
    <t>Correo electrónico de número de expediente</t>
  </si>
  <si>
    <t>Director Dirección de Productividad y Competitividad</t>
  </si>
  <si>
    <t>Deficiencia en la revisión de requisitos y condiciones de los proyectos de inversión</t>
  </si>
  <si>
    <t>RC-19</t>
  </si>
  <si>
    <t>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</si>
  <si>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Sanciones legales: Puede derivar en faltas disciplinarias y legales para funcionarios de la entidad.</t>
  </si>
  <si>
    <t>Solicitar a las áreas del MinCIT o entidades adscritas, apoyo en la revisión de los proyecto de inversión.</t>
  </si>
  <si>
    <t xml:space="preserve">Profesional </t>
  </si>
  <si>
    <t>DM-PR-001 Participación del Ministerio de Comercio, Industria y Turismo en el Sistema General de Regalías</t>
  </si>
  <si>
    <t>Correo elecrónico</t>
  </si>
  <si>
    <t xml:space="preserve"> Pronunciamientos técnicos</t>
  </si>
  <si>
    <t>Gestion del talento Humano</t>
  </si>
  <si>
    <t>Coordinador Grupo Talento Humano</t>
  </si>
  <si>
    <t>Hacer nombramiento sin la verificación de la hoja de vida del candidato</t>
  </si>
  <si>
    <t>RC-20</t>
  </si>
  <si>
    <t xml:space="preserve">Investigaciones y sanciones disciplinarias 
Quejas y reclamos de los grupos de valor </t>
  </si>
  <si>
    <t>MODERADO</t>
  </si>
  <si>
    <t>Verificar el listado de cumplimiento de los documentos requeridos.</t>
  </si>
  <si>
    <t>Jefe de Talento Humano</t>
  </si>
  <si>
    <t>TH-FM-019 Gestión de Talento Humano Vinculación y Retiro</t>
  </si>
  <si>
    <t xml:space="preserve">Expediente con todos los documentos - Lista de Chequeo de documentos </t>
  </si>
  <si>
    <t>Que la persona a ser nombrada no informe el conflicto de intereses.</t>
  </si>
  <si>
    <t xml:space="preserve">Desconocimiento de la normatividad que rige el conflicto de intereses por parte de las personas a ser nombradas. </t>
  </si>
  <si>
    <t>Realizar las actividadess del cronograma de actividades de la política de integridad.</t>
  </si>
  <si>
    <t>Jefe de Talento Humano
Asesor de Talento Humano</t>
  </si>
  <si>
    <t>TH-PR-025 Procedimiento para la gestión del conflicto de intereses</t>
  </si>
  <si>
    <t>Listados de asistencia, pantallazos de la capacitación y de la invitación, publicación en la intranet</t>
  </si>
  <si>
    <t>Concentración de tareas en una sola persona en procesos relevantes</t>
  </si>
  <si>
    <t>RC-21</t>
  </si>
  <si>
    <t>Posibilidad de manipulación, omisión, ocultamiento de información relacionada con el registro de novedades de nomina a favor de terceros</t>
  </si>
  <si>
    <t>Sanciones disciplinarias
Quejas 
Hallazgos de entes de control</t>
  </si>
  <si>
    <t>Verificar la información de pagos Vs. los resúmenes de las nóminas y los netos de pago</t>
  </si>
  <si>
    <t>Profesional del área</t>
  </si>
  <si>
    <t>TH-PR-020 Nómina</t>
  </si>
  <si>
    <t xml:space="preserve">Archivos en Excel - Resúmenes de nómina </t>
  </si>
  <si>
    <t>Realización de capacitaciones en cambios normativos</t>
  </si>
  <si>
    <t>Listados de asistencia, ayudas de memoria, reportes de servicio</t>
  </si>
  <si>
    <t>Fortalecimiento de los estándares de calidad en la infraestructura productiva nacional a partir del reconocimiento y desarrollo nacional e internacional del Subsistema Nacional de la Calidad Nacional</t>
  </si>
  <si>
    <t>Dirección de Regulación Viceministerio de Desarrollo Económico</t>
  </si>
  <si>
    <t>Director de Regulación</t>
  </si>
  <si>
    <t xml:space="preserve">El desconocimiento de la normatividad anticorrupción. </t>
  </si>
  <si>
    <t>RC-22</t>
  </si>
  <si>
    <t xml:space="preserve">Posibilidad afectación reputacional, por hallazgos de los entes de control, al utilizar el poder para modificar el objetivo del proyecto de inversión en beneficio de un grupo en particular. </t>
  </si>
  <si>
    <t xml:space="preserve">Sanciones judiciales, administrativas y disciplinarias. </t>
  </si>
  <si>
    <t xml:space="preserve">No se cumplen objetos de gestión. </t>
  </si>
  <si>
    <t xml:space="preserve">Diligenciamiento de Matriz de Riesgos, capacitacion de socializacion del riesgo. </t>
  </si>
  <si>
    <t>Asesor</t>
  </si>
  <si>
    <t xml:space="preserve">Capacitaciones del riesgo. Matriz de riesgo. </t>
  </si>
  <si>
    <t xml:space="preserve"> Modificación del objetivo del Proyecto de Inversión.</t>
  </si>
  <si>
    <t>HISTORIAL DE CAMBIOS DEL CONTENIDO</t>
  </si>
  <si>
    <t>VERSIÓN</t>
  </si>
  <si>
    <t>FECHA</t>
  </si>
  <si>
    <t>DESCRIPCIÓN DEL CAMBIO</t>
  </si>
  <si>
    <t>ELABORADO POR:
(nombre y cargo)</t>
  </si>
  <si>
    <t>REVISADO POR:
(nombre y cargo)</t>
  </si>
  <si>
    <t>APROBADO POR:
(nombre y cargo)</t>
  </si>
  <si>
    <t>Formulación del mapa de riesgos de corrupción 2020</t>
  </si>
  <si>
    <t>Responsable de la Dependencia del Riesgos de Corrupción</t>
  </si>
  <si>
    <t>Manuela Miranda - Jefe Of. Asesora de Planeación Sectorial</t>
  </si>
  <si>
    <t>Se crea el riesgo de corrupción RC6- Favorecimiento indebido de intereses propios o de terceros en la emisión de pronunciamientos técnicos de proyectos de inversión del Sector Comercio Industria y Turismo suceptibles de financiación con recursos del SGR, del proceso de Desarrollo Empresarial.</t>
  </si>
  <si>
    <t>Se realiza seguimiento al 30 de abril de 2020.</t>
  </si>
  <si>
    <t xml:space="preserve"> * Riesgo RC4 - Recibir o solicitar dádiva o beneficio para emitir concepto DIMAR, del proceso Fortalecimiento de la Competitividad y  Promoción del Turismo: Se unifican las acciones y se modifica la redacción.  Así mismo, se modifican los campos Mecanisno de Seguimiento, Regiustro/evidencia.
* Riesgo RC3 - Decisiones ajustadas a intereses de particulares, del proceso Fortalecimiento de la Competitividad y  Promoción del Turismo: Se modifican los campos de acciones, mecanismo de seguimiento y Registro/evidencia, debido a: se modifica el  curso por el de integridad, transparencia y estatuto anticorrupción del DAFP, de acuerdo a la contingencia del Covid -19, y la evidencias serían los  certificados del curso.
* Se elimina el resgo RC1-Ocultar o alterar información en una investigación adelantada a un prestador de servicios turisticos por operar sin RNT, para beneficio propio o de terceros, del proceso Fortalecimiento de la Competitividad y  Promoción del Turismo, en razón a que la función referida a la de adelantar las investigaciones por operar sin contar previamente con el RNT, para la cual se tenía el procedimiento GP-PR-021 INVESTIGACIONES E IMPOSICIÓN DE SANCIONES A PRESTADORES DE SERVICIOS TURÍSTICOS” y los riesgoz solicitados, fue trasladada a la Superintendencia de Industria y Comercio-SIC desde el pasado 22 de noviembre de 2019, mediante el Decreto-Ley 2106 de 2019.</t>
  </si>
  <si>
    <t xml:space="preserve"> * Se documentan los riesgos de corrupción en el formato nuevo DE-FM-022 Matriz de Riesgos 
 * Se realiza monitoréo al 30 de agosto de 2020.</t>
  </si>
  <si>
    <t xml:space="preserve"> * Se actualizan los riesgos del Proceso de Juridica R13, R14 y R15.
 * Se realiza monitoréo al 31 de diciembre de 2020.</t>
  </si>
  <si>
    <t>Se realiza seguimiento al 30 de abril de 2021</t>
  </si>
  <si>
    <t>Se realiza seguimiento al 31 de agosto de 2021</t>
  </si>
  <si>
    <t>Se revisan y se actualizan los controles de los siguientes riesgos, teniendo en cuenta los procedimientos asociados en los procesos: 
RC-2 Posibilidad de afectación reputacional y económica, por investigaciones de entes de control, debido a la generación de documentos en la etapa precontractual que favorezcan o direccionen la escogencia de un tercero; RC-4 Posibilidad de afectación reputacional, debido a decisiones ajustadas a intereses propios o de terceros en la declaración o modificación de un área como zona franca; RC-5 Posibilidad de afectación reputacional debido al favorecimiento indebido de intereses de terceros en la modificación de Contratos de Estabilidad Jurídica (CEJ).; RC-9 Posibilidad de afectación reputacional, por hallazgos de entes de control, por solicitar o recibir cualquier dadiva o beneficio para aprobar la solicitud de registro o licencia de importación sin el cumplimiento de los requisitos establecidos; RC-11 Posibilidad de afectación de la imagen del ministerio por de recibir o solicitar dádiva o beneficio particular o de terceros al emitir de manera anticipiada concepto DIMAR; RC-15 Posibilidad de uso del poder, para obtener beneficio propio o de un particular, debido a irregularidades en un acto administrativo; RC-17 Posibilidad de afectación reputacional por investigaciones disciplinarias de entes de control, debido al desvío de resultados de los procedimientos disciplinarios en beneficio de un tercero; RC-19 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</si>
  <si>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Se incluye una actividad de control en el riesgo RC-10 Posibilidad de afectación reputacional, debido a favorecimiento indebido a terceros en la expedición de certificaciones de exención de renta para hoteles nuevos y remodelados.</t>
  </si>
  <si>
    <t>MAPA DE RIESGOS</t>
  </si>
  <si>
    <t>Los riesgos identificados en la Matriz de Gestión de Riesgos se encuentran ubicados en el siguiente mapa:</t>
  </si>
  <si>
    <t>ZONA DE RIESGO</t>
  </si>
  <si>
    <t>Extremo</t>
  </si>
  <si>
    <t xml:space="preserve">Alto </t>
  </si>
  <si>
    <t>Moderado</t>
  </si>
  <si>
    <t>Bajo</t>
  </si>
  <si>
    <t>MAPAS DE CALOR</t>
  </si>
  <si>
    <r>
      <t xml:space="preserve">ZONAS DE </t>
    </r>
    <r>
      <rPr>
        <b/>
        <u/>
        <sz val="11"/>
        <color theme="1"/>
        <rFont val="Arial"/>
        <family val="2"/>
      </rPr>
      <t>RIESGO DE GESTIÓN Y SEGURIDAD DIGITAL</t>
    </r>
  </si>
  <si>
    <t>Descriptor</t>
  </si>
  <si>
    <t>Nivel</t>
  </si>
  <si>
    <t xml:space="preserve">Nivel </t>
  </si>
  <si>
    <t>Muy Alta</t>
  </si>
  <si>
    <t>Alta</t>
  </si>
  <si>
    <t>Media</t>
  </si>
  <si>
    <t>Baja</t>
  </si>
  <si>
    <t>RC-19
RC-22</t>
  </si>
  <si>
    <t>Muy Baja</t>
  </si>
  <si>
    <t>RC-1
RC-2
RC-4
RC-5
RC-7
RC-12</t>
  </si>
  <si>
    <t>Leve</t>
  </si>
  <si>
    <t>Menor</t>
  </si>
  <si>
    <t>Mayor</t>
  </si>
  <si>
    <t>Catastrófico</t>
  </si>
  <si>
    <t>Se realiza seguimiento al 30 de abril de 2022</t>
  </si>
  <si>
    <t>Se realiza seguimiento al 31 de diciembre de 2021</t>
  </si>
  <si>
    <t>2 (H) Identificar y valorar el incidente de seguridad</t>
  </si>
  <si>
    <t>4(V) Realizar pruebas de aseguramiento</t>
  </si>
  <si>
    <t>3(V) Validar el Cambio</t>
  </si>
  <si>
    <t>6(V) Monitorear el registro de accesos</t>
  </si>
  <si>
    <t>Coordinador Grupo Ingeniería y Soporte Técnico</t>
  </si>
  <si>
    <t>Coordinador Grupo Desarrollo y Mantenimiento de Aplicaciones, Coordinador Grupo Ingeniería y Soporte Técnico</t>
  </si>
  <si>
    <t xml:space="preserve">GTI-PR-004 Gestión de Incidentes de Seguridad y Privacidad de la Información </t>
  </si>
  <si>
    <t>GTI-PR-005 Gestión de Cambios de Tecnologías de la Información</t>
  </si>
  <si>
    <t>GTI-PR-012 Control  accesos servicios TI</t>
  </si>
  <si>
    <t>Registro de Caso en la Herramienta de Mesa de Ayuda</t>
  </si>
  <si>
    <t>Formato Gestión de Cambios</t>
  </si>
  <si>
    <t xml:space="preserve"> Reporte</t>
  </si>
  <si>
    <t>Grupo Juzgamiento Disciplinario</t>
  </si>
  <si>
    <t>Coordinador
Grupo Juzgamiento Disciplinario</t>
  </si>
  <si>
    <t xml:space="preserve">
Coordinador(a) Grupo Juzgamiento Interno Disciplinario</t>
  </si>
  <si>
    <t xml:space="preserve">
Coordinador(a) Grupo Juzgamiento Disciplinario</t>
  </si>
  <si>
    <t>Posibilidad de pérdida reputacional por queja o reclamo de los grupos de valor por vinculación de personal donde se advierta conflicto de intereses y/o inhabilidades o incompatibilidades</t>
  </si>
  <si>
    <t>* En el riesgos RC-2 se elimina la palabra "adicionales" de la causa dos.
* Se actualizan los 4 controles asociados al riesgo RC-12, su documentación y su evidencia.
* Se reasigna el riesgo RC-17 al proceso Administración, profundización, aprovechamiento de acuerdos y relaciones comerciales del grupo de juzgamiento disciplinario.
* Se actualiza en el riesgo RC-17 el nombre del Grupo de Control Disciplinario al Grupo de Juzgamiento Disciplinario.
* Se actualiza la redacción del riesgo RC-20 de "Posibilidad de pérdida reputacional por queja o reclamo de los grupos de valor por vinculación de personal donde se advierta conflicto de intereses" a "Posibilidad de pérdida reputacional por queja o reclamo de los grupos de valor por vinculación de personal donde se advierta conflicto de intereses y/o inhabilidades o incompatibilidades"</t>
  </si>
  <si>
    <t>Exigencia de requisitos e insumos técnicos que restrinjan la pluralidad de oferentes.</t>
  </si>
  <si>
    <t>SI</t>
  </si>
  <si>
    <t>NO</t>
  </si>
  <si>
    <r>
      <t xml:space="preserve">ZONAS DE </t>
    </r>
    <r>
      <rPr>
        <b/>
        <u/>
        <sz val="11"/>
        <color theme="1"/>
        <rFont val="Arial"/>
        <family val="2"/>
      </rPr>
      <t xml:space="preserve">RIESGO DE CORRUPCIÓN </t>
    </r>
  </si>
  <si>
    <t>RC-8
RC-9
RC-10
RC-11
RC-16
RC-20
RC-21</t>
  </si>
  <si>
    <t>RC-3
RC-17</t>
  </si>
  <si>
    <t xml:space="preserve">Cuentadante de cada caja menor </t>
  </si>
  <si>
    <t>RIESGOS DE CORRUPCIÓN Y FRAUDE</t>
  </si>
  <si>
    <t>Relacionamiento con la Ciudadanía</t>
  </si>
  <si>
    <t>Coordinador Grupo Relación con el Ciudadano</t>
  </si>
  <si>
    <t>Externa</t>
  </si>
  <si>
    <t>Presiones externas</t>
  </si>
  <si>
    <t>RC-23</t>
  </si>
  <si>
    <t>Beneficio propio o de un tercero respecto a la atención de solicitudes de un  ciudadano</t>
  </si>
  <si>
    <t>EXTREMO</t>
  </si>
  <si>
    <t>Verificar que se cumplan con los principios y valores contenidos en el Código de integridad del MinCit</t>
  </si>
  <si>
    <t>Código de integridad del MinCit</t>
  </si>
  <si>
    <t>El coordinador verifica que el servidor responsable o contratista resuelva o de traslado correspondiente a la solicitud del ciudadano en los tiempos y con los soportes correspondientes</t>
  </si>
  <si>
    <t>Relacionamiento con la ciudadanía IC-PR-015 (Act.3)</t>
  </si>
  <si>
    <t>Ofrecimiento de dadivas o beneficios por parte de un tercero</t>
  </si>
  <si>
    <t>Se crea el riesgo RC-23 y se identifican cuatro conrtoles
Se realiza seguimiento al 31 de diciembre de 2022</t>
  </si>
  <si>
    <t>Se realiza seguimiento al primer cuatrimestre del año 2023 con corte al 30 de Abril.</t>
  </si>
  <si>
    <t xml:space="preserve">Rodrigo Jimenez - Asesor 
Mónica Vargas - Contratista </t>
  </si>
  <si>
    <t>Zulma Esther Chicuasuque Calderon - Jefe Of. Asesora de Planeación Sectorial</t>
  </si>
  <si>
    <t>RC-13
RC-14
RC-15
RC-23</t>
  </si>
  <si>
    <t>Código: DE-FM-022
Versión: 02
Fecha de Vigencia: 25/07/2023</t>
  </si>
  <si>
    <t>"MONITOREO Y REVISION" (Segunda Línea de Defensa)</t>
  </si>
  <si>
    <t>CARGO</t>
  </si>
  <si>
    <r>
      <t xml:space="preserve">INDIQUE SI EL </t>
    </r>
    <r>
      <rPr>
        <u/>
        <sz val="10"/>
        <rFont val="Arial"/>
        <family val="2"/>
      </rPr>
      <t xml:space="preserve">RIESGO </t>
    </r>
    <r>
      <rPr>
        <sz val="10"/>
        <rFont val="Arial"/>
        <family val="2"/>
      </rPr>
      <t>SE HA MATERIALIZADO</t>
    </r>
  </si>
  <si>
    <r>
      <t xml:space="preserve">LOS </t>
    </r>
    <r>
      <rPr>
        <u/>
        <sz val="10"/>
        <rFont val="Arial"/>
        <family val="2"/>
      </rPr>
      <t>CONTROLES</t>
    </r>
    <r>
      <rPr>
        <sz val="10"/>
        <rFont val="Arial"/>
        <family val="2"/>
      </rPr>
      <t xml:space="preserve"> ACTUALES ESTAN EVITANDO QUE EL RIESGO SE MATERIALICE?</t>
    </r>
  </si>
  <si>
    <r>
      <t xml:space="preserve">LOS </t>
    </r>
    <r>
      <rPr>
        <u/>
        <sz val="10"/>
        <rFont val="Arial"/>
        <family val="2"/>
      </rPr>
      <t>CONTROLES</t>
    </r>
    <r>
      <rPr>
        <sz val="10"/>
        <rFont val="Arial"/>
        <family val="2"/>
      </rPr>
      <t xml:space="preserve"> ACTUALES SE HAN EJECUTADO ADECUADAMENTE?</t>
    </r>
  </si>
  <si>
    <r>
      <t xml:space="preserve">LOS </t>
    </r>
    <r>
      <rPr>
        <u/>
        <sz val="10"/>
        <rFont val="Arial"/>
        <family val="2"/>
      </rPr>
      <t>CONTROLES</t>
    </r>
    <r>
      <rPr>
        <sz val="10"/>
        <rFont val="Arial"/>
        <family val="2"/>
      </rPr>
      <t xml:space="preserve"> PUEDEN SER MEJORADOS?</t>
    </r>
  </si>
  <si>
    <r>
      <t xml:space="preserve">EL </t>
    </r>
    <r>
      <rPr>
        <u/>
        <sz val="10"/>
        <rFont val="Arial"/>
        <family val="2"/>
      </rPr>
      <t>INDICADOR</t>
    </r>
    <r>
      <rPr>
        <sz val="10"/>
        <rFont val="Arial"/>
        <family val="2"/>
      </rPr>
      <t xml:space="preserve"> DEL RIESGO CUMPLIO CON LA META ESTABLECIDA?</t>
    </r>
  </si>
  <si>
    <r>
      <t xml:space="preserve">EL </t>
    </r>
    <r>
      <rPr>
        <u/>
        <sz val="10"/>
        <rFont val="Arial"/>
        <family val="2"/>
      </rPr>
      <t>RIESGO</t>
    </r>
    <r>
      <rPr>
        <sz val="10"/>
        <rFont val="Arial"/>
        <family val="2"/>
      </rPr>
      <t xml:space="preserve"> REQUIERE SER MODIFICADO O ACTUALIZADO?</t>
    </r>
  </si>
  <si>
    <t>OBSERVACIONES Y COMENTARIOS</t>
  </si>
  <si>
    <t>¿POR QUÉ?</t>
  </si>
  <si>
    <t>"MONITOREO Y REVISION" (Primera Línea de defensa)</t>
  </si>
  <si>
    <t>Responsable de la Dependencia de Riesgo de Corrupción</t>
  </si>
  <si>
    <t>Se realiza seguimiento al segundo cuatrimestre del año 2023 comprendido entre los meses de Mayo y Agosto.</t>
  </si>
  <si>
    <t>Profesional Universitario</t>
  </si>
  <si>
    <t>Se han realizado los controles correspondientes de acuerdo al procedimiento</t>
  </si>
  <si>
    <t xml:space="preserve">Lo controles que se tienen actualmente premiten realizar un seguimiento a las solicitudes de declaratorias </t>
  </si>
  <si>
    <t>x</t>
  </si>
  <si>
    <t xml:space="preserve">Los controles se pueden mejorar ya que desde el equipo de zonas francas se esta trabajando en el aplicativo de Zonas Francas </t>
  </si>
  <si>
    <t>Se han atendido las solicitudes presentadas por los inversionistas</t>
  </si>
  <si>
    <t>Por el momento no ha sido necesario modificar o actualizar el riesgo</t>
  </si>
  <si>
    <t>* Se requiere la revisión del indicador asociado al riesgo
* Se anexan las listas de chequeo y los oficios correpondientes al periodo reportado.
* Para el periodo reportado no se programaron visitas técnicas</t>
  </si>
  <si>
    <t>Durante este periodo no se han llevado a cabo sesiones del Comité de Estabilidad Jurídica</t>
  </si>
  <si>
    <t xml:space="preserve">Los controles actuales han permitido que nunca se haya materializado el riesgo </t>
  </si>
  <si>
    <t>Durante este periodo no se han llevado a cabo sesiones del Comité de Estabilidad Jurídica, por tanto no se han ejecutado los controles</t>
  </si>
  <si>
    <t>Por el momento no ha sido necesario mejorar los controles existentes.</t>
  </si>
  <si>
    <t xml:space="preserve">No aplica para el periodo reportado ya que no se han llevado a cabo Comités de Estabilidad Jurídica </t>
  </si>
  <si>
    <t>* Se requiere la revisión del indicador asociado al riesgo.
* Durante este periodo no se han llevado a cabo sesiones del Comité de Estabilidad Jurídica.</t>
  </si>
  <si>
    <t>En la revisión y emisión de observaciones para los conceptos sectoriales a proyectos de inversión financiados con recursos del SGR, han participado diversas áreas técnicas del Ministerio.</t>
  </si>
  <si>
    <t>Al realizar una revisión técnica por parte de diferentes profesionales, se asegura eliminar la subjetividad en la emisión de observaciones y/o favorecimiento de conceptos a proyectos que no cumplan los requisitos establecidos en el SGR</t>
  </si>
  <si>
    <t>Todas las solicitudes recibidas por el Ministerio han sido tramitadas para la revisión de las áreas técnicas correspondientes</t>
  </si>
  <si>
    <t>Se considera adecuado el control actual</t>
  </si>
  <si>
    <t>Se han atendido las solicitudes de concepto a proyectos de inversión financiados con recursos del SGR y han participado en la revisión y emisión de observaciones las áreas técnicas del Ministerio correspondientes a la temática de los mismos.</t>
  </si>
  <si>
    <t>Para denominar los pronunciamiento técnicos según lo que se tenía definido en la Ley 1530 de 2012; que fue derogada desde el 1 de enero de 2021 y reemplazarlos por conceptos de viabilidad, técnicos únicos sectoriales, integrados y a ajustes según lo definido en Ley 2056 de 2020 y el Acuerdo reglamentario de la Comisión Rectora del SGR); así: "Posibilidad de afectación reputacional debido al favorecimiento indebido de intereses propios o de terceros en la emisión de conceptos de viabilidad, técnicos únicos sectoriales, integrados y a ajustes a proyectos de inversión del sector Comercio Industria y Turismo suceptibles de financiación con recursos del SGR"</t>
  </si>
  <si>
    <t xml:space="preserve">Se anexan las solicitudes de concepto realizadas durante el periodo </t>
  </si>
  <si>
    <t xml:space="preserve">Director de Regulación </t>
  </si>
  <si>
    <t>Porque se verifica el contexto y probabilidad de ocurrencia de los riesgos frente al desarrollo de un reglamento técnico. (Cuenta con viabilidad jurídica y técnica).</t>
  </si>
  <si>
    <t>Porque se aplican rigurosamente  los controles  que  están bien diseñados</t>
  </si>
  <si>
    <t>Porque se sigue lo dispuesto en el proceso de Desarrollo Empresarial  y en la matriz de riesgos</t>
  </si>
  <si>
    <t xml:space="preserve">Porque toda gestión por procesos de la entidad  puede y de ser necesario, debe proceder la mejora continua. </t>
  </si>
  <si>
    <t xml:space="preserve">De acuerdo a lo relacionado en este documento, el riesgo no tiene indicador </t>
  </si>
  <si>
    <t>Porque  el riesgo no se ha materializado, ni hay cambios normativos o administrativos relacionados con el proceso de Desarrollo Empresarial ni de su documentación anexa que motive la modificación o actualización</t>
  </si>
  <si>
    <t xml:space="preserve">Las evidencias se encuentran en las gestiones relacionadas con el proceso y de los proyectos asociados. </t>
  </si>
  <si>
    <t xml:space="preserve">Porque se aplica el resultado determinado en el AIN, considerar las observaciones que contribuyan a minimizar el riesgo. </t>
  </si>
  <si>
    <t>Porque se Obtienen conceptos previos del MINCIT sobre los proyectos de reglamentos técnicos y de evaluación de la conformidad (cuenta con viabilidad jurídica y técnica).</t>
  </si>
  <si>
    <t>Porque se Obtienen conceptos de la SIC sobre abogacía de la Competencia (cuenta con viabilidad Jurídica y técnica).</t>
  </si>
  <si>
    <t>Porque se realiza la viabilidad jurídica del acto administrativo, Vo. Bo. del Viceministro de Desarrollo Empresarial y S.G (cuenta con viabilidad jurídica y técnica)</t>
  </si>
  <si>
    <t xml:space="preserve">Las evidencias se encuentran en las gestiones relacionadas con el proceso. Esta se ejecuta desde el viceministerio de Desarrollo. </t>
  </si>
  <si>
    <t xml:space="preserve">Porque se hace el diligenciamiento de la Matriz de Riesgos y se hacen  capacitaciones donde se socializa el riesgo. </t>
  </si>
  <si>
    <t xml:space="preserve">Porque el instrumento de la matriz de riesgo es eficaz para prevenir se modifique  el objetivo de un proyecto de inversión en beneficio de un grupo en particular. </t>
  </si>
  <si>
    <t>Porque se sigue lo establecido en el proyecto de inversión Fortalecimiento de los estándares de calidad en la infraestructura productiva nacional a partir del reconocimiento y desarrollo nacional e internacional del Subsistema Nacional de la Calidad Nacional</t>
  </si>
  <si>
    <t xml:space="preserve">Porque todo estándar, protocolo, proceso o gestión definida en la entidad   de ser  necesario procede la  mejora continua. </t>
  </si>
  <si>
    <t>porque  el riesgo no se ha materializado, ni hay cambios normativos, administrativos o en las condiciones del proyecto de inversión   que motive la modificación o actualización</t>
  </si>
  <si>
    <t>Se dio cumplimiento a los controles establecidos para evitar la materializacion del mismo</t>
  </si>
  <si>
    <t>No es posible verificar la eficacia del control, dado que:
* La información recibida de la primera línea no se encuenta, en el formato vigente enviado y por consiguiente la información es incompleta; adicionalmente la evidencia aportada no esta acorde a lo descrito como evidecia de aplicación del control. 
*  Se reitera lo sugerido en el segundo monitoreo cuatrimestral del corte Mayo - Agosto, en el sentido de revisar el riesgo en sus etapas de identificación y tratamiento, dado que no cumple con los parámetros definidos en la Política y Metodología para la administración de riesgos y la Guía del DAFP. En ese sentido una vez se revise el riesgo y dependiendo de la zona de clasificación del riesgo, se determinará la necesidad de formular o no el respectivo indicador.</t>
  </si>
  <si>
    <t>De acuerdo a correo recibido por parte de la primera línea de defensa el día 1 de diciembre, manifiesta que el monitoreo se realizará una vez se lleve a cabo el cierre definitivo de la vigencia 2023, la cual se efectúa el 20 de enero de 2024 – fecha en la que concluye la etapa de transición aprobada por el Ministerio de Hacienda y Crédito Público – SIIF Nación.</t>
  </si>
  <si>
    <t xml:space="preserve">
Negociador Internacional  
Despacho del Negociador Internacional 
Directora
Dirección de Inversión Extranjera y Servicios</t>
  </si>
  <si>
    <t xml:space="preserve">Para los procedimientos   AP-PR-001, AP-PR-006,  a cargo del GEN  y la DIES respectivamente ,los controles establecidos permiten contar con un seguimiento a los compromisos adquiridos en el marco de las negociaciones comerciales  antes , en el momento y al final de cada ronda de negociación  evitando  que el riesgo se materialice.  </t>
  </si>
  <si>
    <t xml:space="preserve">Para los procedimientos   AP-PR-001, AP-PR-006,  a cargo del GEN  y la DIES respectivamente, los controles establecidos en cada uno de los procedimientos permiten contar con un seguimiento a los compromisos adquiridos en el marco de las negociaciones comerciales . </t>
  </si>
  <si>
    <t>Para los procedimientos   AP-PR-001, AP-PR-006,  a cargo del GEN  y la DIES respectivamente  ,los controles establecidos en cada uno de los procedimientos permiten contar con un seguimiento a los compromisos adquiridos en el marco de las negociaciones .</t>
  </si>
  <si>
    <t>Para los procedimientos   AP-PR-001, AP-PR-006,  a cargo del GEN  y la DIES respectivamente , los controles establecidos para el riesgo  permiten contar con un seguimiento a los compromisos adquiridos en el marco de las negociaciones comerciales.</t>
  </si>
  <si>
    <t>Para los procedimientos   AP-PR-001, AP-PR-006,  a cargo del GEN  y la DIES respectivamente, el  riesgo  fue objeto de revisión  y actualizado en el  2021.</t>
  </si>
  <si>
    <t xml:space="preserve">Para los procedimientos   AP-PR-001, AP-PR-006,  a cargo del GEN  y la DIES respectivamente ,el riesgo de corrupción   no se materializo. Porque no se llevaron a cabo  nuevas negociaciones . 
AP- PR-001 y AP-PR-006: No aplica  el control establecido en la Guia NA-GU-002 porque no se realizaron rondas de negociaciónlo, lo que da lugar a la no activación de alguna medida preventiva a este riesgo.    </t>
  </si>
  <si>
    <t xml:space="preserve">La evidencia aportada por la primera línea, se encuentra acorde con lo dispuesto en la columna “evidencia del control”, por consiguiente, desde la segunda línea defensa no se advierte una posible materialización del riesgo. 
Adicionalmente se observa que el riesgo y/o controles no cumple con los parámetros establecidos en la Política y Metodología para la gestión del riesgo, ni la Guía del DAFP.  Por tanto, se sugiere una revisión de los riesgos en cada una de sus etapas, para lo cual los invitamos a concertar los espacios de trabajo con la segunda línea de defensa para brindar el acompañamiento metodológico. </t>
  </si>
  <si>
    <t>Para el procedimiento   AP-PR-001, a cargo del GEN, no  se llevaron a cabo nuevas negociaciones en el periodo Septiembre - Diciembre.  Por lo tanto no se materializó el riesgo. 
Para el procedimiento AP-PR-006  Acuerdos de Promoción y Protección Recíproca de Inversiones – APPRI, a cargo de la DIES, durante el periodo evaluado (septiembre - diciembre de 2022), se compartió con Suiza el acuerdo modelo para la negociación de un nuevo acuerdo de inversión. El objetivo es sustituir el acuerdo anterior, este intercambio de información tuvo lugar el 29 de septiembre de 2023. La primera reunión de negociación está programada para el 14 de diciembre de 2023. Por lo anterior el riesgo no se materializo.</t>
  </si>
  <si>
    <t xml:space="preserve">De acuerdo con lo manifestado por la primera línea de defensa, las actividades que conllevan al riesgo, no fueron desarrolladas durante el último cuatrimestre. 
Adicionalmente se observa que el riesgo y/o controles no cumple con los parámetros establecidos en la Política y Metodología para la gestión del riesgo, ni la Guía del DAFP.  Por tanto, se sugiere una revisión de los riesgos en cada una de sus etapas, para lo cual los invitamos a concertar los espacios de trabajo con la segunda línea para brindar el acompañamiento metodológico. </t>
  </si>
  <si>
    <t xml:space="preserve">No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Adicionalmente se observa que el riesgo y/o controles no cumple con los parámetros establecidos en la Política y Metodología para la gestión del riesgo, ni la Guía del DAFP.  Por tanto, se sugiere una revisión de los riesgos en cada una de sus etapas, para lo cual los invitamos a concertar los espacios de trabajo con la segunda línea para brindar el acompañamiento metodológico
En ese sentido una vez se revise el riesgo y dependiendo de la zona de clasificación del riesgo, se determinará la necesidad de formular o no el respectivo indicador </t>
  </si>
  <si>
    <t xml:space="preserve">No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Adicionalmente se observa que el riesgo y/o controles no cumple con los parámetros establecidos en la Política y Metodología para la gestión del riesgo, ni la Guía del DAFP.  Por tanto, se sugiere una revisión de los riesgos en cada una de sus etapas, para lo cual los invitamos a concertar los espacios de trabajo con la segunda línea para brindar el acompañamiento metodológico. 
</t>
  </si>
  <si>
    <t>En el periodo de evaluación y acorde con los requerimientos tecnológicos de seguridad informática, ciberseguridad y seguridad digital, mediante contratos GC109-2023 y GC363-2023 Monitoreo Plataforma Tecnológica se adelanta la gestión de incidentes a corte de este informe se han gestionado 1626, el TOP de las incidencias más representativas sonde tipo Device Down, Intermitencia, Almacenamiento, Malicious Websites, CPU, Antivirus y Web Attacks.</t>
  </si>
  <si>
    <t>En el periodo de evaluación y como parte de la ejecución de los contratos GC109-2023 y GC363-2023 se implementaron remediaciones preventivas a vulnerabilidades expuestas por el Proveedor del servicio de Internet.
Detección, análisis y remediación de vulnerabilidades por fallas de disponibilidad de URL de las aplicaciones web:https://escuelavirtual.mincit.gov.co/,  interoperabilidadsicoq.vuce.gov.co/IncommingWebApi/swagger/index.html y
aula.vuce.gov.co.  Adicionalmente se revisa el aseguramiento de desarrollos de aplicaciones de los sitios web regco.gov.co; dev.mincit.gov.co.</t>
  </si>
  <si>
    <t>En el periodo de evaluación y acorde con los requerimientos tecnológicos de seguridad informática, ciberseguridad y seguridad digital,mediante contratos:
- GC109-2023 y GC363-2023 Monitoreo Plataforma Tecnológica se implementa mejoras en los equipos de la Plataforma de Seguridad Digital para entornos On Premise y Nube.
- GC-117715-2023 Servicio de Impresión - Pull Printer
- GC-116226-2023 y OC-120113-2023: Canal de internet corporativo y canal de datos entre las dos sedes del Ministerio y canal dedicado de Internet para la VUCE</t>
  </si>
  <si>
    <t>En el periodo de evaluación se realizó la revisión de accesos a los diferentes servicios de TI.
Vee: Hoja Control Acceso Servicios TI</t>
  </si>
  <si>
    <t>JEFE OSI</t>
  </si>
  <si>
    <t>La Gestión de Incidentes mediante contratos GC109-2023 y GC363-2023 mediante la operación y funcionalidades los equipos de seguridad (WAF, FMAIL, FSIEM, entre otros) adelanta la identificación, detección y contección de posibles incidentes; coordinación de la respuesta para los incidentes con lnfraestructura Tecnológica , Desarrollo y Mantenimiento de Aplicaciones, Ingenieria y Soporte Técnico, y Proveedores; y Prot4ección con ajustes de los controles acorde conla políticas implementadas en la plataforma de seguridad digital.
A corte de este informe se han gestionado 1626, el TOP de las incidencias más representativas sonde tipo Device Down, Intermitencia, Almacenamiento, Malicious Websites, CPU, Antivirus y Web Attacks
Ver:En este Libro la hoja "Gestión Incidentes TOP 2023"</t>
  </si>
  <si>
    <t>Los controles implementados evitan la materialización del riesgo por debildiades en la programación de las apliaciones y sitios web, por acceso no autorizado, protección de campos de capctura de datos y de software requerido en el servidor en producción.</t>
  </si>
  <si>
    <t xml:space="preserve">Los controles implementados evitan la materializacion del riesgo por indisponibilidad de los servicios tecnológicos que soportan las aplicaciones y sitios web, plataformas corporativas y redes de comunicación, mediante la adquisición de bienes y servicios para el aseguramiento de la información y medios dispuestos para su gestión y salvaguarda. </t>
  </si>
  <si>
    <t>Los controles implementados evitan la materializacion del riesgo por acceso no autorizado a las diferentes aplicaciones y sitios web, plataformas corporativas y redes de comunicación.</t>
  </si>
  <si>
    <t>Se cumple acorde con los ANS - Acuerdos de Nivel de Servicio, definidos en los contratos GC109-2023 y GC363-2023.</t>
  </si>
  <si>
    <t>Los controles se ejecutan adecuadamente y permite remediar a nivel de software debilidades que permitan materizliación de riesgos sobre la información.</t>
  </si>
  <si>
    <t>Se cumple acorde al PETI y PAA para la vigencia 2023.</t>
  </si>
  <si>
    <t>El control se aplica y ejecuta acorde con los permisos otorgados a los usuarios institucionales en los diferentes servicios tecnologicos.</t>
  </si>
  <si>
    <t>Acorde con el entorno tecnológico institucional y los requerimientos de segurida digital de la infraestructura y plataformas tecnológicas del Ministerio.</t>
  </si>
  <si>
    <t>El Indicador del Riesgo relacionado con la cantidad de Incidentes de Seguridad de la Información gestionados a corte de este informe se han gestionado 1626, la grafíca acontinuacón muestra el TOP de las incidencias más importantes.</t>
  </si>
  <si>
    <t>La gestión de vulnerabilidades, para el periodo de evaluación reporta análisis de vulnerabiliades de las palicaciones y servicios web en proceso de publicación.
Ver: Hoja Control Accesos Servicios TI.</t>
  </si>
  <si>
    <t>La gestión del control de accesos a servicios de TI, para el periodo de evaluación se reportan por servicio los usuarios activos, inhabilitados o eliminados acorde al registro de accesos.
Ver: Hoja Control Accesos Servicios TI.</t>
  </si>
  <si>
    <t>Acorde con los cambios del entorno tecnológico y operacional del Ministerio.</t>
  </si>
  <si>
    <t xml:space="preserve">Acorde con los cambios en el entorno tecnológico y operacional del Ministerio, con el fin de asegurar los servicios de apliación y sitios web y los servidores en producción asociados. </t>
  </si>
  <si>
    <t xml:space="preserve">Acorde con los cambios del entorno tecnológico y operacional del Ministerio.
En el periodo de evalaución se ha venido trabajando con al OAPS - Equipo de Riesgos en la actualización de los riesgos del Proceso GTI-CP-001 Gestión de TI. </t>
  </si>
  <si>
    <t>MRC - SP DC</t>
  </si>
  <si>
    <t>La evidencia aportada por la primera línea, se encuentra acorde con lo dispuesto en la columna “evidencia del control”, por consiguiente, desde la segunda línea defensa no se advierte una posible materialización del riesgo. 
Es de resaltar que este riesgo está siendo revisado en cada una de sus etapas, y por consiguiente invitamos a la primera línea de defensa a continuar con el ejercicio para la reformulación del riesgo.</t>
  </si>
  <si>
    <t>Jefe OAJ</t>
  </si>
  <si>
    <t>De acuerdo a las actividades realizadas, se evidención conocimiento y apropiación de los valores del código de integridad por parte de cada uno de los miembros de la Oficina Aesora Jurídica, como aspecto que fortalece el control en las diligencias programadas para cada uno de los apoderados en el marco de cada proceso judicial asignado</t>
  </si>
  <si>
    <t>Se realiza seguimiento a todos los procesos judiciales activos</t>
  </si>
  <si>
    <t>Se ha ejecutado satisfactoriamente acorde la periodicidad requerida</t>
  </si>
  <si>
    <t>Ya se cuenta con el aplicativo eKOGUI y la Base de Datos interna</t>
  </si>
  <si>
    <t>N/A</t>
  </si>
  <si>
    <t>Acorde la formulaciòn y tratamiento actuales, se ha evidenciado que el riesgo esta acorde las necesidades de control del proceso</t>
  </si>
  <si>
    <t>Coordinador Grupo de Cobro Coactivo</t>
  </si>
  <si>
    <t>Dentro del seguimiento realizado, se evidenció que se realizaron los impulsos requeridos a los procesos asignados a cada uno de los abogados del área de Cobro Coactivo, mediante oficios revisados y firmados por el Coordinador del Grupo de Cobro Coactivo</t>
  </si>
  <si>
    <t>Se han realizado los reportes requeridos, los cuales evidencian el seguimiento al recaudo y gestiones de todos los procesos</t>
  </si>
  <si>
    <t>Se ha ejecutado satisfactoriamente acorde la planeaciòn requerida</t>
  </si>
  <si>
    <t>Ya se implemento el aplicativo e cobro coactivo para hacer seguimiento detallado y consolidar informaciòn para los informes</t>
  </si>
  <si>
    <t>De acuerdo a las actividades realizadas, se evidención conocimiento y apropiación de los valores del código de integridad por parte de cada uno de los miembros de la Oficina Aesora Jurídica</t>
  </si>
  <si>
    <t>El control permite la correcta proyecciòn, revisiòn y emisiòn de actos administrativos</t>
  </si>
  <si>
    <t>Se ha ejecutado satisfactoriamente acorde las necesidades de producciòn normativa</t>
  </si>
  <si>
    <t>Es un mecanismo establecido por el marco normativo vigente</t>
  </si>
  <si>
    <t xml:space="preserve">La evidencia aportada por la primera línea, se encuentra acorde con lo dispuesto en la columna “evidencia del control”, por consiguiente, desde la segunda línea defensa no se advierte una posible materialización del riesgo.
Es importante considerar, la mejora frente a la descripción de los controles dado que no cumplen con los parámetros establecidos en la Política y Metodología para la gestión del riesgo, ni la Guía del DAFP,  dado que en el control debe ser claro, el responsable, la acción y el complemento; para lo cual los invitamos a concertar los espacios de trabajo con la segunda línea para brindar el acompañamiento metodológico. </t>
  </si>
  <si>
    <t xml:space="preserve">Coordinador Grupo Contratos </t>
  </si>
  <si>
    <t>En atención a que la Entidad ha puesto en consideración de los miembros de la Junta de Adquisiciones y Licitaciones los documentos de la etapa precontractual para la correspondiente verificación y revisión con anterioridad a la publicación de los procesos de selección que deben ser sometidos a esta junta de acuerdo con lo dispuesto en el Manual de Contratación del Ministerio.</t>
  </si>
  <si>
    <t xml:space="preserve">Los controles que se han generado fortalecen la verificación de requisitos y analisis de las observaciones presentadas que permiten revisar la información contenida en los documentos precontractuales antes de la publicación de los mismos. </t>
  </si>
  <si>
    <t>Desde el Grupo de Contratos se ha mantenido la verificación y cumplimiento de los puntos de control que permiten a su vez realizar verificaciones adicionales para la revisión y ajuste de los documentos que soportan el proceso de selección.</t>
  </si>
  <si>
    <t>Con el acompañamiento de la Oficina Asesora de Planeación Sectorial, el Grupo Contratos ha venido realizando una labor de  revisión de los riesgos de corrupción de los procesos que tienen a su cargo, reformulando los mismos junto con su valoración en aras de realizar las mejoras necesarias que contribuyan a promover la exigencias y los controles para la prevención de ocurrencia de riesgos que puedan afectar el Proceso de Adqquisición de Bienes y Servicios.</t>
  </si>
  <si>
    <t xml:space="preserve">Porque no se superó la probabilidad ni el impacto establecidos, manteniendose en zona baja. </t>
  </si>
  <si>
    <t xml:space="preserve">Continuamos en las mesas de trabajo con la Oficina Asesora de Planeación Sectorial para culminar las actividades de  Identificación  Valoración Tratamiento  de los riesgos de corrupción. </t>
  </si>
  <si>
    <t xml:space="preserve">No se ha materializado el riesgo, teniendo en cuenta que el Grupo Contratos ha generado la revisión de los estudios previos que soportan las diferentes contrataciones generando observaciones, recomendaciones y ajustes para que las dependencias internas responsables de la contratación ajusten los requisitos solicitados mitigando posibles riesgos de direccionamiento que favorezcan la escogencia de contratistas  </t>
  </si>
  <si>
    <t>Teniendo en cuenta que las observaciones allegadas a traves del link de los procesos de selección en SECOP II y TVEC han sido contestadas dentro de los términos establecidos en el cronograma de los procesos de selección de manera especifica y de fondo.</t>
  </si>
  <si>
    <t xml:space="preserve">Los controles que se han generado fortalecen los analisis de las observaciones presentadas que permiten verificar los requisitos establecidos en los documentos precontractual para analizar si es necesario ajustas los mismos para garantizar la pluralidad de ofertas.  </t>
  </si>
  <si>
    <t xml:space="preserve">Porque no se superó la probabilidad ni el impacto establecidos, manteniendose en zona muy baja. </t>
  </si>
  <si>
    <t>Profesional Especializado y/o Tecnico Equipo de Nomina</t>
  </si>
  <si>
    <t>Porque si en algún momento se ha incurrido en algun error, se ha subsanado en forma inmediata.</t>
  </si>
  <si>
    <t>Se han implementado mas controles que apunten al riesgo establecido</t>
  </si>
  <si>
    <t>Porque hemos ampliado los actuales</t>
  </si>
  <si>
    <t>En este momento se esta enviando un correo modificando el riesgo y los comtroles</t>
  </si>
  <si>
    <t>Se requiere modificar</t>
  </si>
  <si>
    <t>Si debe ser actualizado ya que no apunta a todo lo relacionado con nomina</t>
  </si>
  <si>
    <t>Hoy mediante correo se esta enviando a la OAPS la actualizacion del procedimiento de Nomina, de acuerdo con la Circular 006 de 2021 Pago Masivo de la Nomina a beneficiario final expedida por el SIIF Nacion del Ministerio de Hacienda y Credito Público y actuliazacion del riesgo y controles existentes.</t>
  </si>
  <si>
    <t xml:space="preserve">De acuerdo con la evidencia aportada por la primera línea, se observa que tanto las listas de chequeo, como los oficios estan acordes con lo descrito en la columna AC "Documentos evidencia", frente al documento actas de visita técnica, se menciona que para el periodo no se llevaron a cabo. 
Adicionalmente se observa que el riesgo y/o controles no cumple con los parámetros establecidos en la Política y Metodología para la gestión del riesgo, ni la Guía del DAFP.  Por tanto, se sugiere una revisión de los riesgos en cada una de sus etapas, para lo cual los invitamos a concertar los espacios de trabajo con la segunda línea para brindar el acompañamiento metodológico. </t>
  </si>
  <si>
    <t xml:space="preserve">De acuerdo con lo manifestado por la primera línea de defensa, las actividades que conllevan al riesgo, no fueron desarrolladas durante el último cuatrimestre. 
Adicionalmente se observa que el riesgo y/o controles no cumple con los parámetros establecidos en la Política y Metodología para la gestión del riesgo, ni la Guía del DAFP.  Por tanto, se sugiere una revisión de los riesgos en cada una de sus etapas, así como el indicador asociado, para lo cual los invitamos a concertar los espacios de trabajo con la segunda línea para brindar el acompañamiento metodológico. </t>
  </si>
  <si>
    <t xml:space="preserve">No se obtuvo reporte de monitoreo, ni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Adicionalmente se observa que el riesgo y/o controles no cumple con los parámetros establecidos en la Política y Metodología para la gestión del riesgo, ni la Guía del DAFP.  Por tanto, se sugiere una revisión de los riesgos en cada una de sus etapas, para lo cual los invitamos a concertar los espacios de trabajo con la segunda línea para brindar el acompañamiento metodológico
En ese sentido una vez se revise el riesgo y dependiendo de la zona de clasificación del riesgo, se determinará la necesidad de formular o no el respectivo indicador </t>
  </si>
  <si>
    <t xml:space="preserve">No se obtuvo reporte de monitoreo, ni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Adicionalmente se observa que el riesgo y/o controles no cumple con los parámetros establecidos en la Política y Metodología para la gestión del riesgo, ni la Guía del DAFP.  Por tanto, se sugiere una revisión de los riesgos en cada una de sus etapas, para lo cual los invitamos a concertar los espacios de trabajo con la segunda línea para brindar el acompañamiento metodológico. 
Se recibe memorando #GJD-2023000029 el 21 de diciembre, informando problemas de internet para el envio del monitoreo y sus respectivas evidencias. </t>
  </si>
  <si>
    <t xml:space="preserve">No se obtuvo reporte de monitoreo, ni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Adicionalmente se observa que el riesgo y/o controles no cumple con los parámetros establecidos en la Política y Metodología para la gestión del riesgo, ni la Guía del DAFP.  Por tanto, se sugiere una revisión de los riesgos en cada una de sus etapas, para lo cual los invitamos a concertar los espacios de trabajo con la segunda línea para brindar el acompañamiento metodológico. </t>
  </si>
  <si>
    <t xml:space="preserve">No se obtuvo reporte de monitoreo, ni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Adicionalmente se observa que el riesgo y/o controles no cumple con los parámetros establecidos en la Política y Metodología para la gestión del riesgo, ni la Guía del DAFP.  Por tanto, se sugiere una revisión de los riesgos en cada una de sus etapas, para lo cual los invitamos a concertar los espacios de trabajo con la segunda línea para brindar el acompañamiento metodológico
En ese sentido una vez se revise el riesgo y dependiendo de la zona de clasificación del riesgo, se determinará la necesidad de formular o no el respectivo indicador </t>
  </si>
  <si>
    <t>Consolidada Riesgos de Corrupción</t>
  </si>
  <si>
    <t xml:space="preserve">La evidencia aportada por la primera línea, se encuentra acorde con lo dispuesto en la columna “evidencia del control”, por consiguiente, desde la segunda línea defensa no se advierte una posible materialización del riesgo
Adicionalmente se observa que el riesgo y/o controles no cumple con los parámetros establecidos en la Política y Metodología para la gestión del riesgo, ni la Guía del DAFP.  Por tanto, se sugiere una revisión de los riesgos en cada una de sus etapas, así como el indicador asociado, para lo cual los invitamos a concertar los espacios de trabajo con la segunda línea para brindar el acompañamiento metodológico. </t>
  </si>
  <si>
    <t>Director Técnico de la Micro, Pequeña y Mediana Empresa</t>
  </si>
  <si>
    <t>Los controles actuales evitan que se materialice el riesgo, ya que el documento diseñado se ha sometido a varias revisiones y validaciones</t>
  </si>
  <si>
    <t>Si ya que a la fecha no se ha materializado el riesgo</t>
  </si>
  <si>
    <t>No se considera necesario ya que han cumplido el fin para el cual fueron creados</t>
  </si>
  <si>
    <t>El riesgo no se ha materializado</t>
  </si>
  <si>
    <t>No se considera necesario un cambio, ya que este ha funcionado</t>
  </si>
  <si>
    <t>Se realiza seguimiento al tercer cuatrimestre del año 2023 comprendido entre los meses de Septiembre y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</si>
</sst>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5" x14ac:knownFonts="1">
    <font>
      <sz val="11"/>
      <color theme="1"/>
      <name val="Calibri"/>
      <family val="2"/>
      <scheme val="minor"/>
    </font>
    <font>
      <sz val="11"/>
      <color theme="1"/>
      <name val="Calibri"/>
      <family val="2"/>
      <scheme val="minor"/>
    </font>
    <font>
      <sz val="11"/>
      <color theme="1"/>
      <name val="Arial"/>
      <family val="2"/>
    </font>
    <font>
      <b/>
      <sz val="14"/>
      <color indexed="8"/>
      <name val="Arial"/>
      <family val="2"/>
    </font>
    <font>
      <b/>
      <sz val="11"/>
      <color theme="1"/>
      <name val="Arial"/>
      <family val="2"/>
    </font>
    <font>
      <sz val="10"/>
      <color theme="1"/>
      <name val="Arial"/>
      <family val="2"/>
    </font>
    <font>
      <sz val="10"/>
      <color indexed="8"/>
      <name val="Arial"/>
      <family val="2"/>
    </font>
    <font>
      <b/>
      <sz val="10"/>
      <color theme="1"/>
      <name val="Arial"/>
      <family val="2"/>
    </font>
    <font>
      <b/>
      <sz val="10"/>
      <name val="Arial"/>
      <family val="2"/>
    </font>
    <font>
      <b/>
      <sz val="10"/>
      <color indexed="8"/>
      <name val="Arial"/>
      <family val="2"/>
    </font>
    <font>
      <sz val="10"/>
      <name val="Arial"/>
      <family val="2"/>
    </font>
    <font>
      <b/>
      <sz val="12"/>
      <name val="Arial"/>
      <family val="2"/>
    </font>
    <font>
      <sz val="12"/>
      <name val="Arial"/>
      <family val="2"/>
    </font>
    <font>
      <b/>
      <sz val="9"/>
      <color theme="1"/>
      <name val="Arial"/>
      <family val="2"/>
    </font>
    <font>
      <b/>
      <sz val="8"/>
      <name val="Arial"/>
      <family val="2"/>
    </font>
    <font>
      <b/>
      <sz val="11"/>
      <name val="Arial"/>
      <family val="2"/>
    </font>
    <font>
      <b/>
      <sz val="11"/>
      <color rgb="FF0070C0"/>
      <name val="Arial"/>
      <family val="2"/>
    </font>
    <font>
      <sz val="10"/>
      <color rgb="FF0070C0"/>
      <name val="Arial"/>
      <family val="2"/>
    </font>
    <font>
      <sz val="11"/>
      <color rgb="FF0070C0"/>
      <name val="Arial"/>
      <family val="2"/>
    </font>
    <font>
      <b/>
      <sz val="7"/>
      <color theme="1"/>
      <name val="Arial"/>
      <family val="2"/>
    </font>
    <font>
      <sz val="8"/>
      <name val="Arial"/>
      <family val="2"/>
    </font>
    <font>
      <sz val="10"/>
      <color rgb="FF333333"/>
      <name val="Arial"/>
      <family val="2"/>
    </font>
    <font>
      <sz val="10"/>
      <color rgb="FFFF0000"/>
      <name val="Arial"/>
      <family val="2"/>
    </font>
    <font>
      <sz val="10"/>
      <color theme="1"/>
      <name val="Futura bk"/>
    </font>
    <font>
      <b/>
      <sz val="12"/>
      <color theme="1"/>
      <name val="Arial"/>
      <family val="2"/>
    </font>
    <font>
      <sz val="9"/>
      <name val="Arial"/>
      <family val="2"/>
    </font>
    <font>
      <sz val="9"/>
      <color theme="1"/>
      <name val="Arial"/>
      <family val="2"/>
    </font>
    <font>
      <b/>
      <sz val="9"/>
      <color indexed="81"/>
      <name val="Tahoma"/>
      <family val="2"/>
    </font>
    <font>
      <sz val="9"/>
      <color indexed="81"/>
      <name val="Tahoma"/>
      <family val="2"/>
    </font>
    <font>
      <b/>
      <u/>
      <sz val="11"/>
      <color theme="1"/>
      <name val="Arial"/>
      <family val="2"/>
    </font>
    <font>
      <b/>
      <i/>
      <sz val="10"/>
      <name val="Arial"/>
      <family val="2"/>
    </font>
    <font>
      <u/>
      <sz val="10"/>
      <name val="Arial"/>
      <family val="2"/>
    </font>
    <font>
      <sz val="11"/>
      <name val="Arial"/>
      <family val="2"/>
    </font>
    <font>
      <b/>
      <sz val="16"/>
      <name val="Arial"/>
      <family val="2"/>
    </font>
    <font>
      <sz val="11"/>
      <color rgb="FF000000"/>
      <name val="Arial"/>
      <family val="2"/>
    </font>
  </fonts>
  <fills count="2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E599"/>
        <bgColor indexed="64"/>
      </patternFill>
    </fill>
    <fill>
      <patternFill patternType="solid">
        <fgColor rgb="FFFFFF99"/>
        <bgColor indexed="64"/>
      </patternFill>
    </fill>
    <fill>
      <patternFill patternType="solid">
        <fgColor rgb="FFCCFFFF"/>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66"/>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rgb="FFDEEAF6"/>
        <bgColor indexed="64"/>
      </patternFill>
    </fill>
    <fill>
      <patternFill patternType="solid">
        <fgColor rgb="FFFF0000"/>
        <bgColor indexed="64"/>
      </patternFill>
    </fill>
    <fill>
      <patternFill patternType="solid">
        <fgColor rgb="FFDCEAFA"/>
        <bgColor indexed="64"/>
      </patternFill>
    </fill>
    <fill>
      <patternFill patternType="solid">
        <fgColor rgb="FFBEFEFE"/>
        <bgColor indexed="64"/>
      </patternFill>
    </fill>
    <fill>
      <patternFill patternType="solid">
        <fgColor rgb="FFFFFF00"/>
        <bgColor rgb="FF000000"/>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top style="thick">
        <color rgb="FFFFFFFF"/>
      </top>
      <bottom/>
      <diagonal/>
    </border>
    <border>
      <left/>
      <right/>
      <top style="thick">
        <color rgb="FFFFFFFF"/>
      </top>
      <bottom/>
      <diagonal/>
    </border>
    <border>
      <left/>
      <right style="thick">
        <color rgb="FFFFFFFF"/>
      </right>
      <top style="thick">
        <color rgb="FFFFFFFF"/>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top/>
      <bottom style="medium">
        <color rgb="FFFFFFFF"/>
      </bottom>
      <diagonal/>
    </border>
    <border>
      <left/>
      <right/>
      <top/>
      <bottom style="medium">
        <color rgb="FFFFFFFF"/>
      </bottom>
      <diagonal/>
    </border>
    <border>
      <left style="medium">
        <color rgb="FFFFFFFF"/>
      </left>
      <right style="thick">
        <color rgb="FFFFFFFF"/>
      </right>
      <top/>
      <bottom style="thick">
        <color rgb="FFFFFFFF"/>
      </bottom>
      <diagonal/>
    </border>
    <border>
      <left/>
      <right style="thick">
        <color rgb="FFFFFFFF"/>
      </right>
      <top/>
      <bottom style="thick">
        <color rgb="FFFFFFFF"/>
      </bottom>
      <diagonal/>
    </border>
    <border>
      <left style="thick">
        <color rgb="FFFFFFFF"/>
      </left>
      <right/>
      <top/>
      <bottom/>
      <diagonal/>
    </border>
    <border>
      <left/>
      <right style="thick">
        <color rgb="FFFFFFFF"/>
      </right>
      <top/>
      <bottom/>
      <diagonal/>
    </border>
    <border>
      <left style="medium">
        <color rgb="FFFFFFFF"/>
      </left>
      <right style="medium">
        <color rgb="FFFFFFFF"/>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thick">
        <color rgb="FFFFFFFF"/>
      </bottom>
      <diagonal/>
    </border>
  </borders>
  <cellStyleXfs count="3">
    <xf numFmtId="0" fontId="0" fillId="0" borderId="0"/>
    <xf numFmtId="9" fontId="1" fillId="0" borderId="0" applyFont="0" applyFill="0" applyBorder="0" applyAlignment="0" applyProtection="0"/>
    <xf numFmtId="0" fontId="10" fillId="0" borderId="0"/>
  </cellStyleXfs>
  <cellXfs count="308">
    <xf numFmtId="0" fontId="0" fillId="0" borderId="0" xfId="0"/>
    <xf numFmtId="0" fontId="2" fillId="0" borderId="0" xfId="0" applyFont="1" applyAlignment="1">
      <alignment horizontal="center"/>
    </xf>
    <xf numFmtId="0" fontId="2" fillId="0" borderId="0" xfId="0" applyFont="1"/>
    <xf numFmtId="9" fontId="2" fillId="0" borderId="0" xfId="1" applyFont="1" applyFill="1"/>
    <xf numFmtId="0" fontId="2" fillId="0" borderId="0" xfId="0" applyFont="1" applyAlignment="1">
      <alignment horizontal="center" vertical="center"/>
    </xf>
    <xf numFmtId="0" fontId="5" fillId="0" borderId="0" xfId="0" applyFont="1"/>
    <xf numFmtId="0" fontId="5" fillId="0" borderId="0" xfId="0" applyFont="1" applyAlignment="1">
      <alignment horizontal="center"/>
    </xf>
    <xf numFmtId="9" fontId="5" fillId="0" borderId="0" xfId="1" applyFont="1" applyFill="1"/>
    <xf numFmtId="9" fontId="5" fillId="0" borderId="0" xfId="1" applyFont="1" applyFill="1" applyAlignment="1">
      <alignment horizontal="center"/>
    </xf>
    <xf numFmtId="0" fontId="9" fillId="0" borderId="5" xfId="0" applyFont="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9" fontId="10" fillId="0" borderId="0" xfId="1" applyFont="1" applyFill="1" applyBorder="1" applyAlignment="1" applyProtection="1">
      <alignment vertical="center" wrapText="1"/>
      <protection locked="0"/>
    </xf>
    <xf numFmtId="9" fontId="10" fillId="0" borderId="0" xfId="1"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9" fillId="0" borderId="0" xfId="0" applyFont="1" applyAlignment="1">
      <alignment vertical="center"/>
    </xf>
    <xf numFmtId="9" fontId="9" fillId="0" borderId="0" xfId="1" applyFont="1" applyFill="1" applyBorder="1" applyAlignment="1">
      <alignment vertical="center"/>
    </xf>
    <xf numFmtId="0" fontId="6" fillId="0" borderId="0" xfId="0" applyFont="1" applyAlignment="1" applyProtection="1">
      <alignment vertical="center"/>
      <protection locked="0"/>
    </xf>
    <xf numFmtId="9" fontId="6" fillId="0" borderId="0" xfId="1" applyFont="1" applyFill="1" applyBorder="1" applyAlignment="1" applyProtection="1">
      <alignment vertical="center"/>
      <protection locked="0"/>
    </xf>
    <xf numFmtId="0" fontId="6" fillId="0" borderId="0" xfId="0" applyFont="1" applyAlignment="1" applyProtection="1">
      <alignment horizontal="center" vertical="center"/>
      <protection locked="0"/>
    </xf>
    <xf numFmtId="0" fontId="5" fillId="0" borderId="0" xfId="0" applyFont="1" applyAlignment="1">
      <alignment horizontal="center" vertical="center"/>
    </xf>
    <xf numFmtId="0" fontId="9"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0" fontId="6" fillId="0" borderId="0" xfId="0" applyFont="1" applyAlignment="1" applyProtection="1">
      <alignment horizontal="justify" vertical="center"/>
      <protection locked="0"/>
    </xf>
    <xf numFmtId="9" fontId="6" fillId="0" borderId="0" xfId="1" applyFont="1" applyFill="1" applyBorder="1" applyAlignment="1" applyProtection="1">
      <alignment horizontal="justify" vertical="center"/>
      <protection locked="0"/>
    </xf>
    <xf numFmtId="0" fontId="7" fillId="0" borderId="0" xfId="0" applyFont="1" applyAlignment="1">
      <alignment horizontal="right" vertical="center"/>
    </xf>
    <xf numFmtId="0" fontId="5" fillId="0" borderId="0" xfId="0" applyFont="1" applyAlignment="1">
      <alignment vertical="center" wrapText="1"/>
    </xf>
    <xf numFmtId="0" fontId="10" fillId="0" borderId="0" xfId="0" applyFont="1" applyAlignment="1" applyProtection="1">
      <alignment horizontal="justify" vertical="center" wrapText="1"/>
      <protection locked="0"/>
    </xf>
    <xf numFmtId="9" fontId="10" fillId="0" borderId="0" xfId="1" applyFont="1" applyFill="1" applyBorder="1" applyAlignment="1" applyProtection="1">
      <alignment horizontal="justify" vertical="center" wrapText="1"/>
      <protection locked="0"/>
    </xf>
    <xf numFmtId="0" fontId="10" fillId="0" borderId="0" xfId="0" applyFont="1" applyAlignment="1">
      <alignment horizontal="center" vertical="center" wrapText="1"/>
    </xf>
    <xf numFmtId="0" fontId="8" fillId="0" borderId="0" xfId="0" applyFont="1" applyAlignment="1">
      <alignment horizontal="center" vertical="center" wrapText="1"/>
    </xf>
    <xf numFmtId="0" fontId="9" fillId="0" borderId="6" xfId="0" applyFont="1" applyBorder="1" applyAlignment="1" applyProtection="1">
      <alignment vertical="center"/>
      <protection locked="0"/>
    </xf>
    <xf numFmtId="0" fontId="9" fillId="0" borderId="0" xfId="0" applyFont="1" applyAlignment="1">
      <alignment horizontal="left" vertical="center" wrapText="1"/>
    </xf>
    <xf numFmtId="0" fontId="10" fillId="0" borderId="0" xfId="0" applyFont="1" applyAlignment="1">
      <alignment horizontal="justify" vertical="center" wrapText="1"/>
    </xf>
    <xf numFmtId="9" fontId="10" fillId="0" borderId="0" xfId="1" applyFont="1" applyFill="1" applyBorder="1" applyAlignment="1">
      <alignment horizontal="justify" vertical="center" wrapText="1"/>
    </xf>
    <xf numFmtId="9" fontId="10" fillId="0" borderId="0" xfId="1" applyFont="1" applyFill="1" applyBorder="1" applyAlignment="1">
      <alignment horizontal="center" vertical="center" wrapText="1"/>
    </xf>
    <xf numFmtId="0" fontId="8" fillId="0" borderId="0" xfId="0" applyFont="1" applyAlignment="1">
      <alignment horizontal="left" vertical="center"/>
    </xf>
    <xf numFmtId="14" fontId="8" fillId="2" borderId="7" xfId="0" applyNumberFormat="1" applyFont="1" applyFill="1" applyBorder="1" applyAlignment="1">
      <alignment horizontal="center" vertical="center"/>
    </xf>
    <xf numFmtId="0" fontId="7" fillId="2" borderId="7" xfId="0" applyFont="1" applyFill="1" applyBorder="1" applyAlignment="1">
      <alignment horizontal="center"/>
    </xf>
    <xf numFmtId="0" fontId="10" fillId="0" borderId="0" xfId="0" applyFont="1" applyAlignment="1">
      <alignment vertical="center" wrapText="1"/>
    </xf>
    <xf numFmtId="9" fontId="10" fillId="0" borderId="0" xfId="1" applyFont="1" applyFill="1" applyBorder="1" applyAlignment="1">
      <alignment vertical="center" wrapText="1"/>
    </xf>
    <xf numFmtId="0" fontId="5" fillId="0" borderId="0" xfId="0" applyFont="1" applyAlignment="1">
      <alignment horizontal="left" vertical="center"/>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vertical="center" wrapText="1"/>
      <protection locked="0"/>
    </xf>
    <xf numFmtId="0" fontId="5" fillId="0" borderId="1" xfId="0" applyFont="1" applyBorder="1" applyAlignment="1">
      <alignment horizontal="left" vertical="center" wrapText="1"/>
    </xf>
    <xf numFmtId="0" fontId="21" fillId="0" borderId="1" xfId="0" applyFont="1" applyBorder="1" applyAlignment="1" applyProtection="1">
      <alignment horizontal="justify" vertical="center" wrapText="1"/>
      <protection locked="0"/>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10" fillId="0" borderId="1" xfId="1"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21" fillId="0" borderId="1" xfId="0" applyFont="1" applyBorder="1" applyAlignment="1" applyProtection="1">
      <alignment horizontal="left" vertical="center" wrapText="1"/>
      <protection locked="0"/>
    </xf>
    <xf numFmtId="0" fontId="5" fillId="0" borderId="1" xfId="0" applyFont="1" applyBorder="1" applyAlignment="1">
      <alignment horizontal="left" vertical="center"/>
    </xf>
    <xf numFmtId="0" fontId="10" fillId="0" borderId="1" xfId="0" applyFont="1" applyBorder="1" applyAlignment="1" applyProtection="1">
      <alignment horizontal="left" vertical="center" wrapText="1"/>
      <protection locked="0"/>
    </xf>
    <xf numFmtId="0" fontId="5" fillId="0" borderId="1" xfId="0" applyFont="1" applyBorder="1" applyAlignment="1">
      <alignment vertical="center" wrapText="1"/>
    </xf>
    <xf numFmtId="9" fontId="2" fillId="0" borderId="0" xfId="1" applyFont="1" applyFill="1" applyAlignment="1">
      <alignment horizontal="center"/>
    </xf>
    <xf numFmtId="0" fontId="13" fillId="12"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25" fillId="2" borderId="10" xfId="0" applyFont="1" applyFill="1" applyBorder="1" applyAlignment="1">
      <alignment horizontal="center" vertical="center" wrapText="1"/>
    </xf>
    <xf numFmtId="14" fontId="25" fillId="2" borderId="11" xfId="0" applyNumberFormat="1" applyFont="1" applyFill="1" applyBorder="1" applyAlignment="1">
      <alignment horizontal="center" vertical="center" wrapText="1"/>
    </xf>
    <xf numFmtId="0" fontId="26"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14" fontId="25" fillId="2" borderId="1" xfId="0" applyNumberFormat="1" applyFont="1" applyFill="1" applyBorder="1" applyAlignment="1">
      <alignment horizontal="center" vertical="center" wrapText="1"/>
    </xf>
    <xf numFmtId="0" fontId="4" fillId="0" borderId="1" xfId="0" applyFont="1" applyBorder="1" applyAlignment="1">
      <alignment horizontal="justify" vertical="center" wrapText="1"/>
    </xf>
    <xf numFmtId="0" fontId="4" fillId="16" borderId="1" xfId="0" applyFont="1" applyFill="1" applyBorder="1" applyAlignment="1">
      <alignment horizontal="justify" vertical="center" wrapText="1"/>
    </xf>
    <xf numFmtId="0" fontId="4" fillId="13" borderId="1" xfId="0" applyFont="1" applyFill="1" applyBorder="1" applyAlignment="1">
      <alignment horizontal="justify" vertical="center" wrapText="1"/>
    </xf>
    <xf numFmtId="0" fontId="4" fillId="6" borderId="1" xfId="0" applyFont="1" applyFill="1" applyBorder="1" applyAlignment="1">
      <alignment horizontal="justify" vertical="center" wrapText="1"/>
    </xf>
    <xf numFmtId="0" fontId="4" fillId="14" borderId="1" xfId="0" applyFont="1" applyFill="1" applyBorder="1" applyAlignment="1">
      <alignment horizontal="justify" vertical="center" wrapText="1"/>
    </xf>
    <xf numFmtId="0" fontId="4" fillId="17" borderId="22" xfId="0" applyFont="1" applyFill="1" applyBorder="1" applyAlignment="1">
      <alignment horizontal="center" vertical="center" wrapText="1"/>
    </xf>
    <xf numFmtId="0" fontId="4" fillId="17" borderId="23" xfId="0" applyFont="1" applyFill="1" applyBorder="1" applyAlignment="1">
      <alignment horizontal="center" vertical="center" wrapText="1"/>
    </xf>
    <xf numFmtId="0" fontId="4" fillId="17" borderId="26" xfId="0" applyFont="1" applyFill="1" applyBorder="1" applyAlignment="1">
      <alignment horizontal="justify" vertical="center" wrapText="1"/>
    </xf>
    <xf numFmtId="0" fontId="4" fillId="17" borderId="27" xfId="0" applyFont="1" applyFill="1" applyBorder="1" applyAlignment="1">
      <alignment horizontal="center" vertical="center" wrapText="1"/>
    </xf>
    <xf numFmtId="0" fontId="4" fillId="17" borderId="30" xfId="0" applyFont="1" applyFill="1" applyBorder="1" applyAlignment="1">
      <alignment horizontal="center" vertical="center" wrapText="1"/>
    </xf>
    <xf numFmtId="9" fontId="4" fillId="17" borderId="14" xfId="0" applyNumberFormat="1"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6" fillId="13" borderId="32" xfId="0" applyFont="1" applyFill="1" applyBorder="1" applyAlignment="1">
      <alignment horizontal="center" vertical="center" wrapText="1"/>
    </xf>
    <xf numFmtId="0" fontId="26" fillId="16" borderId="33" xfId="0" applyFont="1" applyFill="1" applyBorder="1" applyAlignment="1">
      <alignment horizontal="center" vertical="center" wrapText="1"/>
    </xf>
    <xf numFmtId="0" fontId="26" fillId="6" borderId="34" xfId="0" applyFont="1" applyFill="1" applyBorder="1" applyAlignment="1">
      <alignment horizontal="center" vertical="center" wrapText="1"/>
    </xf>
    <xf numFmtId="0" fontId="26" fillId="6" borderId="35" xfId="0" applyFont="1" applyFill="1" applyBorder="1" applyAlignment="1">
      <alignment horizontal="center" vertical="center" wrapText="1"/>
    </xf>
    <xf numFmtId="0" fontId="26" fillId="13" borderId="35" xfId="0" applyFont="1" applyFill="1" applyBorder="1" applyAlignment="1">
      <alignment horizontal="center" vertical="center" wrapText="1"/>
    </xf>
    <xf numFmtId="0" fontId="26" fillId="16" borderId="36" xfId="0" applyFont="1" applyFill="1" applyBorder="1" applyAlignment="1">
      <alignment horizontal="center" vertical="center" wrapText="1"/>
    </xf>
    <xf numFmtId="0" fontId="26" fillId="13" borderId="34" xfId="0" applyFont="1" applyFill="1" applyBorder="1" applyAlignment="1">
      <alignment horizontal="center" vertical="center" wrapText="1"/>
    </xf>
    <xf numFmtId="0" fontId="26" fillId="14" borderId="34"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6" borderId="36" xfId="0" applyFont="1" applyFill="1" applyBorder="1" applyAlignment="1">
      <alignment horizontal="center" vertical="center" wrapText="1"/>
    </xf>
    <xf numFmtId="0" fontId="26" fillId="14" borderId="37" xfId="0" applyFont="1" applyFill="1" applyBorder="1" applyAlignment="1">
      <alignment horizontal="center" vertical="center" wrapText="1"/>
    </xf>
    <xf numFmtId="0" fontId="26" fillId="14" borderId="38" xfId="0" applyFont="1" applyFill="1" applyBorder="1" applyAlignment="1">
      <alignment horizontal="center" vertical="center" wrapText="1"/>
    </xf>
    <xf numFmtId="0" fontId="26" fillId="6" borderId="38" xfId="0" applyFont="1" applyFill="1" applyBorder="1" applyAlignment="1">
      <alignment horizontal="center" vertical="center" wrapText="1"/>
    </xf>
    <xf numFmtId="0" fontId="26" fillId="13" borderId="38" xfId="0" applyFont="1" applyFill="1" applyBorder="1" applyAlignment="1">
      <alignment horizontal="center" vertical="center" wrapText="1"/>
    </xf>
    <xf numFmtId="0" fontId="26" fillId="16" borderId="39" xfId="0" applyFont="1" applyFill="1" applyBorder="1" applyAlignment="1">
      <alignment horizontal="center" vertical="center" wrapText="1"/>
    </xf>
    <xf numFmtId="0" fontId="7" fillId="6" borderId="38"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6" borderId="39" xfId="0" applyFont="1" applyFill="1" applyBorder="1" applyAlignment="1">
      <alignment horizontal="center" vertical="center" wrapText="1"/>
    </xf>
    <xf numFmtId="9" fontId="2" fillId="17" borderId="23" xfId="0" applyNumberFormat="1" applyFont="1" applyFill="1" applyBorder="1" applyAlignment="1">
      <alignment horizontal="center" vertical="center" wrapText="1"/>
    </xf>
    <xf numFmtId="0" fontId="10" fillId="0" borderId="1" xfId="0" applyFont="1" applyBorder="1" applyAlignment="1">
      <alignment vertical="center" wrapText="1"/>
    </xf>
    <xf numFmtId="9" fontId="10" fillId="0" borderId="1" xfId="1" applyFont="1" applyFill="1" applyBorder="1" applyAlignment="1" applyProtection="1">
      <alignment vertical="center" wrapText="1"/>
      <protection locked="0"/>
    </xf>
    <xf numFmtId="0" fontId="10" fillId="0" borderId="1" xfId="0" applyFont="1" applyBorder="1" applyAlignment="1">
      <alignment horizontal="center" vertical="center" wrapText="1"/>
    </xf>
    <xf numFmtId="0" fontId="10"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vertical="center" wrapText="1"/>
      <protection locked="0"/>
    </xf>
    <xf numFmtId="0" fontId="10" fillId="2" borderId="1" xfId="2" applyFill="1" applyBorder="1" applyAlignment="1" applyProtection="1">
      <alignment horizontal="center" vertical="center" wrapText="1"/>
      <protection locked="0"/>
    </xf>
    <xf numFmtId="9" fontId="10" fillId="0" borderId="1" xfId="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9" fontId="7" fillId="0" borderId="1" xfId="0" applyNumberFormat="1"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lignment horizontal="justify" vertical="center" wrapText="1"/>
    </xf>
    <xf numFmtId="0" fontId="19" fillId="3"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10" fillId="0" borderId="1" xfId="0" applyFont="1" applyBorder="1" applyAlignment="1" applyProtection="1">
      <alignment horizontal="justify" vertical="center" wrapText="1"/>
      <protection locked="0"/>
    </xf>
    <xf numFmtId="0" fontId="10" fillId="11" borderId="1" xfId="0" applyFont="1" applyFill="1" applyBorder="1" applyAlignment="1">
      <alignment horizontal="justify" vertical="center" wrapText="1"/>
    </xf>
    <xf numFmtId="0" fontId="5" fillId="2" borderId="1" xfId="0" applyFont="1" applyFill="1" applyBorder="1" applyAlignment="1">
      <alignment horizontal="center" vertical="center"/>
    </xf>
    <xf numFmtId="9" fontId="10" fillId="2" borderId="1" xfId="1" applyFont="1" applyFill="1" applyBorder="1" applyAlignment="1" applyProtection="1">
      <alignment horizontal="center" vertical="center" wrapText="1"/>
      <protection locked="0"/>
    </xf>
    <xf numFmtId="0" fontId="5" fillId="2" borderId="1" xfId="0" applyFont="1" applyFill="1" applyBorder="1" applyAlignment="1">
      <alignment horizontal="justify" vertical="center" wrapText="1"/>
    </xf>
    <xf numFmtId="9" fontId="11" fillId="2" borderId="1" xfId="0" applyNumberFormat="1" applyFont="1" applyFill="1" applyBorder="1" applyAlignment="1">
      <alignment horizontal="center" vertical="center" wrapText="1"/>
    </xf>
    <xf numFmtId="9" fontId="8" fillId="0" borderId="1" xfId="0" applyNumberFormat="1" applyFont="1" applyBorder="1" applyAlignment="1">
      <alignment horizontal="center" vertical="center"/>
    </xf>
    <xf numFmtId="0" fontId="10" fillId="0" borderId="1" xfId="0" applyFont="1" applyBorder="1" applyAlignment="1">
      <alignment horizontal="left" vertical="center"/>
    </xf>
    <xf numFmtId="0" fontId="5" fillId="0" borderId="1" xfId="0" applyFont="1" applyBorder="1" applyAlignment="1">
      <alignment vertical="center"/>
    </xf>
    <xf numFmtId="0" fontId="2" fillId="0" borderId="1" xfId="0" applyFont="1" applyBorder="1" applyAlignment="1">
      <alignment horizontal="center" vertical="center"/>
    </xf>
    <xf numFmtId="0" fontId="10" fillId="0" borderId="1" xfId="0" applyFont="1" applyBorder="1" applyAlignment="1" applyProtection="1">
      <alignment vertical="center"/>
      <protection locked="0"/>
    </xf>
    <xf numFmtId="0" fontId="21" fillId="0" borderId="1" xfId="0" applyFont="1" applyBorder="1" applyAlignment="1" applyProtection="1">
      <alignment vertical="center" wrapText="1"/>
      <protection locked="0"/>
    </xf>
    <xf numFmtId="0" fontId="7" fillId="0" borderId="1" xfId="0" applyFont="1" applyBorder="1" applyAlignment="1">
      <alignment horizontal="center" vertical="center"/>
    </xf>
    <xf numFmtId="0" fontId="23" fillId="2" borderId="1" xfId="0" applyFont="1" applyFill="1" applyBorder="1" applyAlignment="1">
      <alignment horizontal="justify" vertical="center" wrapText="1"/>
    </xf>
    <xf numFmtId="0" fontId="5" fillId="0" borderId="1" xfId="0" applyFont="1" applyBorder="1" applyAlignment="1" applyProtection="1">
      <alignment vertical="center" wrapText="1"/>
      <protection locked="0"/>
    </xf>
    <xf numFmtId="9" fontId="10" fillId="0" borderId="1" xfId="0" applyNumberFormat="1" applyFont="1" applyBorder="1" applyAlignment="1">
      <alignment horizontal="center" vertical="center"/>
    </xf>
    <xf numFmtId="0" fontId="25" fillId="2" borderId="9" xfId="0" applyFont="1" applyFill="1" applyBorder="1" applyAlignment="1">
      <alignment horizontal="center" vertical="center" wrapText="1"/>
    </xf>
    <xf numFmtId="14" fontId="25" fillId="2" borderId="9" xfId="0"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0" fontId="5" fillId="0" borderId="1" xfId="0" applyFont="1" applyBorder="1" applyAlignment="1">
      <alignment horizontal="justify" vertical="center"/>
    </xf>
    <xf numFmtId="0" fontId="32" fillId="0" borderId="1" xfId="0" applyFont="1" applyBorder="1" applyAlignment="1">
      <alignment horizontal="center" vertical="center" wrapText="1"/>
    </xf>
    <xf numFmtId="0" fontId="32" fillId="0" borderId="1" xfId="0" applyFont="1" applyBorder="1" applyAlignment="1">
      <alignment horizontal="justify" vertical="center" wrapText="1"/>
    </xf>
    <xf numFmtId="14" fontId="32" fillId="0" borderId="1" xfId="0" applyNumberFormat="1" applyFont="1" applyBorder="1" applyAlignment="1">
      <alignment horizontal="justify" vertical="center" wrapText="1"/>
    </xf>
    <xf numFmtId="14" fontId="3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2" fillId="0" borderId="0" xfId="0" applyFont="1" applyAlignment="1">
      <alignment vertical="center"/>
    </xf>
    <xf numFmtId="0" fontId="2" fillId="0" borderId="0" xfId="0" applyFont="1" applyAlignment="1">
      <alignment horizontal="justify" vertical="center"/>
    </xf>
    <xf numFmtId="0" fontId="5" fillId="0" borderId="0" xfId="0" applyFont="1" applyAlignment="1">
      <alignment horizontal="justify" vertical="center"/>
    </xf>
    <xf numFmtId="0" fontId="2" fillId="2" borderId="1" xfId="0" applyFont="1" applyFill="1" applyBorder="1" applyAlignment="1">
      <alignment horizontal="justify" vertical="center" wrapText="1"/>
    </xf>
    <xf numFmtId="0" fontId="2" fillId="0" borderId="0" xfId="0" applyFont="1" applyAlignment="1">
      <alignment wrapText="1"/>
    </xf>
    <xf numFmtId="0" fontId="5" fillId="0" borderId="0" xfId="0" applyFont="1" applyAlignment="1">
      <alignment wrapText="1"/>
    </xf>
    <xf numFmtId="0" fontId="5" fillId="0" borderId="0" xfId="0" applyFont="1" applyAlignment="1">
      <alignment horizontal="center" vertical="center" wrapText="1"/>
    </xf>
    <xf numFmtId="0" fontId="34" fillId="0" borderId="1" xfId="0" applyFont="1" applyBorder="1"/>
    <xf numFmtId="0" fontId="34" fillId="0" borderId="1" xfId="0" applyFont="1" applyBorder="1" applyAlignment="1">
      <alignment horizontal="center" vertical="center"/>
    </xf>
    <xf numFmtId="9" fontId="10" fillId="0" borderId="1" xfId="1" applyFont="1" applyFill="1" applyBorder="1" applyAlignment="1" applyProtection="1">
      <alignment horizontal="justify" vertical="center" wrapText="1"/>
      <protection locked="0"/>
    </xf>
    <xf numFmtId="9" fontId="11" fillId="0" borderId="1" xfId="0" applyNumberFormat="1" applyFont="1" applyBorder="1" applyAlignment="1">
      <alignment horizontal="justify" vertical="center" wrapText="1"/>
    </xf>
    <xf numFmtId="9" fontId="5" fillId="0" borderId="1" xfId="0" applyNumberFormat="1" applyFont="1" applyBorder="1" applyAlignment="1">
      <alignment horizontal="justify" vertical="center"/>
    </xf>
    <xf numFmtId="9" fontId="8" fillId="0" borderId="1" xfId="0" applyNumberFormat="1" applyFont="1" applyBorder="1" applyAlignment="1">
      <alignment horizontal="justify" vertical="center"/>
    </xf>
    <xf numFmtId="0" fontId="33" fillId="0" borderId="0" xfId="0" applyFont="1" applyAlignment="1">
      <alignment horizontal="center" vertical="center"/>
    </xf>
    <xf numFmtId="0" fontId="34" fillId="0" borderId="1" xfId="0" applyFont="1" applyBorder="1" applyAlignment="1">
      <alignment vertical="center" wrapText="1"/>
    </xf>
    <xf numFmtId="0" fontId="34" fillId="0" borderId="1" xfId="0" applyFont="1" applyBorder="1" applyAlignment="1">
      <alignment horizontal="justify" vertical="center" wrapText="1"/>
    </xf>
    <xf numFmtId="0" fontId="32" fillId="2" borderId="1" xfId="0" applyFont="1" applyFill="1" applyBorder="1" applyAlignment="1">
      <alignment horizontal="justify" vertical="center" wrapText="1"/>
    </xf>
    <xf numFmtId="0" fontId="10" fillId="19" borderId="1" xfId="0" applyFont="1" applyFill="1" applyBorder="1" applyAlignment="1">
      <alignment horizontal="center" vertical="center" wrapText="1"/>
    </xf>
    <xf numFmtId="14" fontId="32" fillId="2" borderId="1" xfId="0" applyNumberFormat="1" applyFont="1" applyFill="1" applyBorder="1" applyAlignment="1">
      <alignment horizontal="center" vertical="center" wrapText="1"/>
    </xf>
    <xf numFmtId="0" fontId="2" fillId="2" borderId="1" xfId="0" applyFont="1" applyFill="1" applyBorder="1" applyAlignment="1">
      <alignment horizontal="justify" vertical="center" wrapText="1"/>
    </xf>
    <xf numFmtId="0" fontId="32" fillId="2" borderId="1" xfId="0" applyFont="1" applyFill="1" applyBorder="1" applyAlignment="1">
      <alignment horizontal="center" vertical="center" wrapText="1"/>
    </xf>
    <xf numFmtId="0" fontId="32"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0" fillId="0" borderId="1" xfId="0" applyBorder="1" applyAlignment="1">
      <alignment horizontal="justify"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justify" vertical="center"/>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center" vertical="center"/>
    </xf>
    <xf numFmtId="0" fontId="32" fillId="2" borderId="1" xfId="0" applyFont="1" applyFill="1" applyBorder="1" applyAlignment="1">
      <alignment horizontal="justify" vertical="center" wrapText="1"/>
    </xf>
    <xf numFmtId="0" fontId="8" fillId="0" borderId="1" xfId="0" applyFont="1" applyBorder="1" applyAlignment="1">
      <alignment horizontal="center" vertical="center" wrapText="1"/>
    </xf>
    <xf numFmtId="0" fontId="34" fillId="2" borderId="1" xfId="0" applyFont="1" applyFill="1" applyBorder="1" applyAlignment="1">
      <alignment horizontal="justify" vertical="center" wrapText="1"/>
    </xf>
    <xf numFmtId="0" fontId="25" fillId="0" borderId="4" xfId="0" applyFont="1" applyBorder="1" applyAlignment="1">
      <alignment horizontal="justify" vertical="center" wrapText="1"/>
    </xf>
    <xf numFmtId="0" fontId="25" fillId="0" borderId="1" xfId="0" applyFont="1" applyBorder="1" applyAlignment="1">
      <alignment horizontal="justify" vertical="center" wrapText="1"/>
    </xf>
    <xf numFmtId="0" fontId="7" fillId="2" borderId="1" xfId="0" applyFont="1" applyFill="1" applyBorder="1" applyAlignment="1">
      <alignment horizontal="center" vertical="center"/>
    </xf>
    <xf numFmtId="0" fontId="5"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9" fontId="5" fillId="0" borderId="1" xfId="0" applyNumberFormat="1" applyFont="1" applyBorder="1" applyAlignment="1">
      <alignment horizontal="center" vertical="center"/>
    </xf>
    <xf numFmtId="0" fontId="13"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2" borderId="1" xfId="0" applyFont="1" applyFill="1" applyBorder="1" applyAlignment="1" applyProtection="1">
      <alignment horizontal="left" vertical="center" wrapText="1"/>
      <protection locked="0"/>
    </xf>
    <xf numFmtId="9" fontId="10" fillId="0" borderId="1" xfId="1"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9" fontId="17"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4" fillId="8" borderId="1" xfId="0" applyFont="1" applyFill="1" applyBorder="1" applyAlignment="1">
      <alignment horizontal="center" vertical="center"/>
    </xf>
    <xf numFmtId="0" fontId="15" fillId="10"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0" fillId="2" borderId="1" xfId="2" applyFill="1" applyBorder="1" applyAlignment="1" applyProtection="1">
      <alignment horizontal="center" vertical="center" wrapText="1"/>
      <protection locked="0"/>
    </xf>
    <xf numFmtId="9" fontId="10" fillId="0" borderId="1" xfId="1" applyFont="1" applyFill="1" applyBorder="1" applyAlignment="1" applyProtection="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xf>
    <xf numFmtId="0" fontId="6" fillId="0" borderId="0" xfId="0" applyFont="1" applyAlignment="1">
      <alignment horizontal="justify" vertical="center"/>
    </xf>
    <xf numFmtId="0" fontId="8" fillId="0" borderId="0" xfId="0" applyFont="1" applyAlignment="1">
      <alignment horizontal="center" vertical="center" wrapText="1"/>
    </xf>
    <xf numFmtId="0" fontId="9" fillId="0" borderId="0" xfId="0" applyFont="1" applyAlignment="1" applyProtection="1">
      <alignment horizontal="right" vertical="center"/>
      <protection locked="0"/>
    </xf>
    <xf numFmtId="0" fontId="7" fillId="0" borderId="6" xfId="0" applyFont="1" applyBorder="1" applyAlignment="1">
      <alignment horizontal="right" vertical="center"/>
    </xf>
    <xf numFmtId="0" fontId="7" fillId="0" borderId="0" xfId="0" applyFont="1" applyAlignment="1">
      <alignment horizontal="right" vertical="center"/>
    </xf>
    <xf numFmtId="0" fontId="7" fillId="0" borderId="7" xfId="0" applyFont="1" applyBorder="1" applyAlignment="1">
      <alignment horizontal="center" vertical="center"/>
    </xf>
    <xf numFmtId="0" fontId="7" fillId="0" borderId="0" xfId="0" applyFont="1" applyAlignment="1">
      <alignment horizontal="right"/>
    </xf>
    <xf numFmtId="0" fontId="7" fillId="0" borderId="7" xfId="0" applyFont="1" applyBorder="1" applyAlignment="1">
      <alignment horizontal="left" vertical="center" wrapText="1"/>
    </xf>
    <xf numFmtId="0" fontId="2" fillId="0" borderId="1" xfId="0" applyFont="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9" fillId="0" borderId="8" xfId="0" applyFont="1" applyBorder="1" applyAlignment="1" applyProtection="1">
      <alignment horizontal="right" vertical="center"/>
      <protection locked="0"/>
    </xf>
    <xf numFmtId="0" fontId="7" fillId="0" borderId="0" xfId="0" applyFont="1" applyAlignment="1">
      <alignment horizontal="right" vertical="center" wrapText="1"/>
    </xf>
    <xf numFmtId="0" fontId="6" fillId="0" borderId="0" xfId="0" applyFont="1" applyAlignment="1" applyProtection="1">
      <alignment horizontal="justify" vertical="center"/>
      <protection locked="0"/>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9" fontId="11" fillId="0" borderId="1" xfId="0" applyNumberFormat="1" applyFont="1" applyBorder="1" applyAlignment="1">
      <alignment horizontal="center" vertical="center" wrapText="1"/>
    </xf>
    <xf numFmtId="0" fontId="8" fillId="7" borderId="1" xfId="0" applyFont="1" applyFill="1" applyBorder="1" applyAlignment="1">
      <alignment horizontal="center" vertical="center" wrapText="1"/>
    </xf>
    <xf numFmtId="9" fontId="14" fillId="4" borderId="1" xfId="1" applyFont="1" applyFill="1" applyBorder="1" applyAlignment="1">
      <alignment horizontal="center" vertical="center" wrapText="1"/>
    </xf>
    <xf numFmtId="0" fontId="15" fillId="9"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pplyProtection="1">
      <alignment horizontal="center" vertical="center"/>
      <protection locked="0"/>
    </xf>
    <xf numFmtId="0" fontId="5" fillId="0" borderId="1" xfId="0" applyFont="1" applyBorder="1" applyAlignment="1">
      <alignment horizontal="left" vertical="center" wrapText="1"/>
    </xf>
    <xf numFmtId="0" fontId="10" fillId="0" borderId="1" xfId="0" applyFont="1" applyBorder="1" applyAlignment="1" applyProtection="1">
      <alignment horizontal="center" vertical="center"/>
      <protection locked="0"/>
    </xf>
    <xf numFmtId="0" fontId="5" fillId="0" borderId="1" xfId="0" applyFont="1" applyBorder="1" applyAlignment="1">
      <alignment horizontal="justify" vertical="center" wrapText="1"/>
    </xf>
    <xf numFmtId="9" fontId="7" fillId="0" borderId="1" xfId="0" applyNumberFormat="1" applyFont="1" applyBorder="1" applyAlignment="1">
      <alignment horizontal="center" vertical="center"/>
    </xf>
    <xf numFmtId="0" fontId="21" fillId="0" borderId="1" xfId="0" applyFont="1" applyBorder="1" applyAlignment="1" applyProtection="1">
      <alignment horizontal="justify" vertical="center" wrapText="1"/>
      <protection locked="0"/>
    </xf>
    <xf numFmtId="0" fontId="10" fillId="0" borderId="1" xfId="0" applyFont="1" applyBorder="1" applyAlignment="1">
      <alignment horizontal="left" vertical="center" wrapText="1"/>
    </xf>
    <xf numFmtId="0" fontId="5" fillId="0" borderId="1" xfId="0" applyFont="1" applyBorder="1" applyAlignment="1">
      <alignment horizontal="justify" vertical="center"/>
    </xf>
    <xf numFmtId="0" fontId="10" fillId="2" borderId="1" xfId="0" applyFont="1" applyFill="1" applyBorder="1" applyAlignment="1">
      <alignment horizontal="justify" vertical="center" wrapText="1"/>
    </xf>
    <xf numFmtId="0" fontId="10" fillId="0" borderId="1" xfId="0" applyFont="1" applyBorder="1" applyAlignment="1" applyProtection="1">
      <alignment horizontal="justify" vertical="center" wrapText="1"/>
      <protection locked="0"/>
    </xf>
    <xf numFmtId="0" fontId="10" fillId="0" borderId="1" xfId="0" applyFont="1" applyBorder="1" applyAlignment="1" applyProtection="1">
      <alignment horizontal="justify" vertical="center"/>
      <protection locked="0"/>
    </xf>
    <xf numFmtId="0" fontId="10" fillId="11"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7" fillId="2" borderId="1" xfId="0" applyFont="1" applyFill="1" applyBorder="1" applyAlignment="1">
      <alignment horizontal="justify" vertical="center"/>
    </xf>
    <xf numFmtId="9" fontId="10" fillId="0" borderId="1" xfId="1" applyFont="1" applyFill="1" applyBorder="1" applyAlignment="1" applyProtection="1">
      <alignment horizontal="justify" vertical="center" wrapText="1"/>
      <protection locked="0"/>
    </xf>
    <xf numFmtId="0" fontId="10" fillId="2" borderId="1" xfId="2" applyFill="1" applyBorder="1" applyAlignment="1" applyProtection="1">
      <alignment horizontal="justify" vertical="center" wrapText="1"/>
      <protection locked="0"/>
    </xf>
    <xf numFmtId="9" fontId="10" fillId="0" borderId="1" xfId="1" applyFont="1" applyFill="1" applyBorder="1" applyAlignment="1" applyProtection="1">
      <alignment horizontal="justify" vertical="center" wrapText="1"/>
    </xf>
    <xf numFmtId="0" fontId="8" fillId="0" borderId="1" xfId="0" applyFont="1" applyBorder="1" applyAlignment="1">
      <alignment horizontal="justify" vertical="center" wrapText="1"/>
    </xf>
    <xf numFmtId="9" fontId="5" fillId="0" borderId="1" xfId="0" applyNumberFormat="1" applyFont="1" applyBorder="1" applyAlignment="1">
      <alignment horizontal="justify" vertical="center"/>
    </xf>
    <xf numFmtId="14" fontId="10"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0" fontId="5"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21" fillId="0" borderId="1" xfId="0" applyFont="1" applyBorder="1" applyAlignment="1" applyProtection="1">
      <alignment horizontal="left" vertical="center" wrapText="1"/>
      <protection locked="0"/>
    </xf>
    <xf numFmtId="0" fontId="5" fillId="20" borderId="1"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25" fillId="0" borderId="1" xfId="0" applyFont="1" applyBorder="1" applyAlignment="1">
      <alignment horizontal="left" vertical="center" wrapText="1"/>
    </xf>
    <xf numFmtId="0" fontId="7" fillId="12" borderId="2" xfId="0" applyFont="1" applyFill="1" applyBorder="1" applyAlignment="1">
      <alignment horizontal="center" vertical="center"/>
    </xf>
    <xf numFmtId="0" fontId="7" fillId="12" borderId="3" xfId="0" applyFont="1" applyFill="1" applyBorder="1" applyAlignment="1">
      <alignment horizontal="center" vertical="center"/>
    </xf>
    <xf numFmtId="0" fontId="7" fillId="12" borderId="4" xfId="0" applyFont="1" applyFill="1" applyBorder="1" applyAlignment="1">
      <alignment horizontal="center" vertical="center"/>
    </xf>
    <xf numFmtId="0" fontId="10" fillId="0" borderId="0" xfId="0" applyFont="1" applyAlignment="1">
      <alignment horizontal="center" vertical="center" wrapText="1"/>
    </xf>
    <xf numFmtId="0" fontId="7" fillId="18" borderId="1" xfId="0" applyFont="1" applyFill="1" applyBorder="1" applyAlignment="1">
      <alignment horizontal="center" vertical="center" wrapText="1"/>
    </xf>
    <xf numFmtId="14" fontId="32"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14" fontId="2" fillId="0" borderId="1" xfId="0" applyNumberFormat="1" applyFont="1" applyBorder="1" applyAlignment="1">
      <alignment horizontal="center" vertical="center"/>
    </xf>
    <xf numFmtId="0" fontId="4" fillId="17" borderId="30" xfId="0" applyFont="1" applyFill="1" applyBorder="1" applyAlignment="1">
      <alignment horizontal="center" vertical="center" wrapText="1"/>
    </xf>
    <xf numFmtId="0" fontId="4" fillId="17" borderId="22" xfId="0" applyFont="1" applyFill="1" applyBorder="1" applyAlignment="1">
      <alignment horizontal="center" vertical="center" wrapText="1"/>
    </xf>
    <xf numFmtId="0" fontId="4" fillId="17" borderId="40" xfId="0" applyFont="1" applyFill="1" applyBorder="1" applyAlignment="1">
      <alignment horizontal="center" vertical="center" wrapText="1"/>
    </xf>
    <xf numFmtId="0" fontId="4" fillId="17" borderId="4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left"/>
    </xf>
    <xf numFmtId="0" fontId="4" fillId="15" borderId="2"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24" fillId="0" borderId="0" xfId="0" applyFont="1" applyAlignment="1">
      <alignment horizontal="center"/>
    </xf>
    <xf numFmtId="0" fontId="4" fillId="17" borderId="12" xfId="0" applyFont="1" applyFill="1" applyBorder="1" applyAlignment="1">
      <alignment horizontal="center" vertical="center" wrapText="1"/>
    </xf>
    <xf numFmtId="0" fontId="4" fillId="17" borderId="13" xfId="0" applyFont="1" applyFill="1" applyBorder="1" applyAlignment="1">
      <alignment horizontal="center" vertical="center" wrapText="1"/>
    </xf>
    <xf numFmtId="0" fontId="4" fillId="17" borderId="14" xfId="0" applyFont="1" applyFill="1" applyBorder="1" applyAlignment="1">
      <alignment horizontal="center" vertical="center" wrapText="1"/>
    </xf>
    <xf numFmtId="0" fontId="4" fillId="17" borderId="15" xfId="0" applyFont="1" applyFill="1" applyBorder="1" applyAlignment="1">
      <alignment horizontal="center" vertical="center" wrapText="1"/>
    </xf>
    <xf numFmtId="0" fontId="4" fillId="17" borderId="16" xfId="0" applyFont="1" applyFill="1" applyBorder="1" applyAlignment="1">
      <alignment horizontal="center" vertical="center" wrapText="1"/>
    </xf>
    <xf numFmtId="0" fontId="4" fillId="17" borderId="24" xfId="0" applyFont="1" applyFill="1" applyBorder="1" applyAlignment="1">
      <alignment horizontal="center" vertical="center" wrapText="1"/>
    </xf>
    <xf numFmtId="0" fontId="4" fillId="17" borderId="25" xfId="0" applyFont="1" applyFill="1" applyBorder="1" applyAlignment="1">
      <alignment horizontal="center" vertical="center" wrapText="1"/>
    </xf>
    <xf numFmtId="0" fontId="4" fillId="17" borderId="23" xfId="0" applyFont="1" applyFill="1" applyBorder="1" applyAlignment="1">
      <alignment horizontal="center" vertical="center" wrapText="1"/>
    </xf>
    <xf numFmtId="0" fontId="4" fillId="17" borderId="17" xfId="0" applyFont="1" applyFill="1" applyBorder="1" applyAlignment="1">
      <alignment horizontal="center" vertical="center" wrapText="1"/>
    </xf>
    <xf numFmtId="0" fontId="4" fillId="17" borderId="18" xfId="0" applyFont="1" applyFill="1" applyBorder="1" applyAlignment="1">
      <alignment horizontal="center" vertical="center" wrapText="1"/>
    </xf>
    <xf numFmtId="0" fontId="4" fillId="17" borderId="19" xfId="0" applyFont="1" applyFill="1" applyBorder="1" applyAlignment="1">
      <alignment horizontal="center" vertical="center" wrapText="1"/>
    </xf>
    <xf numFmtId="0" fontId="4" fillId="17" borderId="20" xfId="0" applyFont="1" applyFill="1" applyBorder="1" applyAlignment="1">
      <alignment horizontal="center" vertical="center" wrapText="1"/>
    </xf>
    <xf numFmtId="0" fontId="4" fillId="17" borderId="21" xfId="0" applyFont="1" applyFill="1" applyBorder="1" applyAlignment="1">
      <alignment horizontal="center" vertical="center" wrapText="1"/>
    </xf>
    <xf numFmtId="0" fontId="4" fillId="17" borderId="28" xfId="0" applyFont="1" applyFill="1" applyBorder="1" applyAlignment="1">
      <alignment horizontal="center" vertical="center" wrapText="1"/>
    </xf>
    <xf numFmtId="0" fontId="4" fillId="17" borderId="0" xfId="0" applyFont="1" applyFill="1" applyAlignment="1">
      <alignment horizontal="center" vertical="center" wrapText="1"/>
    </xf>
    <xf numFmtId="0" fontId="4" fillId="17" borderId="29" xfId="0" applyFont="1" applyFill="1" applyBorder="1" applyAlignment="1">
      <alignment horizontal="center" vertical="center" wrapText="1"/>
    </xf>
    <xf numFmtId="164" fontId="32" fillId="0" borderId="1" xfId="0" applyNumberFormat="1" applyFont="1" applyBorder="1" applyAlignment="1" applyProtection="1">
      <alignment horizontal="center" vertical="center"/>
      <protection locked="0"/>
    </xf>
    <xf numFmtId="0" fontId="32" fillId="0" borderId="1"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protection locked="0"/>
    </xf>
    <xf numFmtId="0" fontId="2" fillId="0" borderId="1" xfId="0" applyFont="1" applyFill="1" applyBorder="1" applyAlignment="1">
      <alignment horizontal="justify" vertical="center" wrapText="1"/>
    </xf>
    <xf numFmtId="0" fontId="8" fillId="19" borderId="1" xfId="0" applyFont="1" applyFill="1" applyBorder="1" applyAlignment="1">
      <alignment horizontal="center" vertical="center" wrapText="1"/>
    </xf>
    <xf numFmtId="164" fontId="10" fillId="19" borderId="1" xfId="0" applyNumberFormat="1" applyFont="1" applyFill="1" applyBorder="1" applyAlignment="1">
      <alignment horizontal="center" vertical="center" wrapText="1"/>
    </xf>
    <xf numFmtId="14" fontId="34" fillId="0" borderId="1" xfId="0" applyNumberFormat="1" applyFont="1" applyBorder="1" applyAlignment="1">
      <alignment horizontal="center" vertical="center"/>
    </xf>
    <xf numFmtId="0" fontId="34" fillId="0" borderId="1" xfId="0" applyFont="1" applyBorder="1" applyAlignment="1">
      <alignment horizontal="justify" vertical="center" wrapText="1"/>
    </xf>
    <xf numFmtId="0" fontId="2" fillId="0" borderId="1" xfId="0" applyFont="1" applyBorder="1" applyAlignment="1">
      <alignment horizontal="center" wrapText="1"/>
    </xf>
    <xf numFmtId="0" fontId="30" fillId="0" borderId="1" xfId="0" applyFont="1" applyBorder="1" applyAlignment="1" applyProtection="1">
      <alignment horizontal="center" vertical="center" wrapText="1"/>
      <protection locked="0"/>
    </xf>
    <xf numFmtId="0" fontId="32" fillId="0" borderId="1" xfId="0" applyFont="1" applyBorder="1" applyAlignment="1" applyProtection="1">
      <alignment horizontal="justify" vertical="center" wrapText="1"/>
      <protection locked="0"/>
    </xf>
    <xf numFmtId="14" fontId="32" fillId="0" borderId="1" xfId="0" applyNumberFormat="1" applyFont="1" applyBorder="1" applyAlignment="1" applyProtection="1">
      <alignment horizontal="center" vertical="center" wrapText="1"/>
      <protection locked="0"/>
    </xf>
    <xf numFmtId="0" fontId="32" fillId="0" borderId="1" xfId="0" applyFont="1" applyBorder="1" applyAlignment="1" applyProtection="1">
      <alignment horizontal="left" vertical="center" wrapText="1"/>
      <protection locked="0"/>
    </xf>
  </cellXfs>
  <cellStyles count="3">
    <cellStyle name="Normal" xfId="0" builtinId="0"/>
    <cellStyle name="Normal 2" xfId="2" xr:uid="{00000000-0005-0000-0000-000002000000}"/>
    <cellStyle name="Porcentaje" xfId="1" builtinId="5"/>
  </cellStyles>
  <dxfs count="645">
    <dxf>
      <fill>
        <patternFill>
          <bgColor rgb="FF00B050"/>
        </patternFill>
      </fill>
    </dxf>
    <dxf>
      <fill>
        <patternFill>
          <bgColor rgb="FF92D050"/>
        </patternFill>
      </fill>
    </dxf>
    <dxf>
      <fill>
        <patternFill>
          <bgColor rgb="FFFFFFCC"/>
        </patternFill>
      </fill>
    </dxf>
    <dxf>
      <fill>
        <patternFill>
          <bgColor rgb="FF92D05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FFFFCC"/>
        </patternFill>
      </fill>
    </dxf>
    <dxf>
      <fill>
        <patternFill>
          <bgColor rgb="FF00B050"/>
        </patternFill>
      </fill>
    </dxf>
    <dxf>
      <fill>
        <patternFill>
          <bgColor rgb="FF92D050"/>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theme="1"/>
        </patternFill>
      </fill>
    </dxf>
    <dxf>
      <font>
        <color rgb="FF9C0006"/>
      </font>
      <fill>
        <patternFill>
          <bgColor rgb="FFFFC7CE"/>
        </patternFill>
      </fill>
    </dxf>
    <dxf>
      <font>
        <color theme="1"/>
      </font>
      <fill>
        <patternFill>
          <bgColor rgb="FFFFC000"/>
        </patternFill>
      </fill>
    </dxf>
    <dxf>
      <fill>
        <patternFill>
          <bgColor rgb="FFFFFFCC"/>
        </patternFill>
      </fill>
    </dxf>
    <dxf>
      <fill>
        <patternFill>
          <bgColor rgb="FF92D050"/>
        </patternFill>
      </fill>
    </dxf>
    <dxf>
      <font>
        <color rgb="FF9C0006"/>
      </font>
      <fill>
        <patternFill>
          <bgColor rgb="FFFFC7CE"/>
        </patternFill>
      </fill>
    </dxf>
    <dxf>
      <fill>
        <patternFill>
          <bgColor rgb="FFFFFFCC"/>
        </patternFill>
      </fill>
    </dxf>
    <dxf>
      <fill>
        <patternFill>
          <bgColor rgb="FF00B050"/>
        </patternFill>
      </fill>
    </dxf>
    <dxf>
      <font>
        <color theme="1"/>
      </font>
      <fill>
        <patternFill>
          <bgColor rgb="FFFFFF99"/>
        </patternFill>
      </fill>
    </dxf>
    <dxf>
      <fill>
        <patternFill>
          <bgColor rgb="FF92D05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ill>
        <patternFill>
          <bgColor rgb="FFFFFF99"/>
        </patternFill>
      </fill>
    </dxf>
    <dxf>
      <font>
        <color auto="1"/>
      </font>
      <fill>
        <patternFill>
          <bgColor rgb="FFFF0000"/>
        </patternFill>
      </fill>
    </dxf>
    <dxf>
      <fill>
        <patternFill>
          <bgColor rgb="FFFF0000"/>
        </patternFill>
      </fill>
    </dxf>
    <dxf>
      <fill>
        <patternFill>
          <bgColor rgb="FFFFFFCC"/>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00B050"/>
        </patternFill>
      </fill>
    </dxf>
    <dxf>
      <fill>
        <patternFill>
          <bgColor rgb="FF92D05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CC"/>
        </patternFill>
      </fill>
    </dxf>
    <dxf>
      <font>
        <color auto="1"/>
      </font>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92D050"/>
        </patternFill>
      </fill>
    </dxf>
    <dxf>
      <fill>
        <patternFill>
          <bgColor rgb="FFFFFFCC"/>
        </patternFill>
      </fill>
    </dxf>
    <dxf>
      <fill>
        <patternFill>
          <bgColor rgb="FFFFFF99"/>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00B050"/>
        </patternFill>
      </fill>
    </dxf>
    <dxf>
      <fill>
        <patternFill>
          <bgColor rgb="FFFFC000"/>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0000"/>
        </patternFill>
      </fill>
    </dxf>
    <dxf>
      <font>
        <color rgb="FF9C0006"/>
      </font>
      <fill>
        <patternFill>
          <bgColor rgb="FFFFC7CE"/>
        </patternFill>
      </fill>
    </dxf>
    <dxf>
      <fill>
        <patternFill>
          <bgColor theme="1"/>
        </patternFill>
      </fill>
    </dxf>
    <dxf>
      <fill>
        <patternFill>
          <bgColor rgb="FF00B050"/>
        </patternFill>
      </fill>
    </dxf>
    <dxf>
      <fill>
        <patternFill>
          <bgColor rgb="FF92D050"/>
        </patternFill>
      </fill>
    </dxf>
    <dxf>
      <fill>
        <patternFill>
          <bgColor rgb="FFFFFFCC"/>
        </patternFill>
      </fill>
    </dxf>
    <dxf>
      <fill>
        <patternFill>
          <bgColor rgb="FFFFFFCC"/>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99"/>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FF99"/>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00B050"/>
        </patternFill>
      </fill>
    </dxf>
    <dxf>
      <fill>
        <patternFill>
          <bgColor rgb="FFFFFF99"/>
        </patternFill>
      </fill>
    </dxf>
    <dxf>
      <fill>
        <patternFill>
          <bgColor rgb="FFFFC000"/>
        </patternFill>
      </fill>
    </dxf>
    <dxf>
      <fill>
        <patternFill>
          <bgColor rgb="FF92D05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ont>
        <color theme="1"/>
      </font>
      <fill>
        <patternFill>
          <bgColor rgb="FFFFC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ont>
        <color auto="1"/>
      </font>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ont>
        <color auto="1"/>
      </font>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CC"/>
        </patternFill>
      </fill>
    </dxf>
    <dxf>
      <font>
        <color theme="1"/>
      </font>
      <fill>
        <patternFill>
          <bgColor rgb="FFFFFF99"/>
        </patternFill>
      </fill>
    </dxf>
    <dxf>
      <fill>
        <patternFill>
          <bgColor theme="1"/>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ont>
        <color auto="1"/>
      </font>
      <fill>
        <patternFill>
          <bgColor rgb="FFFF0000"/>
        </patternFill>
      </fill>
    </dxf>
    <dxf>
      <fill>
        <patternFill>
          <bgColor rgb="FF00B050"/>
        </patternFill>
      </fill>
    </dxf>
    <dxf>
      <fill>
        <patternFill>
          <bgColor rgb="FFFFFFCC"/>
        </patternFill>
      </fill>
    </dxf>
    <dxf>
      <fill>
        <patternFill>
          <bgColor rgb="FFFF0000"/>
        </patternFill>
      </fill>
    </dxf>
    <dxf>
      <fill>
        <patternFill>
          <bgColor theme="1"/>
        </patternFill>
      </fill>
    </dxf>
    <dxf>
      <font>
        <color theme="1"/>
      </font>
      <fill>
        <patternFill>
          <bgColor rgb="FFFFFF99"/>
        </patternFill>
      </fill>
    </dxf>
    <dxf>
      <fill>
        <patternFill>
          <bgColor rgb="FF92D05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FFFFCC"/>
        </patternFill>
      </fill>
    </dxf>
    <dxf>
      <fill>
        <patternFill>
          <bgColor rgb="FF00B050"/>
        </patternFill>
      </fill>
    </dxf>
    <dxf>
      <fill>
        <patternFill>
          <bgColor rgb="FF92D050"/>
        </patternFill>
      </fill>
    </dxf>
    <dxf>
      <fill>
        <patternFill>
          <bgColor rgb="FFFF0000"/>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C000"/>
        </patternFill>
      </fill>
    </dxf>
    <dxf>
      <fill>
        <patternFill>
          <bgColor rgb="FFFFC000"/>
        </patternFill>
      </fill>
    </dxf>
    <dxf>
      <font>
        <color rgb="FF9C0006"/>
      </font>
      <fill>
        <patternFill>
          <bgColor rgb="FFFFC7CE"/>
        </patternFill>
      </fill>
    </dxf>
    <dxf>
      <font>
        <color auto="1"/>
      </font>
      <fill>
        <patternFill>
          <bgColor rgb="FFFF0000"/>
        </patternFill>
      </fill>
    </dxf>
    <dxf>
      <fill>
        <patternFill>
          <bgColor rgb="FFFFFF99"/>
        </patternFill>
      </fill>
    </dxf>
    <dxf>
      <font>
        <color theme="1"/>
      </font>
      <fill>
        <patternFill>
          <bgColor rgb="FFFFC00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CC"/>
        </patternFill>
      </fill>
    </dxf>
    <dxf>
      <fill>
        <patternFill>
          <bgColor rgb="FFFFC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ill>
        <patternFill>
          <bgColor theme="1"/>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ont>
        <color auto="1"/>
      </font>
      <fill>
        <patternFill>
          <bgColor rgb="FFFF0000"/>
        </patternFill>
      </fill>
    </dxf>
    <dxf>
      <font>
        <color theme="1"/>
      </font>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0000"/>
        </patternFill>
      </fill>
    </dxf>
    <dxf>
      <font>
        <color auto="1"/>
      </font>
      <fill>
        <patternFill>
          <bgColor rgb="FFFF0000"/>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99"/>
        </patternFill>
      </fill>
    </dxf>
    <dxf>
      <font>
        <color rgb="FF9C0006"/>
      </font>
      <fill>
        <patternFill>
          <bgColor rgb="FFFFC7CE"/>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99"/>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FFFF99"/>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00B05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99"/>
        </patternFill>
      </fill>
    </dxf>
    <dxf>
      <font>
        <color rgb="FF9C0006"/>
      </font>
      <fill>
        <patternFill>
          <bgColor rgb="FFFFC7CE"/>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FFC000"/>
        </patternFill>
      </fill>
    </dxf>
    <dxf>
      <fill>
        <patternFill>
          <bgColor rgb="FF00B050"/>
        </patternFill>
      </fill>
    </dxf>
    <dxf>
      <fill>
        <patternFill>
          <bgColor rgb="FFFFFF99"/>
        </patternFill>
      </fill>
    </dxf>
    <dxf>
      <fill>
        <patternFill>
          <bgColor rgb="FFFF0000"/>
        </patternFill>
      </fill>
    </dxf>
    <dxf>
      <fill>
        <patternFill>
          <bgColor rgb="FF92D050"/>
        </patternFill>
      </fill>
    </dxf>
    <dxf>
      <fill>
        <patternFill>
          <bgColor rgb="FF92D050"/>
        </patternFill>
      </fill>
    </dxf>
    <dxf>
      <fill>
        <patternFill>
          <bgColor rgb="FFFFFF99"/>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158751</xdr:colOff>
      <xdr:row>0</xdr:row>
      <xdr:rowOff>158750</xdr:rowOff>
    </xdr:from>
    <xdr:to>
      <xdr:col>3</xdr:col>
      <xdr:colOff>867835</xdr:colOff>
      <xdr:row>0</xdr:row>
      <xdr:rowOff>841374</xdr:rowOff>
    </xdr:to>
    <xdr:pic>
      <xdr:nvPicPr>
        <xdr:cNvPr id="2" name="Imagen 2">
          <a:extLst>
            <a:ext uri="{FF2B5EF4-FFF2-40B4-BE49-F238E27FC236}">
              <a16:creationId xmlns:a16="http://schemas.microsoft.com/office/drawing/2014/main" id="{709B5BEF-9FFC-4B11-94E6-98D9DBF347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6" y="158750"/>
          <a:ext cx="3460750" cy="682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88448</xdr:colOff>
      <xdr:row>0</xdr:row>
      <xdr:rowOff>19050</xdr:rowOff>
    </xdr:from>
    <xdr:to>
      <xdr:col>3</xdr:col>
      <xdr:colOff>457200</xdr:colOff>
      <xdr:row>0</xdr:row>
      <xdr:rowOff>533469</xdr:rowOff>
    </xdr:to>
    <xdr:pic>
      <xdr:nvPicPr>
        <xdr:cNvPr id="2" name="Imagen 1">
          <a:extLst>
            <a:ext uri="{FF2B5EF4-FFF2-40B4-BE49-F238E27FC236}">
              <a16:creationId xmlns:a16="http://schemas.microsoft.com/office/drawing/2014/main" id="{B1B5A07A-947E-4B01-A86B-21E6EFB1510F}"/>
            </a:ext>
          </a:extLst>
        </xdr:cNvPr>
        <xdr:cNvPicPr>
          <a:picLocks noChangeAspect="1"/>
        </xdr:cNvPicPr>
      </xdr:nvPicPr>
      <xdr:blipFill>
        <a:blip xmlns:r="http://schemas.openxmlformats.org/officeDocument/2006/relationships" r:embed="rId1"/>
        <a:stretch>
          <a:fillRect/>
        </a:stretch>
      </xdr:blipFill>
      <xdr:spPr>
        <a:xfrm>
          <a:off x="231323" y="19050"/>
          <a:ext cx="1930852" cy="5144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rsonal/Desktop/Mincomercio/Seguimiento%20riesgo%20corrupci&#243;n/Matrices%20Primer%20Corte%20Corrupci&#243;n/Matriz%20Riesgos%20Corrupci&#243;n%20y%20Fraude%20Seguimiento%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hon%20montes/Documents/MINISTERIO%20CIT/RIESGOS/Matrices%20de%20Riesgos/Actualizaci&#243;n%20controles/DE-FM-022%20Matriz%20Riesgos%20Corrupci&#243;n%20y%20Fraude%20V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RC-1"/>
      <sheetName val="RC-2 RC-3"/>
      <sheetName val="RC-4 RC-5 RC-7 RC-8 RC-19"/>
      <sheetName val="RC-9"/>
      <sheetName val="RC-10 RC-11"/>
      <sheetName val="RC-12"/>
      <sheetName val="RC-13 RC-14 RC-15"/>
      <sheetName val="RC-16"/>
      <sheetName val="RC-17"/>
      <sheetName val="RC-20 RC-21"/>
      <sheetName val="RC-22"/>
      <sheetName val="RC-8"/>
      <sheetName val="Datos Validacion"/>
      <sheetName val="Tipos de riesgos"/>
      <sheetName val="Tablas Prob-Imp"/>
      <sheetName val="Eval Controles"/>
      <sheetName val="ZONAS DE RIESGO"/>
      <sheetName val="Plantilla Indicador R"/>
      <sheetName val="Matriz Riesgos  (2)"/>
      <sheetName val="RC-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15"/>
      <sheetData sheetId="16"/>
      <sheetData sheetId="17"/>
      <sheetData sheetId="18"/>
      <sheetData sheetId="19"/>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U97"/>
  <sheetViews>
    <sheetView showGridLines="0" tabSelected="1" showRuler="0" showWhiteSpace="0" zoomScale="40" zoomScaleNormal="40" zoomScaleSheetLayoutView="110" workbookViewId="0">
      <pane xSplit="9" ySplit="15" topLeftCell="BF79" activePane="bottomRight" state="frozen"/>
      <selection pane="topRight" activeCell="J1" sqref="J1"/>
      <selection pane="bottomLeft" activeCell="A16" sqref="A16"/>
      <selection pane="bottomRight" activeCell="C97" sqref="C97"/>
    </sheetView>
  </sheetViews>
  <sheetFormatPr baseColWidth="10" defaultColWidth="11.453125" defaultRowHeight="14" x14ac:dyDescent="0.3"/>
  <cols>
    <col min="1" max="1" width="6.54296875" style="2" customWidth="1"/>
    <col min="2" max="2" width="11.08984375" style="2" customWidth="1"/>
    <col min="3" max="3" width="28.08984375" style="2" customWidth="1"/>
    <col min="4" max="4" width="24.54296875" style="2" customWidth="1"/>
    <col min="5" max="5" width="29.08984375" style="2" customWidth="1"/>
    <col min="6" max="6" width="15.453125" style="1" customWidth="1"/>
    <col min="7" max="7" width="49.1796875" style="2" customWidth="1"/>
    <col min="8" max="8" width="8.54296875" style="2" customWidth="1"/>
    <col min="9" max="9" width="50.90625" style="2" customWidth="1"/>
    <col min="10" max="10" width="25.54296875" style="1" customWidth="1"/>
    <col min="11" max="11" width="43.81640625" style="2" customWidth="1"/>
    <col min="12" max="12" width="34.08984375" style="1" customWidth="1"/>
    <col min="13" max="13" width="18.81640625" style="3" customWidth="1"/>
    <col min="14" max="14" width="13.7265625" style="1" customWidth="1"/>
    <col min="15" max="15" width="15.1796875" style="58" customWidth="1"/>
    <col min="16" max="16" width="39.54296875" style="2" customWidth="1"/>
    <col min="17" max="17" width="18.36328125" style="1" customWidth="1"/>
    <col min="18" max="18" width="68.1796875" style="2" customWidth="1"/>
    <col min="19" max="19" width="19.1796875" style="2" customWidth="1"/>
    <col min="20" max="20" width="33.453125" style="2" customWidth="1"/>
    <col min="21" max="21" width="26" style="2" customWidth="1"/>
    <col min="22" max="22" width="17.81640625" style="2" customWidth="1"/>
    <col min="23" max="23" width="6.26953125" style="3" customWidth="1"/>
    <col min="24" max="24" width="14" style="2" customWidth="1"/>
    <col min="25" max="25" width="5.1796875" style="3" customWidth="1"/>
    <col min="26" max="26" width="19.90625" style="2" customWidth="1"/>
    <col min="27" max="27" width="68.7265625" style="2" customWidth="1"/>
    <col min="28" max="28" width="15.81640625" style="1" customWidth="1"/>
    <col min="29" max="29" width="59.81640625" style="2" customWidth="1"/>
    <col min="30" max="30" width="18.81640625" style="2" customWidth="1"/>
    <col min="31" max="31" width="19.36328125" style="1" customWidth="1"/>
    <col min="32" max="32" width="18.81640625" style="2" customWidth="1"/>
    <col min="33" max="33" width="15.54296875" style="2" customWidth="1"/>
    <col min="34" max="34" width="16.1796875" style="2" customWidth="1"/>
    <col min="35" max="35" width="17" style="2" customWidth="1"/>
    <col min="36" max="36" width="27.81640625" style="2" customWidth="1"/>
    <col min="37" max="37" width="17.81640625" style="1" hidden="1" customWidth="1"/>
    <col min="38" max="38" width="37.54296875" style="2" hidden="1" customWidth="1"/>
    <col min="39" max="39" width="22.7265625" style="2" customWidth="1"/>
    <col min="40" max="40" width="37.54296875" style="144" customWidth="1"/>
    <col min="41" max="42" width="6.7265625" style="2" customWidth="1"/>
    <col min="43" max="43" width="55.7265625" style="2" customWidth="1"/>
    <col min="44" max="45" width="7.1796875" style="2" customWidth="1"/>
    <col min="46" max="46" width="55.7265625" style="2" customWidth="1"/>
    <col min="47" max="48" width="7.453125" style="2" customWidth="1"/>
    <col min="49" max="49" width="55.7265625" style="2" customWidth="1"/>
    <col min="50" max="51" width="7" style="2" customWidth="1"/>
    <col min="52" max="52" width="55.7265625" style="2" customWidth="1"/>
    <col min="53" max="54" width="7" style="2" customWidth="1"/>
    <col min="55" max="55" width="55.7265625" style="2" customWidth="1"/>
    <col min="56" max="57" width="7.6328125" style="2" customWidth="1"/>
    <col min="58" max="58" width="55.7265625" style="2" customWidth="1"/>
    <col min="59" max="59" width="59.36328125" style="2" customWidth="1"/>
    <col min="60" max="60" width="74.453125" style="141" customWidth="1"/>
    <col min="61" max="16384" width="11.453125" style="2"/>
  </cols>
  <sheetData>
    <row r="1" spans="1:73" ht="76" customHeight="1" x14ac:dyDescent="0.3">
      <c r="A1" s="213"/>
      <c r="B1" s="213"/>
      <c r="C1" s="213"/>
      <c r="D1" s="213"/>
      <c r="E1" s="214" t="s">
        <v>0</v>
      </c>
      <c r="F1" s="215"/>
      <c r="G1" s="215"/>
      <c r="H1" s="215"/>
      <c r="I1" s="215"/>
      <c r="J1" s="215"/>
      <c r="K1" s="215"/>
      <c r="L1" s="216"/>
      <c r="M1" s="217" t="s">
        <v>470</v>
      </c>
      <c r="N1" s="218"/>
      <c r="O1" s="218"/>
      <c r="P1" s="219"/>
      <c r="AF1" s="203"/>
      <c r="AG1" s="203"/>
    </row>
    <row r="3" spans="1:73" s="5" customFormat="1" ht="13" thickBot="1" x14ac:dyDescent="0.3">
      <c r="D3" s="204"/>
      <c r="E3" s="204"/>
      <c r="F3" s="204"/>
      <c r="G3" s="204"/>
      <c r="H3" s="204"/>
      <c r="J3" s="6"/>
      <c r="L3" s="6"/>
      <c r="M3" s="7"/>
      <c r="N3" s="6"/>
      <c r="O3" s="8"/>
      <c r="Q3" s="6"/>
      <c r="W3" s="7"/>
      <c r="X3" s="205"/>
      <c r="Y3" s="205"/>
      <c r="Z3" s="205"/>
      <c r="AA3" s="205"/>
      <c r="AB3" s="205"/>
      <c r="AC3" s="205"/>
      <c r="AD3" s="205"/>
      <c r="AE3" s="205"/>
      <c r="AF3" s="205"/>
      <c r="AG3" s="205"/>
      <c r="AH3" s="205"/>
      <c r="AI3" s="205"/>
      <c r="AJ3" s="205"/>
      <c r="AK3" s="6"/>
      <c r="AN3" s="145"/>
      <c r="BH3" s="142"/>
    </row>
    <row r="4" spans="1:73" s="5" customFormat="1" ht="12.75" customHeight="1" thickBot="1" x14ac:dyDescent="0.3">
      <c r="C4" s="206" t="s">
        <v>1</v>
      </c>
      <c r="D4" s="207" t="s">
        <v>2</v>
      </c>
      <c r="E4" s="207"/>
      <c r="F4" s="9"/>
      <c r="G4" s="208" t="s">
        <v>4</v>
      </c>
      <c r="H4" s="209"/>
      <c r="I4" s="210" t="s">
        <v>602</v>
      </c>
      <c r="J4" s="210"/>
      <c r="K4" s="210"/>
      <c r="L4" s="10"/>
      <c r="M4" s="11"/>
      <c r="N4" s="10"/>
      <c r="O4" s="12"/>
      <c r="P4" s="13"/>
      <c r="Q4" s="10"/>
      <c r="R4" s="13"/>
      <c r="T4" s="13"/>
      <c r="U4" s="13"/>
      <c r="V4" s="14"/>
      <c r="W4" s="15"/>
      <c r="X4" s="16"/>
      <c r="Y4" s="17"/>
      <c r="Z4" s="16"/>
      <c r="AA4" s="16"/>
      <c r="AB4" s="18"/>
      <c r="AC4" s="16"/>
      <c r="AD4" s="16"/>
      <c r="AE4" s="6"/>
      <c r="AF4" s="13"/>
      <c r="AG4" s="13"/>
      <c r="AH4" s="13"/>
      <c r="AI4" s="13"/>
      <c r="AJ4" s="16"/>
      <c r="AK4" s="19"/>
      <c r="AL4" s="19"/>
      <c r="AM4" s="19"/>
      <c r="AN4" s="146"/>
      <c r="AO4" s="19"/>
      <c r="AP4" s="19"/>
      <c r="AQ4" s="19"/>
      <c r="AR4" s="19"/>
      <c r="AS4" s="19"/>
      <c r="AT4" s="19"/>
      <c r="AU4" s="19"/>
      <c r="AV4" s="19"/>
      <c r="AW4" s="19"/>
      <c r="AX4" s="19"/>
      <c r="AY4" s="19"/>
      <c r="AZ4" s="19"/>
      <c r="BA4" s="19"/>
      <c r="BB4" s="19"/>
      <c r="BC4" s="19"/>
      <c r="BD4" s="19"/>
      <c r="BE4" s="19"/>
      <c r="BF4" s="19"/>
      <c r="BG4" s="19"/>
      <c r="BH4" s="142"/>
    </row>
    <row r="5" spans="1:73" s="5" customFormat="1" ht="34.5" customHeight="1" x14ac:dyDescent="0.3">
      <c r="C5" s="206"/>
      <c r="D5" s="20"/>
      <c r="E5" s="20"/>
      <c r="F5" s="21"/>
      <c r="G5" s="211" t="s">
        <v>5</v>
      </c>
      <c r="H5" s="211"/>
      <c r="I5" s="212"/>
      <c r="J5" s="212"/>
      <c r="K5" s="212"/>
      <c r="L5" s="212"/>
      <c r="M5" s="212"/>
      <c r="N5" s="212"/>
      <c r="O5" s="212"/>
      <c r="P5" s="212"/>
      <c r="Q5" s="10"/>
      <c r="R5" s="13"/>
      <c r="T5" s="13"/>
      <c r="U5" s="13"/>
      <c r="V5" s="14"/>
      <c r="W5" s="15"/>
      <c r="X5" s="22"/>
      <c r="Y5" s="23"/>
      <c r="Z5" s="22"/>
      <c r="AA5" s="22"/>
      <c r="AB5" s="18"/>
      <c r="AC5" s="22"/>
      <c r="AD5" s="22"/>
      <c r="AE5" s="18"/>
      <c r="AF5" s="22"/>
      <c r="AH5" s="13"/>
      <c r="AI5" s="13"/>
      <c r="AJ5" s="22"/>
      <c r="AK5" s="19"/>
      <c r="AL5" s="19"/>
      <c r="AM5" s="19"/>
      <c r="AN5" s="146"/>
      <c r="AO5" s="19"/>
      <c r="AP5" s="19"/>
      <c r="AQ5" s="19"/>
      <c r="AR5" s="19"/>
      <c r="AS5" s="19"/>
      <c r="AT5" s="19"/>
      <c r="AU5" s="19"/>
      <c r="AV5" s="19"/>
      <c r="AW5" s="19"/>
      <c r="AX5" s="19"/>
      <c r="AY5" s="19"/>
      <c r="AZ5" s="19"/>
      <c r="BA5" s="19"/>
      <c r="BB5" s="19"/>
      <c r="BC5" s="19"/>
      <c r="BD5" s="19"/>
      <c r="BE5" s="19"/>
      <c r="BF5" s="19"/>
      <c r="BG5" s="19"/>
      <c r="BH5" s="265"/>
      <c r="BI5" s="265"/>
      <c r="BJ5" s="265"/>
      <c r="BK5" s="265"/>
      <c r="BL5" s="265"/>
      <c r="BM5" s="265"/>
      <c r="BN5" s="265"/>
      <c r="BO5" s="265"/>
      <c r="BP5" s="265"/>
      <c r="BQ5" s="265"/>
      <c r="BR5" s="265"/>
      <c r="BS5" s="265"/>
      <c r="BT5" s="265"/>
      <c r="BU5" s="265"/>
    </row>
    <row r="6" spans="1:73" s="5" customFormat="1" ht="32.5" customHeight="1" thickBot="1" x14ac:dyDescent="0.3">
      <c r="C6" s="206"/>
      <c r="D6" s="20"/>
      <c r="E6" s="20"/>
      <c r="F6" s="21"/>
      <c r="G6" s="16"/>
      <c r="H6" s="24"/>
      <c r="I6" s="6"/>
      <c r="J6" s="6"/>
      <c r="K6" s="13"/>
      <c r="L6" s="10"/>
      <c r="M6" s="11"/>
      <c r="N6" s="10"/>
      <c r="O6" s="12"/>
      <c r="P6" s="13"/>
      <c r="Q6" s="10"/>
      <c r="R6" s="13"/>
      <c r="T6" s="13"/>
      <c r="U6" s="13"/>
      <c r="V6" s="14"/>
      <c r="W6" s="15"/>
      <c r="X6" s="22"/>
      <c r="Y6" s="23"/>
      <c r="Z6" s="22"/>
      <c r="AA6" s="22"/>
      <c r="AB6" s="18"/>
      <c r="AC6" s="22"/>
      <c r="AD6" s="22"/>
      <c r="AE6" s="6"/>
      <c r="AF6" s="13"/>
      <c r="AG6" s="13"/>
      <c r="AH6" s="13"/>
      <c r="AI6" s="13"/>
      <c r="AJ6" s="22"/>
      <c r="AK6" s="19"/>
      <c r="AL6" s="19"/>
      <c r="AM6" s="19"/>
      <c r="AN6" s="146"/>
      <c r="AO6" s="19"/>
      <c r="AP6" s="19"/>
      <c r="AQ6" s="19"/>
      <c r="AR6" s="19"/>
      <c r="AS6" s="19"/>
      <c r="AT6" s="19"/>
      <c r="AU6" s="19"/>
      <c r="AV6" s="19"/>
      <c r="AW6" s="19"/>
      <c r="AX6" s="19"/>
      <c r="AY6" s="19"/>
      <c r="AZ6" s="19"/>
      <c r="BA6" s="19"/>
      <c r="BB6" s="19"/>
      <c r="BC6" s="19"/>
      <c r="BD6" s="19"/>
      <c r="BE6" s="19"/>
      <c r="BF6" s="19"/>
      <c r="BG6" s="19"/>
      <c r="BH6" s="32"/>
      <c r="BI6" s="265"/>
      <c r="BJ6" s="265"/>
      <c r="BK6" s="265"/>
      <c r="BL6" s="265"/>
      <c r="BM6" s="265"/>
      <c r="BN6" s="265"/>
      <c r="BO6" s="265"/>
      <c r="BP6" s="265"/>
      <c r="BQ6" s="265"/>
      <c r="BR6" s="265"/>
      <c r="BS6" s="265"/>
      <c r="BT6" s="265"/>
      <c r="BU6" s="265"/>
    </row>
    <row r="7" spans="1:73" s="5" customFormat="1" ht="13.5" thickBot="1" x14ac:dyDescent="0.3">
      <c r="C7" s="206"/>
      <c r="D7" s="207" t="s">
        <v>6</v>
      </c>
      <c r="E7" s="207"/>
      <c r="F7" s="9"/>
      <c r="G7" s="16"/>
      <c r="H7" s="25"/>
      <c r="I7" s="26"/>
      <c r="J7" s="10"/>
      <c r="K7" s="26"/>
      <c r="L7" s="10"/>
      <c r="M7" s="27"/>
      <c r="N7" s="10"/>
      <c r="O7" s="12"/>
      <c r="P7" s="26"/>
      <c r="Q7" s="10"/>
      <c r="R7" s="26"/>
      <c r="T7" s="26"/>
      <c r="U7" s="26"/>
      <c r="V7" s="14"/>
      <c r="W7" s="15"/>
      <c r="X7" s="16"/>
      <c r="Y7" s="17"/>
      <c r="Z7" s="16"/>
      <c r="AA7" s="16"/>
      <c r="AB7" s="18"/>
      <c r="AC7" s="16"/>
      <c r="AD7" s="16"/>
      <c r="AE7" s="18"/>
      <c r="AF7" s="16"/>
      <c r="AG7" s="16"/>
      <c r="AH7" s="16"/>
      <c r="AI7" s="16"/>
      <c r="AJ7" s="16"/>
      <c r="AK7" s="28"/>
      <c r="AL7" s="28"/>
      <c r="AM7" s="28"/>
      <c r="AN7" s="28"/>
      <c r="AO7" s="28"/>
      <c r="AP7" s="28"/>
      <c r="AQ7" s="28"/>
      <c r="AR7" s="28"/>
      <c r="AS7" s="28"/>
      <c r="AT7" s="28"/>
      <c r="AU7" s="28"/>
      <c r="AV7" s="28"/>
      <c r="AW7" s="28"/>
      <c r="AX7" s="28"/>
      <c r="AY7" s="28"/>
      <c r="AZ7" s="28"/>
      <c r="BA7" s="28"/>
      <c r="BB7" s="28"/>
      <c r="BC7" s="28"/>
      <c r="BD7" s="28"/>
      <c r="BE7" s="28"/>
      <c r="BF7" s="28"/>
      <c r="BG7" s="28"/>
      <c r="BH7" s="32"/>
      <c r="BI7" s="28"/>
      <c r="BJ7" s="28"/>
      <c r="BK7" s="28"/>
      <c r="BL7" s="28"/>
      <c r="BM7" s="28"/>
      <c r="BN7" s="28"/>
      <c r="BO7" s="28"/>
      <c r="BP7" s="28"/>
      <c r="BQ7" s="28"/>
      <c r="BR7" s="28"/>
      <c r="BS7" s="28"/>
      <c r="BT7" s="28"/>
      <c r="BU7" s="265"/>
    </row>
    <row r="8" spans="1:73" s="5" customFormat="1" ht="13.5" thickBot="1" x14ac:dyDescent="0.3">
      <c r="C8" s="29"/>
      <c r="D8" s="20"/>
      <c r="E8" s="20"/>
      <c r="F8" s="21"/>
      <c r="G8" s="16"/>
      <c r="H8" s="25"/>
      <c r="I8" s="26"/>
      <c r="J8" s="10"/>
      <c r="K8" s="26"/>
      <c r="L8" s="10"/>
      <c r="M8" s="27"/>
      <c r="N8" s="10"/>
      <c r="O8" s="12"/>
      <c r="P8" s="26"/>
      <c r="Q8" s="10"/>
      <c r="R8" s="26"/>
      <c r="T8" s="26"/>
      <c r="U8" s="26"/>
      <c r="V8" s="14"/>
      <c r="W8" s="15"/>
      <c r="X8" s="16"/>
      <c r="Y8" s="17"/>
      <c r="Z8" s="16"/>
      <c r="AA8" s="16"/>
      <c r="AB8" s="18"/>
      <c r="AC8" s="16"/>
      <c r="AD8" s="16"/>
      <c r="AE8" s="18"/>
      <c r="AF8" s="16"/>
      <c r="AG8" s="16"/>
      <c r="AH8" s="16"/>
      <c r="AI8" s="16"/>
      <c r="AJ8" s="16"/>
      <c r="AK8" s="28"/>
      <c r="AL8" s="28"/>
      <c r="AM8" s="28"/>
      <c r="AN8" s="28"/>
      <c r="AO8" s="28"/>
      <c r="AP8" s="28"/>
      <c r="AQ8" s="28"/>
      <c r="AR8" s="28"/>
      <c r="AS8" s="28"/>
      <c r="AT8" s="28"/>
      <c r="AU8" s="28"/>
      <c r="AV8" s="28"/>
      <c r="AW8" s="28"/>
      <c r="AX8" s="28"/>
      <c r="AY8" s="28"/>
      <c r="AZ8" s="28"/>
      <c r="BA8" s="28"/>
      <c r="BB8" s="28"/>
      <c r="BC8" s="28"/>
      <c r="BD8" s="28"/>
      <c r="BE8" s="28"/>
      <c r="BF8" s="28"/>
      <c r="BG8" s="28"/>
      <c r="BH8" s="142"/>
    </row>
    <row r="9" spans="1:73" s="5" customFormat="1" ht="13.5" thickBot="1" x14ac:dyDescent="0.3">
      <c r="C9" s="29"/>
      <c r="D9" s="207" t="s">
        <v>7</v>
      </c>
      <c r="E9" s="220"/>
      <c r="F9" s="9" t="s">
        <v>3</v>
      </c>
      <c r="G9" s="30" t="s">
        <v>452</v>
      </c>
      <c r="H9" s="16"/>
      <c r="I9" s="26"/>
      <c r="J9" s="10"/>
      <c r="K9" s="26"/>
      <c r="L9" s="10"/>
      <c r="M9" s="27"/>
      <c r="N9" s="10"/>
      <c r="O9" s="12"/>
      <c r="P9" s="26"/>
      <c r="Q9" s="10"/>
      <c r="R9" s="26"/>
      <c r="T9" s="26"/>
      <c r="U9" s="26"/>
      <c r="V9" s="14"/>
      <c r="W9" s="15"/>
      <c r="X9" s="16"/>
      <c r="Y9" s="17"/>
      <c r="Z9" s="16"/>
      <c r="AA9" s="16"/>
      <c r="AB9" s="18"/>
      <c r="AC9" s="16"/>
      <c r="AD9" s="16"/>
      <c r="AE9" s="18"/>
      <c r="AF9" s="16"/>
      <c r="AG9" s="16"/>
      <c r="AH9" s="16"/>
      <c r="AI9" s="16"/>
      <c r="AJ9" s="16"/>
      <c r="AK9" s="28"/>
      <c r="AL9" s="28"/>
      <c r="AM9" s="28"/>
      <c r="AN9" s="28"/>
      <c r="AO9" s="28"/>
      <c r="AP9" s="28"/>
      <c r="AQ9" s="28"/>
      <c r="AR9" s="28"/>
      <c r="AS9" s="28"/>
      <c r="AT9" s="28"/>
      <c r="AU9" s="28"/>
      <c r="AV9" s="28"/>
      <c r="AW9" s="28"/>
      <c r="AX9" s="28"/>
      <c r="AY9" s="28"/>
      <c r="AZ9" s="28"/>
      <c r="BA9" s="28"/>
      <c r="BB9" s="28"/>
      <c r="BC9" s="28"/>
      <c r="BD9" s="28"/>
      <c r="BE9" s="28"/>
      <c r="BF9" s="28"/>
      <c r="BG9" s="28"/>
      <c r="BH9" s="142"/>
    </row>
    <row r="10" spans="1:73" s="5" customFormat="1" ht="15.75" customHeight="1" x14ac:dyDescent="0.25">
      <c r="C10" s="31"/>
      <c r="D10" s="16"/>
      <c r="E10" s="16"/>
      <c r="F10" s="18"/>
      <c r="G10" s="16"/>
      <c r="H10" s="16"/>
      <c r="I10" s="25"/>
      <c r="J10" s="29"/>
      <c r="K10" s="32"/>
      <c r="L10" s="28"/>
      <c r="M10" s="33"/>
      <c r="N10" s="28"/>
      <c r="O10" s="34"/>
      <c r="P10" s="32"/>
      <c r="Q10" s="28"/>
      <c r="R10" s="32"/>
      <c r="S10" s="32"/>
      <c r="T10" s="32"/>
      <c r="U10" s="32"/>
      <c r="V10" s="28"/>
      <c r="W10" s="34"/>
      <c r="X10" s="16"/>
      <c r="Y10" s="17"/>
      <c r="Z10" s="16"/>
      <c r="AA10" s="16"/>
      <c r="AB10" s="18"/>
      <c r="AC10" s="16"/>
      <c r="AD10" s="16"/>
      <c r="AE10" s="28"/>
      <c r="AF10" s="32"/>
      <c r="AG10" s="32"/>
      <c r="AH10" s="32"/>
      <c r="AI10" s="32"/>
      <c r="AJ10" s="16"/>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142"/>
    </row>
    <row r="11" spans="1:73" s="5" customFormat="1" ht="12.75" customHeight="1" x14ac:dyDescent="0.3">
      <c r="C11" s="35" t="s">
        <v>8</v>
      </c>
      <c r="D11" s="35"/>
      <c r="E11" s="35"/>
      <c r="F11" s="36">
        <v>45288</v>
      </c>
      <c r="G11" s="221" t="s">
        <v>9</v>
      </c>
      <c r="H11" s="221"/>
      <c r="I11" s="37">
        <v>15</v>
      </c>
      <c r="J11" s="6"/>
      <c r="K11" s="38"/>
      <c r="L11" s="28"/>
      <c r="M11" s="39"/>
      <c r="N11" s="28"/>
      <c r="O11" s="34"/>
      <c r="P11" s="38"/>
      <c r="Q11" s="28"/>
      <c r="R11" s="38"/>
      <c r="S11" s="32"/>
      <c r="T11" s="32"/>
      <c r="U11" s="28"/>
      <c r="V11" s="222"/>
      <c r="W11" s="222"/>
      <c r="X11" s="222"/>
      <c r="Y11" s="222"/>
      <c r="Z11" s="222"/>
      <c r="AA11" s="222"/>
      <c r="AB11" s="222"/>
      <c r="AC11" s="222"/>
      <c r="AD11" s="222"/>
      <c r="AE11" s="222"/>
      <c r="AF11" s="222"/>
      <c r="AG11" s="222"/>
      <c r="AH11" s="222"/>
      <c r="AI11" s="222"/>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142"/>
    </row>
    <row r="12" spans="1:73" s="5" customFormat="1" ht="13" x14ac:dyDescent="0.25">
      <c r="C12" s="35"/>
      <c r="D12" s="40"/>
      <c r="E12" s="28"/>
      <c r="F12" s="28"/>
      <c r="G12" s="28"/>
      <c r="H12" s="28"/>
      <c r="I12" s="28"/>
      <c r="J12" s="28"/>
      <c r="K12" s="28"/>
      <c r="L12" s="28"/>
      <c r="M12" s="34"/>
      <c r="N12" s="28"/>
      <c r="O12" s="34"/>
      <c r="P12" s="28"/>
      <c r="Q12" s="28"/>
      <c r="R12" s="28"/>
      <c r="S12" s="28"/>
      <c r="T12" s="28"/>
      <c r="U12" s="28"/>
      <c r="V12" s="28"/>
      <c r="W12" s="34"/>
      <c r="X12" s="28"/>
      <c r="Y12" s="34"/>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142"/>
    </row>
    <row r="13" spans="1:73" ht="31.5" customHeight="1" x14ac:dyDescent="0.3">
      <c r="A13" s="223" t="s">
        <v>10</v>
      </c>
      <c r="B13" s="223"/>
      <c r="C13" s="223"/>
      <c r="D13" s="223"/>
      <c r="E13" s="223"/>
      <c r="F13" s="223"/>
      <c r="G13" s="223"/>
      <c r="H13" s="223"/>
      <c r="I13" s="223"/>
      <c r="J13" s="223"/>
      <c r="K13" s="223"/>
      <c r="L13" s="224" t="s">
        <v>11</v>
      </c>
      <c r="M13" s="224"/>
      <c r="N13" s="224"/>
      <c r="O13" s="224"/>
      <c r="P13" s="224"/>
      <c r="Q13" s="224"/>
      <c r="R13" s="225" t="s">
        <v>12</v>
      </c>
      <c r="S13" s="225"/>
      <c r="T13" s="225"/>
      <c r="U13" s="225"/>
      <c r="V13" s="225"/>
      <c r="W13" s="225"/>
      <c r="X13" s="225"/>
      <c r="Y13" s="225"/>
      <c r="Z13" s="225"/>
      <c r="AA13" s="225"/>
      <c r="AB13" s="225"/>
      <c r="AC13" s="225"/>
      <c r="AD13" s="225"/>
      <c r="AE13" s="226" t="s">
        <v>13</v>
      </c>
      <c r="AF13" s="226"/>
      <c r="AG13" s="226"/>
      <c r="AH13" s="226"/>
      <c r="AI13" s="226"/>
      <c r="AJ13" s="226"/>
      <c r="AK13" s="187" t="s">
        <v>14</v>
      </c>
      <c r="AL13" s="228" t="s">
        <v>15</v>
      </c>
      <c r="AM13" s="299" t="s">
        <v>481</v>
      </c>
      <c r="AN13" s="260"/>
      <c r="AO13" s="260"/>
      <c r="AP13" s="260"/>
      <c r="AQ13" s="260"/>
      <c r="AR13" s="260"/>
      <c r="AS13" s="260"/>
      <c r="AT13" s="260"/>
      <c r="AU13" s="260"/>
      <c r="AV13" s="260"/>
      <c r="AW13" s="260"/>
      <c r="AX13" s="260"/>
      <c r="AY13" s="260"/>
      <c r="AZ13" s="260"/>
      <c r="BA13" s="260"/>
      <c r="BB13" s="260"/>
      <c r="BC13" s="260"/>
      <c r="BD13" s="260"/>
      <c r="BE13" s="260"/>
      <c r="BF13" s="260"/>
      <c r="BG13" s="260"/>
      <c r="BH13" s="266" t="s">
        <v>471</v>
      </c>
    </row>
    <row r="14" spans="1:73" ht="50.5" customHeight="1" x14ac:dyDescent="0.3">
      <c r="A14" s="184" t="s">
        <v>16</v>
      </c>
      <c r="B14" s="184"/>
      <c r="C14" s="185" t="s">
        <v>17</v>
      </c>
      <c r="D14" s="186" t="s">
        <v>18</v>
      </c>
      <c r="E14" s="186" t="s">
        <v>19</v>
      </c>
      <c r="F14" s="186" t="s">
        <v>20</v>
      </c>
      <c r="G14" s="186" t="s">
        <v>21</v>
      </c>
      <c r="H14" s="193" t="s">
        <v>22</v>
      </c>
      <c r="I14" s="186" t="s">
        <v>23</v>
      </c>
      <c r="J14" s="186" t="s">
        <v>24</v>
      </c>
      <c r="K14" s="186" t="s">
        <v>25</v>
      </c>
      <c r="L14" s="199" t="s">
        <v>26</v>
      </c>
      <c r="M14" s="229" t="s">
        <v>27</v>
      </c>
      <c r="N14" s="199" t="s">
        <v>28</v>
      </c>
      <c r="O14" s="229" t="s">
        <v>29</v>
      </c>
      <c r="P14" s="199" t="s">
        <v>30</v>
      </c>
      <c r="Q14" s="230" t="s">
        <v>31</v>
      </c>
      <c r="R14" s="195" t="s">
        <v>32</v>
      </c>
      <c r="S14" s="232" t="s">
        <v>33</v>
      </c>
      <c r="T14" s="232"/>
      <c r="U14" s="195" t="s">
        <v>34</v>
      </c>
      <c r="V14" s="195" t="s">
        <v>35</v>
      </c>
      <c r="W14" s="195"/>
      <c r="X14" s="195" t="s">
        <v>36</v>
      </c>
      <c r="Y14" s="195"/>
      <c r="Z14" s="195" t="s">
        <v>37</v>
      </c>
      <c r="AA14" s="195"/>
      <c r="AB14" s="195" t="s">
        <v>38</v>
      </c>
      <c r="AC14" s="195"/>
      <c r="AD14" s="195" t="s">
        <v>39</v>
      </c>
      <c r="AE14" s="196" t="s">
        <v>26</v>
      </c>
      <c r="AF14" s="197" t="s">
        <v>27</v>
      </c>
      <c r="AG14" s="196" t="s">
        <v>28</v>
      </c>
      <c r="AH14" s="197" t="s">
        <v>29</v>
      </c>
      <c r="AI14" s="198" t="s">
        <v>40</v>
      </c>
      <c r="AJ14" s="194" t="s">
        <v>41</v>
      </c>
      <c r="AK14" s="187"/>
      <c r="AL14" s="228"/>
      <c r="AM14" s="300" t="s">
        <v>385</v>
      </c>
      <c r="AN14" s="260" t="s">
        <v>472</v>
      </c>
      <c r="AO14" s="260" t="s">
        <v>473</v>
      </c>
      <c r="AP14" s="260"/>
      <c r="AQ14" s="260"/>
      <c r="AR14" s="260" t="s">
        <v>474</v>
      </c>
      <c r="AS14" s="260"/>
      <c r="AT14" s="260"/>
      <c r="AU14" s="260" t="s">
        <v>475</v>
      </c>
      <c r="AV14" s="260"/>
      <c r="AW14" s="260"/>
      <c r="AX14" s="260" t="s">
        <v>476</v>
      </c>
      <c r="AY14" s="260"/>
      <c r="AZ14" s="260"/>
      <c r="BA14" s="260" t="s">
        <v>477</v>
      </c>
      <c r="BB14" s="260"/>
      <c r="BC14" s="260"/>
      <c r="BD14" s="260" t="s">
        <v>478</v>
      </c>
      <c r="BE14" s="260"/>
      <c r="BF14" s="260"/>
      <c r="BG14" s="260" t="s">
        <v>479</v>
      </c>
      <c r="BH14" s="266"/>
    </row>
    <row r="15" spans="1:73" s="4" customFormat="1" ht="86" customHeight="1" x14ac:dyDescent="0.35">
      <c r="A15" s="112" t="s">
        <v>42</v>
      </c>
      <c r="B15" s="112" t="s">
        <v>43</v>
      </c>
      <c r="C15" s="185"/>
      <c r="D15" s="186"/>
      <c r="E15" s="186"/>
      <c r="F15" s="186"/>
      <c r="G15" s="186"/>
      <c r="H15" s="193"/>
      <c r="I15" s="186"/>
      <c r="J15" s="186"/>
      <c r="K15" s="186"/>
      <c r="L15" s="199"/>
      <c r="M15" s="229"/>
      <c r="N15" s="199"/>
      <c r="O15" s="229"/>
      <c r="P15" s="199"/>
      <c r="Q15" s="230"/>
      <c r="R15" s="195"/>
      <c r="S15" s="113" t="s">
        <v>44</v>
      </c>
      <c r="T15" s="113" t="s">
        <v>45</v>
      </c>
      <c r="U15" s="195"/>
      <c r="V15" s="231" t="s">
        <v>46</v>
      </c>
      <c r="W15" s="231"/>
      <c r="X15" s="231" t="s">
        <v>47</v>
      </c>
      <c r="Y15" s="231"/>
      <c r="Z15" s="113" t="s">
        <v>48</v>
      </c>
      <c r="AA15" s="113" t="s">
        <v>49</v>
      </c>
      <c r="AB15" s="113" t="s">
        <v>50</v>
      </c>
      <c r="AC15" s="113" t="s">
        <v>51</v>
      </c>
      <c r="AD15" s="195"/>
      <c r="AE15" s="196"/>
      <c r="AF15" s="197"/>
      <c r="AG15" s="196"/>
      <c r="AH15" s="197"/>
      <c r="AI15" s="198"/>
      <c r="AJ15" s="194"/>
      <c r="AK15" s="187"/>
      <c r="AL15" s="228"/>
      <c r="AM15" s="300" t="s">
        <v>385</v>
      </c>
      <c r="AN15" s="260"/>
      <c r="AO15" s="157" t="s">
        <v>446</v>
      </c>
      <c r="AP15" s="157" t="s">
        <v>447</v>
      </c>
      <c r="AQ15" s="157" t="s">
        <v>480</v>
      </c>
      <c r="AR15" s="157" t="s">
        <v>446</v>
      </c>
      <c r="AS15" s="157" t="s">
        <v>447</v>
      </c>
      <c r="AT15" s="157" t="s">
        <v>480</v>
      </c>
      <c r="AU15" s="157" t="s">
        <v>446</v>
      </c>
      <c r="AV15" s="157" t="s">
        <v>447</v>
      </c>
      <c r="AW15" s="157" t="s">
        <v>480</v>
      </c>
      <c r="AX15" s="157" t="s">
        <v>446</v>
      </c>
      <c r="AY15" s="157" t="s">
        <v>447</v>
      </c>
      <c r="AZ15" s="157" t="s">
        <v>480</v>
      </c>
      <c r="BA15" s="157" t="s">
        <v>446</v>
      </c>
      <c r="BB15" s="157" t="s">
        <v>447</v>
      </c>
      <c r="BC15" s="157" t="s">
        <v>480</v>
      </c>
      <c r="BD15" s="157" t="s">
        <v>446</v>
      </c>
      <c r="BE15" s="157" t="s">
        <v>447</v>
      </c>
      <c r="BF15" s="157" t="s">
        <v>480</v>
      </c>
      <c r="BG15" s="260"/>
      <c r="BH15" s="266"/>
    </row>
    <row r="16" spans="1:73" ht="90" customHeight="1" x14ac:dyDescent="0.3">
      <c r="A16" s="175" t="s">
        <v>3</v>
      </c>
      <c r="B16" s="176"/>
      <c r="C16" s="234" t="s">
        <v>52</v>
      </c>
      <c r="D16" s="178" t="s">
        <v>53</v>
      </c>
      <c r="E16" s="178" t="s">
        <v>54</v>
      </c>
      <c r="F16" s="41" t="s">
        <v>55</v>
      </c>
      <c r="G16" s="42" t="s">
        <v>56</v>
      </c>
      <c r="H16" s="178" t="s">
        <v>57</v>
      </c>
      <c r="I16" s="177" t="s">
        <v>58</v>
      </c>
      <c r="J16" s="178" t="s">
        <v>59</v>
      </c>
      <c r="K16" s="177" t="s">
        <v>60</v>
      </c>
      <c r="L16" s="178" t="s">
        <v>61</v>
      </c>
      <c r="M16" s="189">
        <f>VLOOKUP(L16,'[2]Datos Validacion'!$C$6:$D$10,2,0)</f>
        <v>0.4</v>
      </c>
      <c r="N16" s="201" t="s">
        <v>62</v>
      </c>
      <c r="O16" s="202">
        <f>VLOOKUP(N16,'[2]Datos Validacion'!$E$6:$F$15,2,0)</f>
        <v>0.8</v>
      </c>
      <c r="P16" s="177" t="s">
        <v>63</v>
      </c>
      <c r="Q16" s="171" t="s">
        <v>64</v>
      </c>
      <c r="R16" s="102" t="s">
        <v>65</v>
      </c>
      <c r="S16" s="45" t="s">
        <v>66</v>
      </c>
      <c r="T16" s="100" t="s">
        <v>54</v>
      </c>
      <c r="U16" s="45" t="s">
        <v>67</v>
      </c>
      <c r="V16" s="45" t="s">
        <v>68</v>
      </c>
      <c r="W16" s="47">
        <f>VLOOKUP(V16,'[2]Datos Validacion'!$K$6:$L$8,2,0)</f>
        <v>0.25</v>
      </c>
      <c r="X16" s="46" t="s">
        <v>69</v>
      </c>
      <c r="Y16" s="47">
        <f>VLOOKUP(X16,'[2]Datos Validacion'!$M$6:$N$7,2,0)</f>
        <v>0.15</v>
      </c>
      <c r="Z16" s="45" t="s">
        <v>70</v>
      </c>
      <c r="AA16" s="52" t="s">
        <v>71</v>
      </c>
      <c r="AB16" s="45" t="s">
        <v>72</v>
      </c>
      <c r="AC16" s="100" t="s">
        <v>73</v>
      </c>
      <c r="AD16" s="49">
        <f>+W16+Y16</f>
        <v>0.4</v>
      </c>
      <c r="AE16" s="50" t="str">
        <f>IF(AF16&lt;=20%,"MUY BAJA",IF(AF16&lt;=40%,"BAJA",IF(AF16&lt;=60%,"MEDIA",IF(AF16&lt;=80%,"ALTA","MUY ALTA"))))</f>
        <v>BAJA</v>
      </c>
      <c r="AF16" s="50">
        <f>IF(OR(V16="prevenir",V16="detectar"),(M16-(M16*AD16)), M16)</f>
        <v>0.24</v>
      </c>
      <c r="AG16" s="183" t="str">
        <f>IF(AH16&lt;=20%,"LEVE",IF(AH16&lt;=40%,"MENOR",IF(AH16&lt;=60%,"MODERADO",IF(AH16&lt;=80%,"MAYOR","CATASTROFICO"))))</f>
        <v>MAYOR</v>
      </c>
      <c r="AH16" s="183">
        <f t="shared" ref="AH16:AH50" si="0">IF(V16="corregir",(O16-(O16*AD16)), O16)</f>
        <v>0.8</v>
      </c>
      <c r="AI16" s="171" t="s">
        <v>74</v>
      </c>
      <c r="AJ16" s="178" t="s">
        <v>75</v>
      </c>
      <c r="AK16" s="200" t="s">
        <v>76</v>
      </c>
      <c r="AL16" s="237"/>
      <c r="AM16" s="167">
        <v>45275</v>
      </c>
      <c r="AN16" s="164" t="s">
        <v>526</v>
      </c>
      <c r="AO16" s="168"/>
      <c r="AP16" s="168" t="s">
        <v>3</v>
      </c>
      <c r="AQ16" s="162" t="s">
        <v>534</v>
      </c>
      <c r="AR16" s="168" t="s">
        <v>3</v>
      </c>
      <c r="AS16" s="168"/>
      <c r="AT16" s="162" t="s">
        <v>527</v>
      </c>
      <c r="AU16" s="164" t="s">
        <v>3</v>
      </c>
      <c r="AV16" s="164"/>
      <c r="AW16" s="162" t="s">
        <v>528</v>
      </c>
      <c r="AX16" s="168"/>
      <c r="AY16" s="164" t="s">
        <v>3</v>
      </c>
      <c r="AZ16" s="162" t="s">
        <v>529</v>
      </c>
      <c r="BA16" s="164" t="s">
        <v>3</v>
      </c>
      <c r="BB16" s="168"/>
      <c r="BC16" s="162" t="s">
        <v>530</v>
      </c>
      <c r="BD16" s="164"/>
      <c r="BE16" s="164" t="s">
        <v>3</v>
      </c>
      <c r="BF16" s="162" t="s">
        <v>531</v>
      </c>
      <c r="BG16" s="162" t="s">
        <v>532</v>
      </c>
      <c r="BH16" s="162" t="s">
        <v>535</v>
      </c>
    </row>
    <row r="17" spans="1:60" ht="90" customHeight="1" x14ac:dyDescent="0.3">
      <c r="A17" s="175"/>
      <c r="B17" s="176"/>
      <c r="C17" s="234"/>
      <c r="D17" s="178"/>
      <c r="E17" s="178"/>
      <c r="F17" s="41" t="s">
        <v>77</v>
      </c>
      <c r="G17" s="42" t="s">
        <v>78</v>
      </c>
      <c r="H17" s="178"/>
      <c r="I17" s="177"/>
      <c r="J17" s="178"/>
      <c r="K17" s="177"/>
      <c r="L17" s="178"/>
      <c r="M17" s="189"/>
      <c r="N17" s="201"/>
      <c r="O17" s="202"/>
      <c r="P17" s="177"/>
      <c r="Q17" s="171"/>
      <c r="R17" s="188" t="s">
        <v>79</v>
      </c>
      <c r="S17" s="176" t="s">
        <v>66</v>
      </c>
      <c r="T17" s="177" t="s">
        <v>54</v>
      </c>
      <c r="U17" s="176" t="s">
        <v>67</v>
      </c>
      <c r="V17" s="176" t="s">
        <v>68</v>
      </c>
      <c r="W17" s="189">
        <f>VLOOKUP(V17,'[2]Datos Validacion'!$K$6:$L$8,2,0)</f>
        <v>0.25</v>
      </c>
      <c r="X17" s="190" t="s">
        <v>69</v>
      </c>
      <c r="Y17" s="189">
        <f>VLOOKUP(X17,'[2]Datos Validacion'!$M$6:$N$7,2,0)</f>
        <v>0.15</v>
      </c>
      <c r="Z17" s="176" t="s">
        <v>70</v>
      </c>
      <c r="AA17" s="192" t="s">
        <v>80</v>
      </c>
      <c r="AB17" s="176" t="s">
        <v>72</v>
      </c>
      <c r="AC17" s="177" t="s">
        <v>81</v>
      </c>
      <c r="AD17" s="227">
        <f>+W17+Y17</f>
        <v>0.4</v>
      </c>
      <c r="AE17" s="183" t="str">
        <f t="shared" ref="AE17:AE51" si="1">IF(AF17&lt;=20%,"MUY BAJA",IF(AF17&lt;=40%,"BAJA",IF(AF17&lt;=60%,"MEDIA",IF(AF17&lt;=80%,"ALTA","MUY ALTA"))))</f>
        <v>MUY BAJA</v>
      </c>
      <c r="AF17" s="191">
        <f>+AF16-(AF16*AD17)</f>
        <v>0.14399999999999999</v>
      </c>
      <c r="AG17" s="183"/>
      <c r="AH17" s="183"/>
      <c r="AI17" s="171"/>
      <c r="AJ17" s="178"/>
      <c r="AK17" s="200"/>
      <c r="AL17" s="237"/>
      <c r="AM17" s="165"/>
      <c r="AN17" s="165"/>
      <c r="AO17" s="169"/>
      <c r="AP17" s="168"/>
      <c r="AQ17" s="163"/>
      <c r="AR17" s="169"/>
      <c r="AS17" s="169"/>
      <c r="AT17" s="163"/>
      <c r="AU17" s="165"/>
      <c r="AV17" s="165"/>
      <c r="AW17" s="163"/>
      <c r="AX17" s="169"/>
      <c r="AY17" s="165"/>
      <c r="AZ17" s="163"/>
      <c r="BA17" s="165"/>
      <c r="BB17" s="169"/>
      <c r="BC17" s="163"/>
      <c r="BD17" s="165"/>
      <c r="BE17" s="165"/>
      <c r="BF17" s="163"/>
      <c r="BG17" s="163"/>
      <c r="BH17" s="162"/>
    </row>
    <row r="18" spans="1:60" ht="90" customHeight="1" x14ac:dyDescent="0.3">
      <c r="A18" s="175"/>
      <c r="B18" s="176"/>
      <c r="C18" s="234"/>
      <c r="D18" s="178"/>
      <c r="E18" s="178"/>
      <c r="F18" s="41" t="s">
        <v>55</v>
      </c>
      <c r="G18" s="42" t="s">
        <v>82</v>
      </c>
      <c r="H18" s="178"/>
      <c r="I18" s="177"/>
      <c r="J18" s="178"/>
      <c r="K18" s="177"/>
      <c r="L18" s="178"/>
      <c r="M18" s="189"/>
      <c r="N18" s="201"/>
      <c r="O18" s="202"/>
      <c r="P18" s="177"/>
      <c r="Q18" s="171"/>
      <c r="R18" s="188"/>
      <c r="S18" s="176"/>
      <c r="T18" s="177"/>
      <c r="U18" s="176"/>
      <c r="V18" s="176"/>
      <c r="W18" s="189"/>
      <c r="X18" s="190"/>
      <c r="Y18" s="189"/>
      <c r="Z18" s="176"/>
      <c r="AA18" s="192"/>
      <c r="AB18" s="176"/>
      <c r="AC18" s="177"/>
      <c r="AD18" s="227"/>
      <c r="AE18" s="183"/>
      <c r="AF18" s="191"/>
      <c r="AG18" s="183"/>
      <c r="AH18" s="183"/>
      <c r="AI18" s="171"/>
      <c r="AJ18" s="178"/>
      <c r="AK18" s="200"/>
      <c r="AL18" s="237"/>
      <c r="AM18" s="165"/>
      <c r="AN18" s="165"/>
      <c r="AO18" s="169"/>
      <c r="AP18" s="168"/>
      <c r="AQ18" s="163"/>
      <c r="AR18" s="169"/>
      <c r="AS18" s="169"/>
      <c r="AT18" s="163"/>
      <c r="AU18" s="165"/>
      <c r="AV18" s="165"/>
      <c r="AW18" s="163"/>
      <c r="AX18" s="169"/>
      <c r="AY18" s="165"/>
      <c r="AZ18" s="163"/>
      <c r="BA18" s="165"/>
      <c r="BB18" s="169"/>
      <c r="BC18" s="163"/>
      <c r="BD18" s="165"/>
      <c r="BE18" s="165"/>
      <c r="BF18" s="163"/>
      <c r="BG18" s="163"/>
      <c r="BH18" s="162"/>
    </row>
    <row r="19" spans="1:60" ht="136.5" customHeight="1" x14ac:dyDescent="0.3">
      <c r="A19" s="175" t="s">
        <v>3</v>
      </c>
      <c r="B19" s="176"/>
      <c r="C19" s="233" t="s">
        <v>83</v>
      </c>
      <c r="D19" s="190" t="s">
        <v>84</v>
      </c>
      <c r="E19" s="190" t="s">
        <v>85</v>
      </c>
      <c r="F19" s="41" t="s">
        <v>55</v>
      </c>
      <c r="G19" s="43" t="s">
        <v>86</v>
      </c>
      <c r="H19" s="178" t="s">
        <v>87</v>
      </c>
      <c r="I19" s="200" t="s">
        <v>88</v>
      </c>
      <c r="J19" s="178" t="s">
        <v>59</v>
      </c>
      <c r="K19" s="178" t="s">
        <v>89</v>
      </c>
      <c r="L19" s="178" t="s">
        <v>90</v>
      </c>
      <c r="M19" s="189">
        <f>VLOOKUP(L19,'[2]Datos Validacion'!$C$6:$D$10,2,0)</f>
        <v>0.6</v>
      </c>
      <c r="N19" s="201" t="s">
        <v>62</v>
      </c>
      <c r="O19" s="202">
        <f>VLOOKUP(N19,'[2]Datos Validacion'!$E$6:$F$15,2,0)</f>
        <v>0.8</v>
      </c>
      <c r="P19" s="177" t="s">
        <v>63</v>
      </c>
      <c r="Q19" s="171" t="s">
        <v>64</v>
      </c>
      <c r="R19" s="44" t="s">
        <v>91</v>
      </c>
      <c r="S19" s="45" t="s">
        <v>66</v>
      </c>
      <c r="T19" s="46" t="s">
        <v>92</v>
      </c>
      <c r="U19" s="45" t="s">
        <v>67</v>
      </c>
      <c r="V19" s="45" t="s">
        <v>68</v>
      </c>
      <c r="W19" s="47">
        <f>VLOOKUP(V19,'[2]Datos Validacion'!$K$6:$L$8,2,0)</f>
        <v>0.25</v>
      </c>
      <c r="X19" s="46" t="s">
        <v>69</v>
      </c>
      <c r="Y19" s="47">
        <f>VLOOKUP(X19,'[2]Datos Validacion'!$M$6:$N$7,2,0)</f>
        <v>0.15</v>
      </c>
      <c r="Z19" s="45" t="s">
        <v>70</v>
      </c>
      <c r="AA19" s="238" t="s">
        <v>93</v>
      </c>
      <c r="AB19" s="45" t="s">
        <v>72</v>
      </c>
      <c r="AC19" s="48" t="s">
        <v>94</v>
      </c>
      <c r="AD19" s="49">
        <f t="shared" ref="AD19:AD51" si="2">+W19+Y19</f>
        <v>0.4</v>
      </c>
      <c r="AE19" s="50" t="str">
        <f t="shared" si="1"/>
        <v>BAJA</v>
      </c>
      <c r="AF19" s="50">
        <f t="shared" ref="AF19:AF50" si="3">IF(OR(V19="prevenir",V19="detectar"),(M19-(M19*AD19)), M19)</f>
        <v>0.36</v>
      </c>
      <c r="AG19" s="183" t="str">
        <f t="shared" ref="AG19:AG50" si="4">IF(AH19&lt;=20%,"LEVE",IF(AH19&lt;=40%,"MENOR",IF(AH19&lt;=60%,"MODERADO",IF(AH19&lt;=80%,"MAYOR","CATASTROFICO"))))</f>
        <v>MAYOR</v>
      </c>
      <c r="AH19" s="183">
        <f t="shared" si="0"/>
        <v>0.8</v>
      </c>
      <c r="AI19" s="171" t="s">
        <v>74</v>
      </c>
      <c r="AJ19" s="178" t="s">
        <v>75</v>
      </c>
      <c r="AK19" s="200" t="s">
        <v>95</v>
      </c>
      <c r="AL19" s="237"/>
      <c r="AM19" s="301">
        <v>45275</v>
      </c>
      <c r="AN19" s="154" t="s">
        <v>577</v>
      </c>
      <c r="AO19" s="147"/>
      <c r="AP19" s="148" t="s">
        <v>3</v>
      </c>
      <c r="AQ19" s="155" t="s">
        <v>578</v>
      </c>
      <c r="AR19" s="148" t="s">
        <v>3</v>
      </c>
      <c r="AS19" s="147"/>
      <c r="AT19" s="155" t="s">
        <v>579</v>
      </c>
      <c r="AU19" s="148" t="s">
        <v>3</v>
      </c>
      <c r="AV19" s="147"/>
      <c r="AW19" s="155" t="s">
        <v>580</v>
      </c>
      <c r="AX19" s="148" t="s">
        <v>3</v>
      </c>
      <c r="AY19" s="147"/>
      <c r="AZ19" s="155" t="s">
        <v>581</v>
      </c>
      <c r="BA19" s="148" t="s">
        <v>3</v>
      </c>
      <c r="BB19" s="147"/>
      <c r="BC19" s="155" t="s">
        <v>582</v>
      </c>
      <c r="BD19" s="148" t="s">
        <v>3</v>
      </c>
      <c r="BE19" s="147"/>
      <c r="BF19" s="155" t="s">
        <v>581</v>
      </c>
      <c r="BG19" s="155" t="s">
        <v>583</v>
      </c>
      <c r="BH19" s="302" t="s">
        <v>559</v>
      </c>
    </row>
    <row r="20" spans="1:60" ht="108.75" customHeight="1" x14ac:dyDescent="0.3">
      <c r="A20" s="175"/>
      <c r="B20" s="176"/>
      <c r="C20" s="233"/>
      <c r="D20" s="190"/>
      <c r="E20" s="190"/>
      <c r="F20" s="41" t="s">
        <v>55</v>
      </c>
      <c r="G20" s="43" t="s">
        <v>445</v>
      </c>
      <c r="H20" s="178"/>
      <c r="I20" s="200"/>
      <c r="J20" s="178"/>
      <c r="K20" s="178"/>
      <c r="L20" s="178"/>
      <c r="M20" s="189"/>
      <c r="N20" s="201"/>
      <c r="O20" s="202"/>
      <c r="P20" s="177"/>
      <c r="Q20" s="171"/>
      <c r="R20" s="44" t="s">
        <v>96</v>
      </c>
      <c r="S20" s="45" t="s">
        <v>66</v>
      </c>
      <c r="T20" s="46" t="s">
        <v>97</v>
      </c>
      <c r="U20" s="45" t="s">
        <v>67</v>
      </c>
      <c r="V20" s="45" t="s">
        <v>68</v>
      </c>
      <c r="W20" s="47">
        <f>VLOOKUP(V20,'[2]Datos Validacion'!$K$6:$L$8,2,0)</f>
        <v>0.25</v>
      </c>
      <c r="X20" s="46" t="s">
        <v>69</v>
      </c>
      <c r="Y20" s="47">
        <f>VLOOKUP(X20,'[2]Datos Validacion'!$M$6:$N$7,2,0)</f>
        <v>0.15</v>
      </c>
      <c r="Z20" s="45" t="s">
        <v>70</v>
      </c>
      <c r="AA20" s="238"/>
      <c r="AB20" s="45" t="s">
        <v>72</v>
      </c>
      <c r="AC20" s="48" t="s">
        <v>94</v>
      </c>
      <c r="AD20" s="49">
        <f t="shared" si="2"/>
        <v>0.4</v>
      </c>
      <c r="AE20" s="50" t="str">
        <f t="shared" si="1"/>
        <v>BAJA</v>
      </c>
      <c r="AF20" s="50">
        <f>+AF19-(AF19*AD20)</f>
        <v>0.216</v>
      </c>
      <c r="AG20" s="183"/>
      <c r="AH20" s="183"/>
      <c r="AI20" s="171"/>
      <c r="AJ20" s="178"/>
      <c r="AK20" s="200"/>
      <c r="AL20" s="237"/>
      <c r="AM20" s="301"/>
      <c r="AN20" s="154" t="s">
        <v>577</v>
      </c>
      <c r="AO20" s="147"/>
      <c r="AP20" s="148" t="s">
        <v>3</v>
      </c>
      <c r="AQ20" s="155" t="s">
        <v>584</v>
      </c>
      <c r="AR20" s="148" t="s">
        <v>3</v>
      </c>
      <c r="AS20" s="147"/>
      <c r="AT20" s="155" t="s">
        <v>579</v>
      </c>
      <c r="AU20" s="148" t="s">
        <v>3</v>
      </c>
      <c r="AV20" s="147"/>
      <c r="AW20" s="155" t="s">
        <v>580</v>
      </c>
      <c r="AX20" s="148" t="s">
        <v>3</v>
      </c>
      <c r="AY20" s="147"/>
      <c r="AZ20" s="155" t="s">
        <v>581</v>
      </c>
      <c r="BA20" s="148" t="s">
        <v>3</v>
      </c>
      <c r="BB20" s="147"/>
      <c r="BC20" s="155" t="s">
        <v>582</v>
      </c>
      <c r="BD20" s="148" t="s">
        <v>3</v>
      </c>
      <c r="BE20" s="147"/>
      <c r="BF20" s="155" t="s">
        <v>581</v>
      </c>
      <c r="BG20" s="155" t="s">
        <v>583</v>
      </c>
      <c r="BH20" s="302"/>
    </row>
    <row r="21" spans="1:60" ht="169.5" customHeight="1" x14ac:dyDescent="0.3">
      <c r="A21" s="175"/>
      <c r="B21" s="176"/>
      <c r="C21" s="233"/>
      <c r="D21" s="190"/>
      <c r="E21" s="190"/>
      <c r="F21" s="41" t="s">
        <v>55</v>
      </c>
      <c r="G21" s="51" t="s">
        <v>98</v>
      </c>
      <c r="H21" s="178"/>
      <c r="I21" s="200"/>
      <c r="J21" s="178"/>
      <c r="K21" s="178"/>
      <c r="L21" s="178"/>
      <c r="M21" s="189"/>
      <c r="N21" s="201"/>
      <c r="O21" s="202"/>
      <c r="P21" s="177"/>
      <c r="Q21" s="171"/>
      <c r="R21" s="44" t="s">
        <v>99</v>
      </c>
      <c r="S21" s="45" t="s">
        <v>66</v>
      </c>
      <c r="T21" s="46" t="s">
        <v>97</v>
      </c>
      <c r="U21" s="45" t="s">
        <v>67</v>
      </c>
      <c r="V21" s="45" t="s">
        <v>68</v>
      </c>
      <c r="W21" s="47">
        <f>VLOOKUP(V21,'[2]Datos Validacion'!$K$6:$L$8,2,0)</f>
        <v>0.25</v>
      </c>
      <c r="X21" s="46" t="s">
        <v>69</v>
      </c>
      <c r="Y21" s="47">
        <f>VLOOKUP(X21,'[2]Datos Validacion'!$M$6:$N$7,2,0)</f>
        <v>0.15</v>
      </c>
      <c r="Z21" s="45" t="s">
        <v>70</v>
      </c>
      <c r="AA21" s="53" t="s">
        <v>100</v>
      </c>
      <c r="AB21" s="45" t="s">
        <v>72</v>
      </c>
      <c r="AC21" s="48" t="s">
        <v>101</v>
      </c>
      <c r="AD21" s="49">
        <f t="shared" si="2"/>
        <v>0.4</v>
      </c>
      <c r="AE21" s="50" t="str">
        <f>IF(AF21&lt;=20%,"MUY BAJA",IF(AF21&lt;=40%,"BAJA",IF(AF21&lt;=60%,"MEDIA",IF(AF21&lt;=80%,"ALTA","MUY ALTA"))))</f>
        <v>MUY BAJA</v>
      </c>
      <c r="AF21" s="108">
        <f>+AF20-(AF20*AD21)</f>
        <v>0.12959999999999999</v>
      </c>
      <c r="AG21" s="183"/>
      <c r="AH21" s="183"/>
      <c r="AI21" s="171"/>
      <c r="AJ21" s="178"/>
      <c r="AK21" s="200"/>
      <c r="AL21" s="237"/>
      <c r="AM21" s="301"/>
      <c r="AN21" s="154" t="s">
        <v>577</v>
      </c>
      <c r="AO21" s="147"/>
      <c r="AP21" s="148" t="s">
        <v>3</v>
      </c>
      <c r="AQ21" s="155" t="s">
        <v>585</v>
      </c>
      <c r="AR21" s="148" t="s">
        <v>3</v>
      </c>
      <c r="AS21" s="147"/>
      <c r="AT21" s="155" t="s">
        <v>586</v>
      </c>
      <c r="AU21" s="148" t="s">
        <v>3</v>
      </c>
      <c r="AV21" s="147"/>
      <c r="AW21" s="155" t="s">
        <v>580</v>
      </c>
      <c r="AX21" s="148" t="s">
        <v>3</v>
      </c>
      <c r="AY21" s="147"/>
      <c r="AZ21" s="155" t="s">
        <v>581</v>
      </c>
      <c r="BA21" s="148" t="s">
        <v>3</v>
      </c>
      <c r="BB21" s="147"/>
      <c r="BC21" s="155" t="s">
        <v>587</v>
      </c>
      <c r="BD21" s="148" t="s">
        <v>3</v>
      </c>
      <c r="BE21" s="147"/>
      <c r="BF21" s="155" t="s">
        <v>581</v>
      </c>
      <c r="BG21" s="155" t="s">
        <v>583</v>
      </c>
      <c r="BH21" s="302"/>
    </row>
    <row r="22" spans="1:60" ht="154" customHeight="1" x14ac:dyDescent="0.3">
      <c r="A22" s="175" t="s">
        <v>3</v>
      </c>
      <c r="B22" s="176"/>
      <c r="C22" s="233" t="s">
        <v>83</v>
      </c>
      <c r="D22" s="178" t="s">
        <v>102</v>
      </c>
      <c r="E22" s="178" t="s">
        <v>451</v>
      </c>
      <c r="F22" s="41" t="s">
        <v>55</v>
      </c>
      <c r="G22" s="51" t="s">
        <v>103</v>
      </c>
      <c r="H22" s="178" t="s">
        <v>104</v>
      </c>
      <c r="I22" s="178" t="s">
        <v>105</v>
      </c>
      <c r="J22" s="178" t="s">
        <v>106</v>
      </c>
      <c r="K22" s="178" t="s">
        <v>107</v>
      </c>
      <c r="L22" s="178" t="s">
        <v>108</v>
      </c>
      <c r="M22" s="189">
        <f>VLOOKUP(L22,'[2]Datos Validacion'!$C$6:$D$10,2,0)</f>
        <v>0.8</v>
      </c>
      <c r="N22" s="201" t="s">
        <v>109</v>
      </c>
      <c r="O22" s="202">
        <f>VLOOKUP(N22,'[2]Datos Validacion'!$E$6:$F$15,2,0)</f>
        <v>0.6</v>
      </c>
      <c r="P22" s="177" t="s">
        <v>110</v>
      </c>
      <c r="Q22" s="171" t="s">
        <v>74</v>
      </c>
      <c r="R22" s="52" t="s">
        <v>111</v>
      </c>
      <c r="S22" s="45" t="s">
        <v>66</v>
      </c>
      <c r="T22" s="46" t="s">
        <v>112</v>
      </c>
      <c r="U22" s="45" t="s">
        <v>67</v>
      </c>
      <c r="V22" s="45" t="s">
        <v>68</v>
      </c>
      <c r="W22" s="47">
        <f>VLOOKUP(V22,'[2]Datos Validacion'!$K$6:$L$8,2,0)</f>
        <v>0.25</v>
      </c>
      <c r="X22" s="46" t="s">
        <v>69</v>
      </c>
      <c r="Y22" s="47">
        <f>VLOOKUP(X22,'[2]Datos Validacion'!$M$6:$N$7,2,0)</f>
        <v>0.15</v>
      </c>
      <c r="Z22" s="45" t="s">
        <v>70</v>
      </c>
      <c r="AA22" s="53" t="s">
        <v>113</v>
      </c>
      <c r="AB22" s="45" t="s">
        <v>72</v>
      </c>
      <c r="AC22" s="46" t="s">
        <v>114</v>
      </c>
      <c r="AD22" s="49">
        <f t="shared" si="2"/>
        <v>0.4</v>
      </c>
      <c r="AE22" s="50" t="str">
        <f t="shared" si="1"/>
        <v>MEDIA</v>
      </c>
      <c r="AF22" s="50">
        <f t="shared" si="3"/>
        <v>0.48</v>
      </c>
      <c r="AG22" s="183" t="str">
        <f t="shared" si="4"/>
        <v>MODERADO</v>
      </c>
      <c r="AH22" s="183">
        <f t="shared" si="0"/>
        <v>0.6</v>
      </c>
      <c r="AI22" s="171" t="s">
        <v>115</v>
      </c>
      <c r="AJ22" s="178" t="s">
        <v>75</v>
      </c>
      <c r="AK22" s="237"/>
      <c r="AL22" s="237"/>
      <c r="AM22" s="269"/>
      <c r="AN22" s="164"/>
      <c r="AO22" s="164"/>
      <c r="AP22" s="164"/>
      <c r="AQ22" s="164"/>
      <c r="AR22" s="164"/>
      <c r="AS22" s="164"/>
      <c r="AT22" s="164"/>
      <c r="AU22" s="164"/>
      <c r="AV22" s="164"/>
      <c r="AW22" s="164"/>
      <c r="AX22" s="164"/>
      <c r="AY22" s="164"/>
      <c r="AZ22" s="164"/>
      <c r="BA22" s="164"/>
      <c r="BB22" s="164"/>
      <c r="BC22" s="164"/>
      <c r="BD22" s="164"/>
      <c r="BE22" s="164"/>
      <c r="BF22" s="164"/>
      <c r="BG22" s="164"/>
      <c r="BH22" s="162" t="s">
        <v>537</v>
      </c>
    </row>
    <row r="23" spans="1:60" ht="154" customHeight="1" x14ac:dyDescent="0.3">
      <c r="A23" s="175"/>
      <c r="B23" s="176"/>
      <c r="C23" s="233"/>
      <c r="D23" s="178"/>
      <c r="E23" s="178"/>
      <c r="F23" s="41" t="s">
        <v>55</v>
      </c>
      <c r="G23" s="51" t="s">
        <v>116</v>
      </c>
      <c r="H23" s="178"/>
      <c r="I23" s="178"/>
      <c r="J23" s="178"/>
      <c r="K23" s="178"/>
      <c r="L23" s="178"/>
      <c r="M23" s="189"/>
      <c r="N23" s="201"/>
      <c r="O23" s="202"/>
      <c r="P23" s="177"/>
      <c r="Q23" s="171"/>
      <c r="R23" s="52" t="s">
        <v>117</v>
      </c>
      <c r="S23" s="45" t="s">
        <v>66</v>
      </c>
      <c r="T23" s="46" t="s">
        <v>112</v>
      </c>
      <c r="U23" s="45" t="s">
        <v>67</v>
      </c>
      <c r="V23" s="45" t="s">
        <v>118</v>
      </c>
      <c r="W23" s="47">
        <f>VLOOKUP(V23,'[2]Datos Validacion'!$K$6:$L$8,2,0)</f>
        <v>0.15</v>
      </c>
      <c r="X23" s="46" t="s">
        <v>69</v>
      </c>
      <c r="Y23" s="47">
        <f>VLOOKUP(X23,'[2]Datos Validacion'!$M$6:$N$7,2,0)</f>
        <v>0.15</v>
      </c>
      <c r="Z23" s="45" t="s">
        <v>70</v>
      </c>
      <c r="AA23" s="53" t="s">
        <v>113</v>
      </c>
      <c r="AB23" s="45" t="s">
        <v>72</v>
      </c>
      <c r="AC23" s="46" t="s">
        <v>119</v>
      </c>
      <c r="AD23" s="49">
        <f t="shared" si="2"/>
        <v>0.3</v>
      </c>
      <c r="AE23" s="50" t="str">
        <f t="shared" si="1"/>
        <v>BAJA</v>
      </c>
      <c r="AF23" s="50">
        <f>+AF22-(AF22*AD23)</f>
        <v>0.33599999999999997</v>
      </c>
      <c r="AG23" s="183"/>
      <c r="AH23" s="183"/>
      <c r="AI23" s="171"/>
      <c r="AJ23" s="178"/>
      <c r="AK23" s="237"/>
      <c r="AL23" s="237"/>
      <c r="AM23" s="269"/>
      <c r="AN23" s="164"/>
      <c r="AO23" s="164"/>
      <c r="AP23" s="164"/>
      <c r="AQ23" s="164"/>
      <c r="AR23" s="164"/>
      <c r="AS23" s="164"/>
      <c r="AT23" s="164"/>
      <c r="AU23" s="164"/>
      <c r="AV23" s="164"/>
      <c r="AW23" s="164"/>
      <c r="AX23" s="164"/>
      <c r="AY23" s="164"/>
      <c r="AZ23" s="164"/>
      <c r="BA23" s="164"/>
      <c r="BB23" s="164"/>
      <c r="BC23" s="164"/>
      <c r="BD23" s="164"/>
      <c r="BE23" s="164"/>
      <c r="BF23" s="164"/>
      <c r="BG23" s="164"/>
      <c r="BH23" s="162"/>
    </row>
    <row r="24" spans="1:60" ht="154" customHeight="1" x14ac:dyDescent="0.3">
      <c r="A24" s="175"/>
      <c r="B24" s="176"/>
      <c r="C24" s="233"/>
      <c r="D24" s="178"/>
      <c r="E24" s="178"/>
      <c r="F24" s="41" t="s">
        <v>120</v>
      </c>
      <c r="G24" s="51" t="s">
        <v>121</v>
      </c>
      <c r="H24" s="178"/>
      <c r="I24" s="178"/>
      <c r="J24" s="178"/>
      <c r="K24" s="178"/>
      <c r="L24" s="178"/>
      <c r="M24" s="189"/>
      <c r="N24" s="201"/>
      <c r="O24" s="202"/>
      <c r="P24" s="177"/>
      <c r="Q24" s="171"/>
      <c r="R24" s="52" t="s">
        <v>122</v>
      </c>
      <c r="S24" s="45" t="s">
        <v>66</v>
      </c>
      <c r="T24" s="46" t="s">
        <v>112</v>
      </c>
      <c r="U24" s="45" t="s">
        <v>67</v>
      </c>
      <c r="V24" s="45" t="s">
        <v>118</v>
      </c>
      <c r="W24" s="47">
        <f>VLOOKUP(V24,'[2]Datos Validacion'!$K$6:$L$8,2,0)</f>
        <v>0.15</v>
      </c>
      <c r="X24" s="46" t="s">
        <v>69</v>
      </c>
      <c r="Y24" s="47">
        <f>VLOOKUP(X24,'[2]Datos Validacion'!$M$6:$N$7,2,0)</f>
        <v>0.15</v>
      </c>
      <c r="Z24" s="45" t="s">
        <v>70</v>
      </c>
      <c r="AA24" s="53" t="s">
        <v>113</v>
      </c>
      <c r="AB24" s="45" t="s">
        <v>72</v>
      </c>
      <c r="AC24" s="46" t="s">
        <v>123</v>
      </c>
      <c r="AD24" s="49">
        <f t="shared" si="2"/>
        <v>0.3</v>
      </c>
      <c r="AE24" s="50" t="str">
        <f t="shared" si="1"/>
        <v>BAJA</v>
      </c>
      <c r="AF24" s="108">
        <f>+AF23-(AF23*AD24)</f>
        <v>0.23519999999999996</v>
      </c>
      <c r="AG24" s="183"/>
      <c r="AH24" s="183"/>
      <c r="AI24" s="171"/>
      <c r="AJ24" s="178"/>
      <c r="AK24" s="237"/>
      <c r="AL24" s="237"/>
      <c r="AM24" s="269"/>
      <c r="AN24" s="164"/>
      <c r="AO24" s="164"/>
      <c r="AP24" s="164"/>
      <c r="AQ24" s="164"/>
      <c r="AR24" s="164"/>
      <c r="AS24" s="164"/>
      <c r="AT24" s="164"/>
      <c r="AU24" s="164"/>
      <c r="AV24" s="164"/>
      <c r="AW24" s="164"/>
      <c r="AX24" s="164"/>
      <c r="AY24" s="164"/>
      <c r="AZ24" s="164"/>
      <c r="BA24" s="164"/>
      <c r="BB24" s="164"/>
      <c r="BC24" s="164"/>
      <c r="BD24" s="164"/>
      <c r="BE24" s="164"/>
      <c r="BF24" s="164"/>
      <c r="BG24" s="164"/>
      <c r="BH24" s="162"/>
    </row>
    <row r="25" spans="1:60" ht="33.5" customHeight="1" x14ac:dyDescent="0.3">
      <c r="A25" s="175" t="s">
        <v>3</v>
      </c>
      <c r="B25" s="176"/>
      <c r="C25" s="233" t="s">
        <v>124</v>
      </c>
      <c r="D25" s="178" t="s">
        <v>125</v>
      </c>
      <c r="E25" s="178" t="s">
        <v>126</v>
      </c>
      <c r="F25" s="178" t="s">
        <v>55</v>
      </c>
      <c r="G25" s="236" t="s">
        <v>127</v>
      </c>
      <c r="H25" s="178" t="s">
        <v>128</v>
      </c>
      <c r="I25" s="178" t="s">
        <v>129</v>
      </c>
      <c r="J25" s="178" t="s">
        <v>59</v>
      </c>
      <c r="K25" s="178" t="s">
        <v>130</v>
      </c>
      <c r="L25" s="178" t="s">
        <v>61</v>
      </c>
      <c r="M25" s="189">
        <f>VLOOKUP(L25,'[2]Datos Validacion'!$C$6:$D$10,2,0)</f>
        <v>0.4</v>
      </c>
      <c r="N25" s="201" t="s">
        <v>62</v>
      </c>
      <c r="O25" s="202">
        <f>VLOOKUP(N25,'[2]Datos Validacion'!$E$6:$F$15,2,0)</f>
        <v>0.8</v>
      </c>
      <c r="P25" s="177" t="s">
        <v>63</v>
      </c>
      <c r="Q25" s="171" t="s">
        <v>74</v>
      </c>
      <c r="R25" s="54" t="s">
        <v>131</v>
      </c>
      <c r="S25" s="45" t="s">
        <v>66</v>
      </c>
      <c r="T25" s="46" t="s">
        <v>132</v>
      </c>
      <c r="U25" s="45" t="s">
        <v>67</v>
      </c>
      <c r="V25" s="45" t="s">
        <v>68</v>
      </c>
      <c r="W25" s="47">
        <f>VLOOKUP(V25,'[2]Datos Validacion'!$K$6:$L$8,2,0)</f>
        <v>0.25</v>
      </c>
      <c r="X25" s="46" t="s">
        <v>69</v>
      </c>
      <c r="Y25" s="47">
        <f>VLOOKUP(X25,'[2]Datos Validacion'!$M$6:$N$7,2,0)</f>
        <v>0.15</v>
      </c>
      <c r="Z25" s="45" t="s">
        <v>70</v>
      </c>
      <c r="AA25" s="53" t="s">
        <v>133</v>
      </c>
      <c r="AB25" s="45" t="s">
        <v>72</v>
      </c>
      <c r="AC25" s="43" t="s">
        <v>134</v>
      </c>
      <c r="AD25" s="49">
        <f t="shared" si="2"/>
        <v>0.4</v>
      </c>
      <c r="AE25" s="50" t="str">
        <f t="shared" si="1"/>
        <v>BAJA</v>
      </c>
      <c r="AF25" s="50">
        <f t="shared" si="3"/>
        <v>0.24</v>
      </c>
      <c r="AG25" s="183" t="str">
        <f t="shared" si="4"/>
        <v>MAYOR</v>
      </c>
      <c r="AH25" s="183">
        <f t="shared" si="0"/>
        <v>0.8</v>
      </c>
      <c r="AI25" s="171" t="s">
        <v>74</v>
      </c>
      <c r="AJ25" s="178" t="s">
        <v>75</v>
      </c>
      <c r="AK25" s="200" t="s">
        <v>135</v>
      </c>
      <c r="AL25" s="237"/>
      <c r="AM25" s="167">
        <v>45280</v>
      </c>
      <c r="AN25" s="164" t="s">
        <v>484</v>
      </c>
      <c r="AO25" s="164"/>
      <c r="AP25" s="164" t="s">
        <v>3</v>
      </c>
      <c r="AQ25" s="162" t="s">
        <v>485</v>
      </c>
      <c r="AR25" s="164" t="s">
        <v>3</v>
      </c>
      <c r="AS25" s="164"/>
      <c r="AT25" s="162" t="s">
        <v>486</v>
      </c>
      <c r="AU25" s="164" t="s">
        <v>487</v>
      </c>
      <c r="AV25" s="164"/>
      <c r="AW25" s="162" t="s">
        <v>485</v>
      </c>
      <c r="AX25" s="164" t="s">
        <v>3</v>
      </c>
      <c r="AY25" s="164"/>
      <c r="AZ25" s="162" t="s">
        <v>488</v>
      </c>
      <c r="BA25" s="164" t="s">
        <v>3</v>
      </c>
      <c r="BB25" s="164"/>
      <c r="BC25" s="162" t="s">
        <v>489</v>
      </c>
      <c r="BD25" s="164"/>
      <c r="BE25" s="164" t="s">
        <v>3</v>
      </c>
      <c r="BF25" s="162" t="s">
        <v>490</v>
      </c>
      <c r="BG25" s="162" t="s">
        <v>491</v>
      </c>
      <c r="BH25" s="162" t="s">
        <v>596</v>
      </c>
    </row>
    <row r="26" spans="1:60" ht="33.5" customHeight="1" x14ac:dyDescent="0.3">
      <c r="A26" s="175"/>
      <c r="B26" s="176"/>
      <c r="C26" s="233"/>
      <c r="D26" s="178"/>
      <c r="E26" s="178"/>
      <c r="F26" s="178"/>
      <c r="G26" s="236"/>
      <c r="H26" s="178"/>
      <c r="I26" s="178"/>
      <c r="J26" s="178"/>
      <c r="K26" s="178"/>
      <c r="L26" s="178"/>
      <c r="M26" s="189"/>
      <c r="N26" s="201"/>
      <c r="O26" s="202"/>
      <c r="P26" s="177"/>
      <c r="Q26" s="171"/>
      <c r="R26" s="54" t="s">
        <v>136</v>
      </c>
      <c r="S26" s="45" t="s">
        <v>66</v>
      </c>
      <c r="T26" s="46" t="s">
        <v>137</v>
      </c>
      <c r="U26" s="45" t="s">
        <v>67</v>
      </c>
      <c r="V26" s="45" t="s">
        <v>68</v>
      </c>
      <c r="W26" s="47">
        <f>VLOOKUP(V26,'[2]Datos Validacion'!$K$6:$L$8,2,0)</f>
        <v>0.25</v>
      </c>
      <c r="X26" s="46" t="s">
        <v>69</v>
      </c>
      <c r="Y26" s="47">
        <f>VLOOKUP(X26,'[2]Datos Validacion'!$M$6:$N$7,2,0)</f>
        <v>0.15</v>
      </c>
      <c r="Z26" s="45" t="s">
        <v>70</v>
      </c>
      <c r="AA26" s="53" t="s">
        <v>133</v>
      </c>
      <c r="AB26" s="45" t="s">
        <v>72</v>
      </c>
      <c r="AC26" s="55" t="s">
        <v>138</v>
      </c>
      <c r="AD26" s="49">
        <f t="shared" si="2"/>
        <v>0.4</v>
      </c>
      <c r="AE26" s="50" t="str">
        <f t="shared" si="1"/>
        <v>MUY BAJA</v>
      </c>
      <c r="AF26" s="50">
        <f>+AF25-(AF25*AD26)</f>
        <v>0.14399999999999999</v>
      </c>
      <c r="AG26" s="183"/>
      <c r="AH26" s="183"/>
      <c r="AI26" s="171"/>
      <c r="AJ26" s="178"/>
      <c r="AK26" s="235"/>
      <c r="AL26" s="237"/>
      <c r="AM26" s="167"/>
      <c r="AN26" s="164"/>
      <c r="AO26" s="164"/>
      <c r="AP26" s="164"/>
      <c r="AQ26" s="162"/>
      <c r="AR26" s="164"/>
      <c r="AS26" s="164"/>
      <c r="AT26" s="162"/>
      <c r="AU26" s="164"/>
      <c r="AV26" s="164"/>
      <c r="AW26" s="162"/>
      <c r="AX26" s="164"/>
      <c r="AY26" s="164"/>
      <c r="AZ26" s="162"/>
      <c r="BA26" s="164"/>
      <c r="BB26" s="164"/>
      <c r="BC26" s="162"/>
      <c r="BD26" s="164"/>
      <c r="BE26" s="164"/>
      <c r="BF26" s="162"/>
      <c r="BG26" s="162"/>
      <c r="BH26" s="162"/>
    </row>
    <row r="27" spans="1:60" ht="33.5" customHeight="1" x14ac:dyDescent="0.3">
      <c r="A27" s="175"/>
      <c r="B27" s="176"/>
      <c r="C27" s="233"/>
      <c r="D27" s="178"/>
      <c r="E27" s="178"/>
      <c r="F27" s="178"/>
      <c r="G27" s="236"/>
      <c r="H27" s="178"/>
      <c r="I27" s="178"/>
      <c r="J27" s="178"/>
      <c r="K27" s="178"/>
      <c r="L27" s="178"/>
      <c r="M27" s="189"/>
      <c r="N27" s="201"/>
      <c r="O27" s="202"/>
      <c r="P27" s="177"/>
      <c r="Q27" s="171"/>
      <c r="R27" s="54" t="s">
        <v>139</v>
      </c>
      <c r="S27" s="45" t="s">
        <v>66</v>
      </c>
      <c r="T27" s="46" t="s">
        <v>140</v>
      </c>
      <c r="U27" s="45" t="s">
        <v>67</v>
      </c>
      <c r="V27" s="45" t="s">
        <v>68</v>
      </c>
      <c r="W27" s="47">
        <f>VLOOKUP(V27,'[2]Datos Validacion'!$K$6:$L$8,2,0)</f>
        <v>0.25</v>
      </c>
      <c r="X27" s="46" t="s">
        <v>69</v>
      </c>
      <c r="Y27" s="47">
        <f>VLOOKUP(X27,'[2]Datos Validacion'!$M$6:$N$7,2,0)</f>
        <v>0.15</v>
      </c>
      <c r="Z27" s="45" t="s">
        <v>70</v>
      </c>
      <c r="AA27" s="53" t="s">
        <v>141</v>
      </c>
      <c r="AB27" s="45" t="s">
        <v>72</v>
      </c>
      <c r="AC27" s="43" t="s">
        <v>142</v>
      </c>
      <c r="AD27" s="49">
        <f t="shared" si="2"/>
        <v>0.4</v>
      </c>
      <c r="AE27" s="50" t="str">
        <f t="shared" si="1"/>
        <v>MUY BAJA</v>
      </c>
      <c r="AF27" s="50">
        <f t="shared" ref="AF27:AF30" si="5">+AF26-(AF26*AD27)</f>
        <v>8.6399999999999991E-2</v>
      </c>
      <c r="AG27" s="183"/>
      <c r="AH27" s="183"/>
      <c r="AI27" s="171"/>
      <c r="AJ27" s="178"/>
      <c r="AK27" s="235"/>
      <c r="AL27" s="237"/>
      <c r="AM27" s="167"/>
      <c r="AN27" s="164"/>
      <c r="AO27" s="164"/>
      <c r="AP27" s="164"/>
      <c r="AQ27" s="162"/>
      <c r="AR27" s="164"/>
      <c r="AS27" s="164"/>
      <c r="AT27" s="162"/>
      <c r="AU27" s="164"/>
      <c r="AV27" s="164"/>
      <c r="AW27" s="162"/>
      <c r="AX27" s="164"/>
      <c r="AY27" s="164"/>
      <c r="AZ27" s="162"/>
      <c r="BA27" s="164"/>
      <c r="BB27" s="164"/>
      <c r="BC27" s="162"/>
      <c r="BD27" s="164"/>
      <c r="BE27" s="164"/>
      <c r="BF27" s="162"/>
      <c r="BG27" s="162"/>
      <c r="BH27" s="162"/>
    </row>
    <row r="28" spans="1:60" ht="33.5" customHeight="1" x14ac:dyDescent="0.3">
      <c r="A28" s="175"/>
      <c r="B28" s="176"/>
      <c r="C28" s="233"/>
      <c r="D28" s="178"/>
      <c r="E28" s="178"/>
      <c r="F28" s="178" t="s">
        <v>55</v>
      </c>
      <c r="G28" s="236" t="s">
        <v>143</v>
      </c>
      <c r="H28" s="178"/>
      <c r="I28" s="178"/>
      <c r="J28" s="178"/>
      <c r="K28" s="178"/>
      <c r="L28" s="178"/>
      <c r="M28" s="189"/>
      <c r="N28" s="201"/>
      <c r="O28" s="202"/>
      <c r="P28" s="177"/>
      <c r="Q28" s="171"/>
      <c r="R28" s="54" t="s">
        <v>144</v>
      </c>
      <c r="S28" s="45" t="s">
        <v>66</v>
      </c>
      <c r="T28" s="46" t="s">
        <v>145</v>
      </c>
      <c r="U28" s="45" t="s">
        <v>67</v>
      </c>
      <c r="V28" s="45" t="s">
        <v>68</v>
      </c>
      <c r="W28" s="47">
        <f>VLOOKUP(V28,'[2]Datos Validacion'!$K$6:$L$8,2,0)</f>
        <v>0.25</v>
      </c>
      <c r="X28" s="46" t="s">
        <v>69</v>
      </c>
      <c r="Y28" s="47">
        <f>VLOOKUP(X28,'[2]Datos Validacion'!$M$6:$N$7,2,0)</f>
        <v>0.15</v>
      </c>
      <c r="Z28" s="45" t="s">
        <v>70</v>
      </c>
      <c r="AA28" s="53" t="s">
        <v>133</v>
      </c>
      <c r="AB28" s="45" t="s">
        <v>72</v>
      </c>
      <c r="AC28" s="55" t="s">
        <v>146</v>
      </c>
      <c r="AD28" s="49">
        <f t="shared" si="2"/>
        <v>0.4</v>
      </c>
      <c r="AE28" s="50" t="str">
        <f t="shared" si="1"/>
        <v>MUY BAJA</v>
      </c>
      <c r="AF28" s="50">
        <f t="shared" si="5"/>
        <v>5.183999999999999E-2</v>
      </c>
      <c r="AG28" s="183"/>
      <c r="AH28" s="183"/>
      <c r="AI28" s="171"/>
      <c r="AJ28" s="178"/>
      <c r="AK28" s="235"/>
      <c r="AL28" s="237"/>
      <c r="AM28" s="167"/>
      <c r="AN28" s="164"/>
      <c r="AO28" s="164"/>
      <c r="AP28" s="164"/>
      <c r="AQ28" s="162"/>
      <c r="AR28" s="164"/>
      <c r="AS28" s="164"/>
      <c r="AT28" s="162"/>
      <c r="AU28" s="164"/>
      <c r="AV28" s="164"/>
      <c r="AW28" s="162"/>
      <c r="AX28" s="164"/>
      <c r="AY28" s="164"/>
      <c r="AZ28" s="162"/>
      <c r="BA28" s="164"/>
      <c r="BB28" s="164"/>
      <c r="BC28" s="162"/>
      <c r="BD28" s="164"/>
      <c r="BE28" s="164"/>
      <c r="BF28" s="162"/>
      <c r="BG28" s="162"/>
      <c r="BH28" s="162"/>
    </row>
    <row r="29" spans="1:60" ht="33.5" customHeight="1" x14ac:dyDescent="0.3">
      <c r="A29" s="175"/>
      <c r="B29" s="176"/>
      <c r="C29" s="233"/>
      <c r="D29" s="178"/>
      <c r="E29" s="178"/>
      <c r="F29" s="178"/>
      <c r="G29" s="236"/>
      <c r="H29" s="178"/>
      <c r="I29" s="178"/>
      <c r="J29" s="178"/>
      <c r="K29" s="178"/>
      <c r="L29" s="178"/>
      <c r="M29" s="189"/>
      <c r="N29" s="201"/>
      <c r="O29" s="202"/>
      <c r="P29" s="177"/>
      <c r="Q29" s="171"/>
      <c r="R29" s="54" t="s">
        <v>147</v>
      </c>
      <c r="S29" s="45" t="s">
        <v>66</v>
      </c>
      <c r="T29" s="46" t="s">
        <v>140</v>
      </c>
      <c r="U29" s="45" t="s">
        <v>67</v>
      </c>
      <c r="V29" s="45" t="s">
        <v>68</v>
      </c>
      <c r="W29" s="47">
        <f>VLOOKUP(V29,'[2]Datos Validacion'!$K$6:$L$8,2,0)</f>
        <v>0.25</v>
      </c>
      <c r="X29" s="46" t="s">
        <v>69</v>
      </c>
      <c r="Y29" s="47">
        <f>VLOOKUP(X29,'[2]Datos Validacion'!$M$6:$N$7,2,0)</f>
        <v>0.15</v>
      </c>
      <c r="Z29" s="45" t="s">
        <v>70</v>
      </c>
      <c r="AA29" s="53" t="s">
        <v>133</v>
      </c>
      <c r="AB29" s="45" t="s">
        <v>72</v>
      </c>
      <c r="AC29" s="55" t="s">
        <v>148</v>
      </c>
      <c r="AD29" s="49">
        <f t="shared" si="2"/>
        <v>0.4</v>
      </c>
      <c r="AE29" s="50" t="str">
        <f t="shared" si="1"/>
        <v>MUY BAJA</v>
      </c>
      <c r="AF29" s="50">
        <f t="shared" si="5"/>
        <v>3.1103999999999993E-2</v>
      </c>
      <c r="AG29" s="183"/>
      <c r="AH29" s="183"/>
      <c r="AI29" s="171"/>
      <c r="AJ29" s="178"/>
      <c r="AK29" s="235"/>
      <c r="AL29" s="237"/>
      <c r="AM29" s="167"/>
      <c r="AN29" s="164"/>
      <c r="AO29" s="164"/>
      <c r="AP29" s="164"/>
      <c r="AQ29" s="162"/>
      <c r="AR29" s="164"/>
      <c r="AS29" s="164"/>
      <c r="AT29" s="162"/>
      <c r="AU29" s="164"/>
      <c r="AV29" s="164"/>
      <c r="AW29" s="162"/>
      <c r="AX29" s="164"/>
      <c r="AY29" s="164"/>
      <c r="AZ29" s="162"/>
      <c r="BA29" s="164"/>
      <c r="BB29" s="164"/>
      <c r="BC29" s="162"/>
      <c r="BD29" s="164"/>
      <c r="BE29" s="164"/>
      <c r="BF29" s="162"/>
      <c r="BG29" s="162"/>
      <c r="BH29" s="162"/>
    </row>
    <row r="30" spans="1:60" ht="33.5" customHeight="1" x14ac:dyDescent="0.3">
      <c r="A30" s="175"/>
      <c r="B30" s="176"/>
      <c r="C30" s="233"/>
      <c r="D30" s="178"/>
      <c r="E30" s="178"/>
      <c r="F30" s="178"/>
      <c r="G30" s="236"/>
      <c r="H30" s="178"/>
      <c r="I30" s="178"/>
      <c r="J30" s="178"/>
      <c r="K30" s="178"/>
      <c r="L30" s="178"/>
      <c r="M30" s="189"/>
      <c r="N30" s="201"/>
      <c r="O30" s="202"/>
      <c r="P30" s="177"/>
      <c r="Q30" s="171"/>
      <c r="R30" s="54" t="s">
        <v>149</v>
      </c>
      <c r="S30" s="45" t="s">
        <v>66</v>
      </c>
      <c r="T30" s="46" t="s">
        <v>140</v>
      </c>
      <c r="U30" s="45" t="s">
        <v>67</v>
      </c>
      <c r="V30" s="45" t="s">
        <v>68</v>
      </c>
      <c r="W30" s="47">
        <f>VLOOKUP(V30,'[2]Datos Validacion'!$K$6:$L$8,2,0)</f>
        <v>0.25</v>
      </c>
      <c r="X30" s="46" t="s">
        <v>69</v>
      </c>
      <c r="Y30" s="47">
        <f>VLOOKUP(X30,'[2]Datos Validacion'!$M$6:$N$7,2,0)</f>
        <v>0.15</v>
      </c>
      <c r="Z30" s="45" t="s">
        <v>70</v>
      </c>
      <c r="AA30" s="53" t="s">
        <v>133</v>
      </c>
      <c r="AB30" s="45" t="s">
        <v>72</v>
      </c>
      <c r="AC30" s="55" t="s">
        <v>148</v>
      </c>
      <c r="AD30" s="49">
        <f t="shared" si="2"/>
        <v>0.4</v>
      </c>
      <c r="AE30" s="50" t="str">
        <f t="shared" si="1"/>
        <v>MUY BAJA</v>
      </c>
      <c r="AF30" s="108">
        <f t="shared" si="5"/>
        <v>1.8662399999999996E-2</v>
      </c>
      <c r="AG30" s="183"/>
      <c r="AH30" s="183"/>
      <c r="AI30" s="171"/>
      <c r="AJ30" s="178"/>
      <c r="AK30" s="235"/>
      <c r="AL30" s="237"/>
      <c r="AM30" s="167"/>
      <c r="AN30" s="164"/>
      <c r="AO30" s="164"/>
      <c r="AP30" s="164"/>
      <c r="AQ30" s="162"/>
      <c r="AR30" s="164"/>
      <c r="AS30" s="164"/>
      <c r="AT30" s="162"/>
      <c r="AU30" s="164"/>
      <c r="AV30" s="164"/>
      <c r="AW30" s="162"/>
      <c r="AX30" s="164"/>
      <c r="AY30" s="164"/>
      <c r="AZ30" s="162"/>
      <c r="BA30" s="164"/>
      <c r="BB30" s="164"/>
      <c r="BC30" s="162"/>
      <c r="BD30" s="164"/>
      <c r="BE30" s="164"/>
      <c r="BF30" s="162"/>
      <c r="BG30" s="162"/>
      <c r="BH30" s="162"/>
    </row>
    <row r="31" spans="1:60" ht="52.5" customHeight="1" x14ac:dyDescent="0.3">
      <c r="A31" s="175" t="s">
        <v>3</v>
      </c>
      <c r="B31" s="176"/>
      <c r="C31" s="233" t="s">
        <v>124</v>
      </c>
      <c r="D31" s="178" t="s">
        <v>125</v>
      </c>
      <c r="E31" s="178" t="s">
        <v>126</v>
      </c>
      <c r="F31" s="178" t="s">
        <v>55</v>
      </c>
      <c r="G31" s="190" t="s">
        <v>150</v>
      </c>
      <c r="H31" s="178" t="s">
        <v>151</v>
      </c>
      <c r="I31" s="178" t="s">
        <v>152</v>
      </c>
      <c r="J31" s="178" t="s">
        <v>59</v>
      </c>
      <c r="K31" s="178" t="s">
        <v>153</v>
      </c>
      <c r="L31" s="178" t="s">
        <v>154</v>
      </c>
      <c r="M31" s="189">
        <f>VLOOKUP(L31,'[2]Datos Validacion'!$C$6:$D$10,2,0)</f>
        <v>0.2</v>
      </c>
      <c r="N31" s="201" t="s">
        <v>62</v>
      </c>
      <c r="O31" s="202">
        <f>VLOOKUP(N31,'[2]Datos Validacion'!$E$6:$F$15,2,0)</f>
        <v>0.8</v>
      </c>
      <c r="P31" s="177" t="s">
        <v>63</v>
      </c>
      <c r="Q31" s="171" t="s">
        <v>74</v>
      </c>
      <c r="R31" s="54" t="s">
        <v>155</v>
      </c>
      <c r="S31" s="45" t="s">
        <v>66</v>
      </c>
      <c r="T31" s="45" t="s">
        <v>156</v>
      </c>
      <c r="U31" s="45" t="s">
        <v>67</v>
      </c>
      <c r="V31" s="45" t="s">
        <v>68</v>
      </c>
      <c r="W31" s="47">
        <f>VLOOKUP(V31,'[2]Datos Validacion'!$K$6:$L$8,2,0)</f>
        <v>0.25</v>
      </c>
      <c r="X31" s="46" t="s">
        <v>69</v>
      </c>
      <c r="Y31" s="47">
        <f>VLOOKUP(X31,'[2]Datos Validacion'!$M$6:$N$7,2,0)</f>
        <v>0.15</v>
      </c>
      <c r="Z31" s="45" t="s">
        <v>70</v>
      </c>
      <c r="AA31" s="53" t="s">
        <v>157</v>
      </c>
      <c r="AB31" s="45" t="s">
        <v>72</v>
      </c>
      <c r="AC31" s="43" t="s">
        <v>158</v>
      </c>
      <c r="AD31" s="49">
        <f t="shared" si="2"/>
        <v>0.4</v>
      </c>
      <c r="AE31" s="50" t="str">
        <f t="shared" si="1"/>
        <v>MUY BAJA</v>
      </c>
      <c r="AF31" s="50">
        <f t="shared" si="3"/>
        <v>0.12</v>
      </c>
      <c r="AG31" s="183" t="str">
        <f t="shared" si="4"/>
        <v>MAYOR</v>
      </c>
      <c r="AH31" s="183">
        <f t="shared" si="0"/>
        <v>0.8</v>
      </c>
      <c r="AI31" s="171" t="s">
        <v>74</v>
      </c>
      <c r="AJ31" s="178" t="s">
        <v>75</v>
      </c>
      <c r="AK31" s="178" t="s">
        <v>159</v>
      </c>
      <c r="AL31" s="237"/>
      <c r="AM31" s="167">
        <v>45280</v>
      </c>
      <c r="AN31" s="164" t="s">
        <v>484</v>
      </c>
      <c r="AO31" s="164"/>
      <c r="AP31" s="164" t="s">
        <v>3</v>
      </c>
      <c r="AQ31" s="162" t="s">
        <v>492</v>
      </c>
      <c r="AR31" s="164" t="s">
        <v>3</v>
      </c>
      <c r="AS31" s="164"/>
      <c r="AT31" s="162" t="s">
        <v>493</v>
      </c>
      <c r="AU31" s="164" t="s">
        <v>3</v>
      </c>
      <c r="AV31" s="164"/>
      <c r="AW31" s="162" t="s">
        <v>494</v>
      </c>
      <c r="AX31" s="164"/>
      <c r="AY31" s="164" t="s">
        <v>3</v>
      </c>
      <c r="AZ31" s="162" t="s">
        <v>495</v>
      </c>
      <c r="BA31" s="164"/>
      <c r="BB31" s="164"/>
      <c r="BC31" s="162" t="s">
        <v>496</v>
      </c>
      <c r="BD31" s="164"/>
      <c r="BE31" s="164" t="s">
        <v>3</v>
      </c>
      <c r="BF31" s="162" t="s">
        <v>490</v>
      </c>
      <c r="BG31" s="162" t="s">
        <v>497</v>
      </c>
      <c r="BH31" s="162" t="s">
        <v>597</v>
      </c>
    </row>
    <row r="32" spans="1:60" ht="52.5" customHeight="1" x14ac:dyDescent="0.3">
      <c r="A32" s="175"/>
      <c r="B32" s="176"/>
      <c r="C32" s="233"/>
      <c r="D32" s="178"/>
      <c r="E32" s="178"/>
      <c r="F32" s="178"/>
      <c r="G32" s="190"/>
      <c r="H32" s="178"/>
      <c r="I32" s="178"/>
      <c r="J32" s="178"/>
      <c r="K32" s="178"/>
      <c r="L32" s="178"/>
      <c r="M32" s="189"/>
      <c r="N32" s="201"/>
      <c r="O32" s="202"/>
      <c r="P32" s="177"/>
      <c r="Q32" s="171"/>
      <c r="R32" s="240" t="s">
        <v>160</v>
      </c>
      <c r="S32" s="176" t="s">
        <v>66</v>
      </c>
      <c r="T32" s="176" t="s">
        <v>156</v>
      </c>
      <c r="U32" s="176" t="s">
        <v>67</v>
      </c>
      <c r="V32" s="176" t="s">
        <v>68</v>
      </c>
      <c r="W32" s="189">
        <f>VLOOKUP(V32,'[2]Datos Validacion'!$K$6:$L$8,2,0)</f>
        <v>0.25</v>
      </c>
      <c r="X32" s="190" t="s">
        <v>69</v>
      </c>
      <c r="Y32" s="189">
        <f>VLOOKUP(X32,'[2]Datos Validacion'!$M$6:$N$7,2,0)</f>
        <v>0.15</v>
      </c>
      <c r="Z32" s="176" t="s">
        <v>70</v>
      </c>
      <c r="AA32" s="238" t="s">
        <v>161</v>
      </c>
      <c r="AB32" s="176" t="s">
        <v>72</v>
      </c>
      <c r="AC32" s="190" t="s">
        <v>158</v>
      </c>
      <c r="AD32" s="49">
        <f t="shared" si="2"/>
        <v>0.4</v>
      </c>
      <c r="AE32" s="50" t="str">
        <f t="shared" si="1"/>
        <v>MUY BAJA</v>
      </c>
      <c r="AF32" s="239">
        <f t="shared" ref="AF32" si="6">+AF31-(AF31*AD32)</f>
        <v>7.1999999999999995E-2</v>
      </c>
      <c r="AG32" s="183"/>
      <c r="AH32" s="183"/>
      <c r="AI32" s="171"/>
      <c r="AJ32" s="178"/>
      <c r="AK32" s="178"/>
      <c r="AL32" s="237"/>
      <c r="AM32" s="167"/>
      <c r="AN32" s="164"/>
      <c r="AO32" s="164"/>
      <c r="AP32" s="164"/>
      <c r="AQ32" s="162"/>
      <c r="AR32" s="164"/>
      <c r="AS32" s="164"/>
      <c r="AT32" s="162"/>
      <c r="AU32" s="164"/>
      <c r="AV32" s="164"/>
      <c r="AW32" s="162"/>
      <c r="AX32" s="164"/>
      <c r="AY32" s="164"/>
      <c r="AZ32" s="162"/>
      <c r="BA32" s="164"/>
      <c r="BB32" s="164"/>
      <c r="BC32" s="162"/>
      <c r="BD32" s="164"/>
      <c r="BE32" s="164"/>
      <c r="BF32" s="162"/>
      <c r="BG32" s="162"/>
      <c r="BH32" s="162"/>
    </row>
    <row r="33" spans="1:60" ht="52.5" customHeight="1" x14ac:dyDescent="0.3">
      <c r="A33" s="175"/>
      <c r="B33" s="176"/>
      <c r="C33" s="233"/>
      <c r="D33" s="178"/>
      <c r="E33" s="178"/>
      <c r="F33" s="178"/>
      <c r="G33" s="190"/>
      <c r="H33" s="178"/>
      <c r="I33" s="178"/>
      <c r="J33" s="178"/>
      <c r="K33" s="178"/>
      <c r="L33" s="178"/>
      <c r="M33" s="189"/>
      <c r="N33" s="201"/>
      <c r="O33" s="202"/>
      <c r="P33" s="177"/>
      <c r="Q33" s="171"/>
      <c r="R33" s="240"/>
      <c r="S33" s="176"/>
      <c r="T33" s="176"/>
      <c r="U33" s="176"/>
      <c r="V33" s="176"/>
      <c r="W33" s="189"/>
      <c r="X33" s="190"/>
      <c r="Y33" s="189"/>
      <c r="Z33" s="176"/>
      <c r="AA33" s="238"/>
      <c r="AB33" s="176"/>
      <c r="AC33" s="190"/>
      <c r="AD33" s="49">
        <f t="shared" si="2"/>
        <v>0</v>
      </c>
      <c r="AE33" s="50" t="str">
        <f t="shared" si="1"/>
        <v>MUY BAJA</v>
      </c>
      <c r="AF33" s="239"/>
      <c r="AG33" s="183"/>
      <c r="AH33" s="183"/>
      <c r="AI33" s="171"/>
      <c r="AJ33" s="178"/>
      <c r="AK33" s="178"/>
      <c r="AL33" s="237"/>
      <c r="AM33" s="167"/>
      <c r="AN33" s="164"/>
      <c r="AO33" s="164"/>
      <c r="AP33" s="164"/>
      <c r="AQ33" s="162"/>
      <c r="AR33" s="164"/>
      <c r="AS33" s="164"/>
      <c r="AT33" s="162"/>
      <c r="AU33" s="164"/>
      <c r="AV33" s="164"/>
      <c r="AW33" s="162"/>
      <c r="AX33" s="164"/>
      <c r="AY33" s="164"/>
      <c r="AZ33" s="162"/>
      <c r="BA33" s="164"/>
      <c r="BB33" s="164"/>
      <c r="BC33" s="162"/>
      <c r="BD33" s="164"/>
      <c r="BE33" s="164"/>
      <c r="BF33" s="162"/>
      <c r="BG33" s="162"/>
      <c r="BH33" s="162"/>
    </row>
    <row r="34" spans="1:60" ht="98.25" customHeight="1" x14ac:dyDescent="0.3">
      <c r="A34" s="175" t="s">
        <v>3</v>
      </c>
      <c r="B34" s="176"/>
      <c r="C34" s="233" t="s">
        <v>124</v>
      </c>
      <c r="D34" s="178" t="s">
        <v>162</v>
      </c>
      <c r="E34" s="178" t="s">
        <v>163</v>
      </c>
      <c r="F34" s="41" t="s">
        <v>55</v>
      </c>
      <c r="G34" s="43" t="s">
        <v>164</v>
      </c>
      <c r="H34" s="178" t="s">
        <v>165</v>
      </c>
      <c r="I34" s="178" t="s">
        <v>166</v>
      </c>
      <c r="J34" s="178" t="s">
        <v>59</v>
      </c>
      <c r="K34" s="178" t="s">
        <v>167</v>
      </c>
      <c r="L34" s="178" t="s">
        <v>61</v>
      </c>
      <c r="M34" s="189">
        <f>VLOOKUP(L34,'[2]Datos Validacion'!$C$6:$D$10,2,0)</f>
        <v>0.4</v>
      </c>
      <c r="N34" s="201" t="s">
        <v>62</v>
      </c>
      <c r="O34" s="202">
        <f>VLOOKUP(N34,'[2]Datos Validacion'!$E$6:$F$15,2,0)</f>
        <v>0.8</v>
      </c>
      <c r="P34" s="177" t="s">
        <v>168</v>
      </c>
      <c r="Q34" s="171" t="s">
        <v>74</v>
      </c>
      <c r="R34" s="56" t="s">
        <v>169</v>
      </c>
      <c r="S34" s="45" t="s">
        <v>66</v>
      </c>
      <c r="T34" s="46" t="s">
        <v>170</v>
      </c>
      <c r="U34" s="45" t="s">
        <v>67</v>
      </c>
      <c r="V34" s="45" t="s">
        <v>68</v>
      </c>
      <c r="W34" s="47">
        <f>VLOOKUP(V34,'[2]Datos Validacion'!$K$6:$L$8,2,0)</f>
        <v>0.25</v>
      </c>
      <c r="X34" s="46" t="s">
        <v>69</v>
      </c>
      <c r="Y34" s="47">
        <f>VLOOKUP(X34,'[2]Datos Validacion'!$M$6:$N$7,2,0)</f>
        <v>0.15</v>
      </c>
      <c r="Z34" s="45" t="s">
        <v>70</v>
      </c>
      <c r="AA34" s="53" t="s">
        <v>171</v>
      </c>
      <c r="AB34" s="45" t="s">
        <v>72</v>
      </c>
      <c r="AC34" s="46" t="s">
        <v>172</v>
      </c>
      <c r="AD34" s="49">
        <f t="shared" si="2"/>
        <v>0.4</v>
      </c>
      <c r="AE34" s="50" t="str">
        <f t="shared" si="1"/>
        <v>BAJA</v>
      </c>
      <c r="AF34" s="50">
        <f t="shared" ref="AF34:AF42" si="7">IF(OR(V34="prevenir",V34="detectar"),(M34-(M34*AD34)), M34)</f>
        <v>0.24</v>
      </c>
      <c r="AG34" s="183" t="str">
        <f t="shared" ref="AG34:AG42" si="8">IF(AH34&lt;=20%,"LEVE",IF(AH34&lt;=40%,"MENOR",IF(AH34&lt;=60%,"MODERADO",IF(AH34&lt;=80%,"MAYOR","CATASTROFICO"))))</f>
        <v>MAYOR</v>
      </c>
      <c r="AH34" s="183">
        <f t="shared" ref="AH34:AH42" si="9">IF(V34="corregir",(O34-(O34*AD34)), O34)</f>
        <v>0.8</v>
      </c>
      <c r="AI34" s="171" t="s">
        <v>74</v>
      </c>
      <c r="AJ34" s="178" t="s">
        <v>75</v>
      </c>
      <c r="AK34" s="200" t="s">
        <v>173</v>
      </c>
      <c r="AL34" s="237"/>
      <c r="AM34" s="269">
        <v>45275</v>
      </c>
      <c r="AN34" s="164" t="s">
        <v>505</v>
      </c>
      <c r="AO34" s="168"/>
      <c r="AP34" s="168" t="s">
        <v>3</v>
      </c>
      <c r="AQ34" s="139" t="s">
        <v>506</v>
      </c>
      <c r="AR34" s="168" t="s">
        <v>3</v>
      </c>
      <c r="AS34" s="168"/>
      <c r="AT34" s="162" t="s">
        <v>507</v>
      </c>
      <c r="AU34" s="168" t="s">
        <v>3</v>
      </c>
      <c r="AV34" s="168"/>
      <c r="AW34" s="162" t="s">
        <v>508</v>
      </c>
      <c r="AX34" s="168" t="s">
        <v>3</v>
      </c>
      <c r="AY34" s="168"/>
      <c r="AZ34" s="162" t="s">
        <v>509</v>
      </c>
      <c r="BA34" s="168"/>
      <c r="BB34" s="168"/>
      <c r="BC34" s="162" t="s">
        <v>510</v>
      </c>
      <c r="BD34" s="168"/>
      <c r="BE34" s="168"/>
      <c r="BF34" s="162" t="s">
        <v>511</v>
      </c>
      <c r="BG34" s="161" t="s">
        <v>512</v>
      </c>
      <c r="BH34" s="162" t="s">
        <v>536</v>
      </c>
    </row>
    <row r="35" spans="1:60" ht="99" customHeight="1" x14ac:dyDescent="0.3">
      <c r="A35" s="175"/>
      <c r="B35" s="176"/>
      <c r="C35" s="233"/>
      <c r="D35" s="178"/>
      <c r="E35" s="178"/>
      <c r="F35" s="41" t="s">
        <v>55</v>
      </c>
      <c r="G35" s="43" t="s">
        <v>174</v>
      </c>
      <c r="H35" s="178"/>
      <c r="I35" s="178"/>
      <c r="J35" s="178"/>
      <c r="K35" s="178"/>
      <c r="L35" s="178"/>
      <c r="M35" s="189"/>
      <c r="N35" s="201"/>
      <c r="O35" s="202"/>
      <c r="P35" s="177"/>
      <c r="Q35" s="171"/>
      <c r="R35" s="56" t="s">
        <v>175</v>
      </c>
      <c r="S35" s="45" t="s">
        <v>66</v>
      </c>
      <c r="T35" s="46" t="s">
        <v>176</v>
      </c>
      <c r="U35" s="45" t="s">
        <v>67</v>
      </c>
      <c r="V35" s="45" t="s">
        <v>68</v>
      </c>
      <c r="W35" s="47">
        <f>VLOOKUP(V35,'[2]Datos Validacion'!$K$6:$L$8,2,0)</f>
        <v>0.25</v>
      </c>
      <c r="X35" s="46" t="s">
        <v>69</v>
      </c>
      <c r="Y35" s="47">
        <f>VLOOKUP(X35,'[2]Datos Validacion'!$M$6:$N$7,2,0)</f>
        <v>0.15</v>
      </c>
      <c r="Z35" s="45" t="s">
        <v>70</v>
      </c>
      <c r="AA35" s="53" t="s">
        <v>177</v>
      </c>
      <c r="AB35" s="45" t="s">
        <v>72</v>
      </c>
      <c r="AC35" s="46" t="s">
        <v>178</v>
      </c>
      <c r="AD35" s="49">
        <f t="shared" si="2"/>
        <v>0.4</v>
      </c>
      <c r="AE35" s="50" t="str">
        <f t="shared" si="1"/>
        <v>MUY BAJA</v>
      </c>
      <c r="AF35" s="50">
        <f>+AF34-(AF34*AD35)</f>
        <v>0.14399999999999999</v>
      </c>
      <c r="AG35" s="183"/>
      <c r="AH35" s="183"/>
      <c r="AI35" s="171"/>
      <c r="AJ35" s="178"/>
      <c r="AK35" s="235"/>
      <c r="AL35" s="237"/>
      <c r="AM35" s="269"/>
      <c r="AN35" s="164"/>
      <c r="AO35" s="168"/>
      <c r="AP35" s="168"/>
      <c r="AQ35" s="139" t="s">
        <v>513</v>
      </c>
      <c r="AR35" s="168"/>
      <c r="AS35" s="168"/>
      <c r="AT35" s="162"/>
      <c r="AU35" s="168"/>
      <c r="AV35" s="168"/>
      <c r="AW35" s="162"/>
      <c r="AX35" s="168"/>
      <c r="AY35" s="168"/>
      <c r="AZ35" s="162"/>
      <c r="BA35" s="168"/>
      <c r="BB35" s="168"/>
      <c r="BC35" s="162"/>
      <c r="BD35" s="168"/>
      <c r="BE35" s="168"/>
      <c r="BF35" s="162"/>
      <c r="BG35" s="161"/>
      <c r="BH35" s="162"/>
    </row>
    <row r="36" spans="1:60" s="140" customFormat="1" ht="65.5" customHeight="1" x14ac:dyDescent="0.35">
      <c r="A36" s="175"/>
      <c r="B36" s="176"/>
      <c r="C36" s="233"/>
      <c r="D36" s="178"/>
      <c r="E36" s="178"/>
      <c r="F36" s="178" t="s">
        <v>55</v>
      </c>
      <c r="G36" s="236" t="s">
        <v>179</v>
      </c>
      <c r="H36" s="178"/>
      <c r="I36" s="178"/>
      <c r="J36" s="178"/>
      <c r="K36" s="178"/>
      <c r="L36" s="178"/>
      <c r="M36" s="189"/>
      <c r="N36" s="201"/>
      <c r="O36" s="202"/>
      <c r="P36" s="177"/>
      <c r="Q36" s="171"/>
      <c r="R36" s="56" t="s">
        <v>180</v>
      </c>
      <c r="S36" s="45" t="s">
        <v>66</v>
      </c>
      <c r="T36" s="46" t="s">
        <v>176</v>
      </c>
      <c r="U36" s="45" t="s">
        <v>67</v>
      </c>
      <c r="V36" s="45" t="s">
        <v>68</v>
      </c>
      <c r="W36" s="47">
        <f>VLOOKUP(V36,'[2]Datos Validacion'!$K$6:$L$8,2,0)</f>
        <v>0.25</v>
      </c>
      <c r="X36" s="46" t="s">
        <v>69</v>
      </c>
      <c r="Y36" s="47">
        <f>VLOOKUP(X36,'[2]Datos Validacion'!$M$6:$N$7,2,0)</f>
        <v>0.15</v>
      </c>
      <c r="Z36" s="45" t="s">
        <v>70</v>
      </c>
      <c r="AA36" s="53" t="s">
        <v>181</v>
      </c>
      <c r="AB36" s="45" t="s">
        <v>72</v>
      </c>
      <c r="AC36" s="46" t="s">
        <v>182</v>
      </c>
      <c r="AD36" s="49">
        <f t="shared" si="2"/>
        <v>0.4</v>
      </c>
      <c r="AE36" s="50" t="str">
        <f t="shared" si="1"/>
        <v>MUY BAJA</v>
      </c>
      <c r="AF36" s="50">
        <f t="shared" ref="AF36:AF38" si="10">+AF35-(AF35*AD36)</f>
        <v>8.6399999999999991E-2</v>
      </c>
      <c r="AG36" s="183"/>
      <c r="AH36" s="183"/>
      <c r="AI36" s="171"/>
      <c r="AJ36" s="178"/>
      <c r="AK36" s="235"/>
      <c r="AL36" s="237"/>
      <c r="AM36" s="269"/>
      <c r="AN36" s="164"/>
      <c r="AO36" s="168"/>
      <c r="AP36" s="168"/>
      <c r="AQ36" s="139" t="s">
        <v>514</v>
      </c>
      <c r="AR36" s="168"/>
      <c r="AS36" s="168"/>
      <c r="AT36" s="162"/>
      <c r="AU36" s="168"/>
      <c r="AV36" s="168"/>
      <c r="AW36" s="162"/>
      <c r="AX36" s="168"/>
      <c r="AY36" s="168"/>
      <c r="AZ36" s="162"/>
      <c r="BA36" s="168"/>
      <c r="BB36" s="168"/>
      <c r="BC36" s="162"/>
      <c r="BD36" s="168"/>
      <c r="BE36" s="168"/>
      <c r="BF36" s="162"/>
      <c r="BG36" s="161"/>
      <c r="BH36" s="162"/>
    </row>
    <row r="37" spans="1:60" s="140" customFormat="1" ht="65.5" customHeight="1" x14ac:dyDescent="0.35">
      <c r="A37" s="175"/>
      <c r="B37" s="176"/>
      <c r="C37" s="233"/>
      <c r="D37" s="178"/>
      <c r="E37" s="178"/>
      <c r="F37" s="178"/>
      <c r="G37" s="236"/>
      <c r="H37" s="178"/>
      <c r="I37" s="178"/>
      <c r="J37" s="178"/>
      <c r="K37" s="178"/>
      <c r="L37" s="178"/>
      <c r="M37" s="189"/>
      <c r="N37" s="201"/>
      <c r="O37" s="202"/>
      <c r="P37" s="177"/>
      <c r="Q37" s="171"/>
      <c r="R37" s="56" t="s">
        <v>183</v>
      </c>
      <c r="S37" s="45" t="s">
        <v>66</v>
      </c>
      <c r="T37" s="46" t="s">
        <v>184</v>
      </c>
      <c r="U37" s="45" t="s">
        <v>67</v>
      </c>
      <c r="V37" s="45" t="s">
        <v>68</v>
      </c>
      <c r="W37" s="47">
        <f>VLOOKUP(V37,'[2]Datos Validacion'!$K$6:$L$8,2,0)</f>
        <v>0.25</v>
      </c>
      <c r="X37" s="46" t="s">
        <v>69</v>
      </c>
      <c r="Y37" s="47">
        <f>VLOOKUP(X37,'[2]Datos Validacion'!$M$6:$N$7,2,0)</f>
        <v>0.15</v>
      </c>
      <c r="Z37" s="45" t="s">
        <v>70</v>
      </c>
      <c r="AA37" s="53" t="s">
        <v>185</v>
      </c>
      <c r="AB37" s="45" t="s">
        <v>72</v>
      </c>
      <c r="AC37" s="46" t="s">
        <v>186</v>
      </c>
      <c r="AD37" s="49">
        <f t="shared" si="2"/>
        <v>0.4</v>
      </c>
      <c r="AE37" s="50" t="str">
        <f t="shared" si="1"/>
        <v>MUY BAJA</v>
      </c>
      <c r="AF37" s="50">
        <f t="shared" si="10"/>
        <v>5.183999999999999E-2</v>
      </c>
      <c r="AG37" s="183"/>
      <c r="AH37" s="183"/>
      <c r="AI37" s="171"/>
      <c r="AJ37" s="178"/>
      <c r="AK37" s="235"/>
      <c r="AL37" s="237"/>
      <c r="AM37" s="269"/>
      <c r="AN37" s="164"/>
      <c r="AO37" s="168"/>
      <c r="AP37" s="168"/>
      <c r="AQ37" s="139" t="s">
        <v>515</v>
      </c>
      <c r="AR37" s="168"/>
      <c r="AS37" s="168"/>
      <c r="AT37" s="162"/>
      <c r="AU37" s="168"/>
      <c r="AV37" s="168"/>
      <c r="AW37" s="162"/>
      <c r="AX37" s="168"/>
      <c r="AY37" s="168"/>
      <c r="AZ37" s="162"/>
      <c r="BA37" s="168"/>
      <c r="BB37" s="168"/>
      <c r="BC37" s="162"/>
      <c r="BD37" s="168"/>
      <c r="BE37" s="168"/>
      <c r="BF37" s="162"/>
      <c r="BG37" s="161"/>
      <c r="BH37" s="162"/>
    </row>
    <row r="38" spans="1:60" s="140" customFormat="1" ht="65.5" customHeight="1" x14ac:dyDescent="0.35">
      <c r="A38" s="175"/>
      <c r="B38" s="176"/>
      <c r="C38" s="233"/>
      <c r="D38" s="178"/>
      <c r="E38" s="178"/>
      <c r="F38" s="178"/>
      <c r="G38" s="236"/>
      <c r="H38" s="178"/>
      <c r="I38" s="178"/>
      <c r="J38" s="178"/>
      <c r="K38" s="178"/>
      <c r="L38" s="178"/>
      <c r="M38" s="189"/>
      <c r="N38" s="201"/>
      <c r="O38" s="202"/>
      <c r="P38" s="177"/>
      <c r="Q38" s="171"/>
      <c r="R38" s="56" t="s">
        <v>187</v>
      </c>
      <c r="S38" s="45" t="s">
        <v>66</v>
      </c>
      <c r="T38" s="46" t="s">
        <v>188</v>
      </c>
      <c r="U38" s="45" t="s">
        <v>67</v>
      </c>
      <c r="V38" s="45" t="s">
        <v>68</v>
      </c>
      <c r="W38" s="47">
        <f>VLOOKUP(V38,'[2]Datos Validacion'!$K$6:$L$8,2,0)</f>
        <v>0.25</v>
      </c>
      <c r="X38" s="46" t="s">
        <v>69</v>
      </c>
      <c r="Y38" s="47">
        <f>VLOOKUP(X38,'[2]Datos Validacion'!$M$6:$N$7,2,0)</f>
        <v>0.15</v>
      </c>
      <c r="Z38" s="45" t="s">
        <v>70</v>
      </c>
      <c r="AA38" s="53" t="s">
        <v>189</v>
      </c>
      <c r="AB38" s="45" t="s">
        <v>72</v>
      </c>
      <c r="AC38" s="46" t="s">
        <v>190</v>
      </c>
      <c r="AD38" s="49">
        <f t="shared" si="2"/>
        <v>0.4</v>
      </c>
      <c r="AE38" s="50" t="str">
        <f t="shared" si="1"/>
        <v>MUY BAJA</v>
      </c>
      <c r="AF38" s="108">
        <f t="shared" si="10"/>
        <v>3.1103999999999993E-2</v>
      </c>
      <c r="AG38" s="183"/>
      <c r="AH38" s="183"/>
      <c r="AI38" s="171"/>
      <c r="AJ38" s="178"/>
      <c r="AK38" s="235"/>
      <c r="AL38" s="237"/>
      <c r="AM38" s="269"/>
      <c r="AN38" s="164"/>
      <c r="AO38" s="168"/>
      <c r="AP38" s="168"/>
      <c r="AQ38" s="139" t="s">
        <v>516</v>
      </c>
      <c r="AR38" s="168"/>
      <c r="AS38" s="168"/>
      <c r="AT38" s="162"/>
      <c r="AU38" s="168"/>
      <c r="AV38" s="168"/>
      <c r="AW38" s="162"/>
      <c r="AX38" s="168"/>
      <c r="AY38" s="168"/>
      <c r="AZ38" s="162"/>
      <c r="BA38" s="168"/>
      <c r="BB38" s="168"/>
      <c r="BC38" s="162"/>
      <c r="BD38" s="168"/>
      <c r="BE38" s="168"/>
      <c r="BF38" s="162"/>
      <c r="BG38" s="161"/>
      <c r="BH38" s="162"/>
    </row>
    <row r="39" spans="1:60" ht="72.5" customHeight="1" x14ac:dyDescent="0.3">
      <c r="A39" s="175" t="s">
        <v>3</v>
      </c>
      <c r="B39" s="176"/>
      <c r="C39" s="233" t="s">
        <v>124</v>
      </c>
      <c r="D39" s="178" t="s">
        <v>191</v>
      </c>
      <c r="E39" s="178" t="s">
        <v>192</v>
      </c>
      <c r="F39" s="41" t="s">
        <v>55</v>
      </c>
      <c r="G39" s="43" t="s">
        <v>193</v>
      </c>
      <c r="H39" s="178" t="s">
        <v>194</v>
      </c>
      <c r="I39" s="178" t="s">
        <v>195</v>
      </c>
      <c r="J39" s="178" t="s">
        <v>59</v>
      </c>
      <c r="K39" s="178" t="s">
        <v>196</v>
      </c>
      <c r="L39" s="178" t="s">
        <v>154</v>
      </c>
      <c r="M39" s="189">
        <f>VLOOKUP(L39,'[2]Datos Validacion'!$C$6:$D$10,2,0)</f>
        <v>0.2</v>
      </c>
      <c r="N39" s="201" t="s">
        <v>109</v>
      </c>
      <c r="O39" s="202">
        <f>VLOOKUP(N39,'[2]Datos Validacion'!$E$6:$F$15,2,0)</f>
        <v>0.6</v>
      </c>
      <c r="P39" s="177" t="s">
        <v>110</v>
      </c>
      <c r="Q39" s="171" t="s">
        <v>115</v>
      </c>
      <c r="R39" s="241" t="s">
        <v>197</v>
      </c>
      <c r="S39" s="176" t="s">
        <v>66</v>
      </c>
      <c r="T39" s="190" t="s">
        <v>198</v>
      </c>
      <c r="U39" s="176" t="s">
        <v>67</v>
      </c>
      <c r="V39" s="176" t="s">
        <v>68</v>
      </c>
      <c r="W39" s="189">
        <f>VLOOKUP(V39,'[2]Datos Validacion'!$K$6:$L$8,2,0)</f>
        <v>0.25</v>
      </c>
      <c r="X39" s="190" t="s">
        <v>69</v>
      </c>
      <c r="Y39" s="189">
        <f>VLOOKUP(X39,'[2]Datos Validacion'!$M$6:$N$7,2,0)</f>
        <v>0.15</v>
      </c>
      <c r="Z39" s="176" t="s">
        <v>70</v>
      </c>
      <c r="AA39" s="238" t="s">
        <v>199</v>
      </c>
      <c r="AB39" s="176" t="s">
        <v>72</v>
      </c>
      <c r="AC39" s="190" t="s">
        <v>200</v>
      </c>
      <c r="AD39" s="227">
        <f t="shared" si="2"/>
        <v>0.4</v>
      </c>
      <c r="AE39" s="183" t="str">
        <f t="shared" si="1"/>
        <v>MUY BAJA</v>
      </c>
      <c r="AF39" s="183">
        <f t="shared" si="7"/>
        <v>0.12</v>
      </c>
      <c r="AG39" s="183" t="str">
        <f t="shared" si="8"/>
        <v>MODERADO</v>
      </c>
      <c r="AH39" s="183">
        <f t="shared" si="9"/>
        <v>0.6</v>
      </c>
      <c r="AI39" s="171" t="s">
        <v>115</v>
      </c>
      <c r="AJ39" s="178" t="s">
        <v>75</v>
      </c>
      <c r="AK39" s="237"/>
      <c r="AL39" s="213"/>
      <c r="AM39" s="295">
        <v>45275</v>
      </c>
      <c r="AN39" s="296" t="s">
        <v>604</v>
      </c>
      <c r="AO39" s="297"/>
      <c r="AP39" s="297" t="s">
        <v>3</v>
      </c>
      <c r="AQ39" s="296" t="s">
        <v>605</v>
      </c>
      <c r="AR39" s="297" t="s">
        <v>3</v>
      </c>
      <c r="AS39" s="297"/>
      <c r="AT39" s="296" t="s">
        <v>605</v>
      </c>
      <c r="AU39" s="297" t="s">
        <v>3</v>
      </c>
      <c r="AV39" s="297"/>
      <c r="AW39" s="296" t="s">
        <v>606</v>
      </c>
      <c r="AX39" s="297"/>
      <c r="AY39" s="297" t="s">
        <v>3</v>
      </c>
      <c r="AZ39" s="296" t="s">
        <v>607</v>
      </c>
      <c r="BA39" s="297" t="s">
        <v>3</v>
      </c>
      <c r="BB39" s="297"/>
      <c r="BC39" s="297" t="s">
        <v>608</v>
      </c>
      <c r="BD39" s="297"/>
      <c r="BE39" s="297" t="s">
        <v>3</v>
      </c>
      <c r="BF39" s="296" t="s">
        <v>609</v>
      </c>
      <c r="BG39" s="296" t="s">
        <v>565</v>
      </c>
      <c r="BH39" s="298" t="s">
        <v>603</v>
      </c>
    </row>
    <row r="40" spans="1:60" ht="72.5" customHeight="1" x14ac:dyDescent="0.3">
      <c r="A40" s="175"/>
      <c r="B40" s="176"/>
      <c r="C40" s="233"/>
      <c r="D40" s="178"/>
      <c r="E40" s="178"/>
      <c r="F40" s="41" t="s">
        <v>55</v>
      </c>
      <c r="G40" s="43" t="s">
        <v>201</v>
      </c>
      <c r="H40" s="178"/>
      <c r="I40" s="178"/>
      <c r="J40" s="178"/>
      <c r="K40" s="178"/>
      <c r="L40" s="178"/>
      <c r="M40" s="189"/>
      <c r="N40" s="201"/>
      <c r="O40" s="202"/>
      <c r="P40" s="177"/>
      <c r="Q40" s="171"/>
      <c r="R40" s="241"/>
      <c r="S40" s="176"/>
      <c r="T40" s="190"/>
      <c r="U40" s="176"/>
      <c r="V40" s="176"/>
      <c r="W40" s="189"/>
      <c r="X40" s="190"/>
      <c r="Y40" s="189"/>
      <c r="Z40" s="176"/>
      <c r="AA40" s="238"/>
      <c r="AB40" s="176"/>
      <c r="AC40" s="190"/>
      <c r="AD40" s="227"/>
      <c r="AE40" s="183"/>
      <c r="AF40" s="183"/>
      <c r="AG40" s="183"/>
      <c r="AH40" s="183"/>
      <c r="AI40" s="171"/>
      <c r="AJ40" s="178"/>
      <c r="AK40" s="237"/>
      <c r="AL40" s="213"/>
      <c r="AM40" s="295"/>
      <c r="AN40" s="296"/>
      <c r="AO40" s="297"/>
      <c r="AP40" s="297"/>
      <c r="AQ40" s="296"/>
      <c r="AR40" s="297"/>
      <c r="AS40" s="297"/>
      <c r="AT40" s="296"/>
      <c r="AU40" s="297"/>
      <c r="AV40" s="297"/>
      <c r="AW40" s="296"/>
      <c r="AX40" s="297"/>
      <c r="AY40" s="297"/>
      <c r="AZ40" s="296"/>
      <c r="BA40" s="297"/>
      <c r="BB40" s="297"/>
      <c r="BC40" s="297"/>
      <c r="BD40" s="297"/>
      <c r="BE40" s="297"/>
      <c r="BF40" s="296"/>
      <c r="BG40" s="296"/>
      <c r="BH40" s="298"/>
    </row>
    <row r="41" spans="1:60" ht="72.5" customHeight="1" x14ac:dyDescent="0.3">
      <c r="A41" s="175"/>
      <c r="B41" s="176"/>
      <c r="C41" s="233"/>
      <c r="D41" s="178"/>
      <c r="E41" s="178"/>
      <c r="F41" s="41" t="s">
        <v>55</v>
      </c>
      <c r="G41" s="43" t="s">
        <v>202</v>
      </c>
      <c r="H41" s="178"/>
      <c r="I41" s="178"/>
      <c r="J41" s="178"/>
      <c r="K41" s="178"/>
      <c r="L41" s="178"/>
      <c r="M41" s="189"/>
      <c r="N41" s="201"/>
      <c r="O41" s="202"/>
      <c r="P41" s="177"/>
      <c r="Q41" s="171"/>
      <c r="R41" s="43" t="s">
        <v>203</v>
      </c>
      <c r="S41" s="45" t="s">
        <v>66</v>
      </c>
      <c r="T41" s="46" t="s">
        <v>204</v>
      </c>
      <c r="U41" s="45" t="s">
        <v>67</v>
      </c>
      <c r="V41" s="45" t="s">
        <v>68</v>
      </c>
      <c r="W41" s="47">
        <f>VLOOKUP(V41,'[2]Datos Validacion'!$K$6:$L$8,2,0)</f>
        <v>0.25</v>
      </c>
      <c r="X41" s="46" t="s">
        <v>69</v>
      </c>
      <c r="Y41" s="47">
        <f>VLOOKUP(X41,'[2]Datos Validacion'!$M$6:$N$7,2,0)</f>
        <v>0.15</v>
      </c>
      <c r="Z41" s="45" t="s">
        <v>70</v>
      </c>
      <c r="AA41" s="53" t="s">
        <v>205</v>
      </c>
      <c r="AB41" s="45" t="s">
        <v>72</v>
      </c>
      <c r="AC41" s="46" t="s">
        <v>206</v>
      </c>
      <c r="AD41" s="49">
        <f t="shared" si="2"/>
        <v>0.4</v>
      </c>
      <c r="AE41" s="50" t="str">
        <f t="shared" si="1"/>
        <v>MUY BAJA</v>
      </c>
      <c r="AF41" s="108">
        <f>+AF39-(AF39*AD41)</f>
        <v>7.1999999999999995E-2</v>
      </c>
      <c r="AG41" s="183"/>
      <c r="AH41" s="183"/>
      <c r="AI41" s="171"/>
      <c r="AJ41" s="178"/>
      <c r="AK41" s="237"/>
      <c r="AL41" s="213"/>
      <c r="AM41" s="295"/>
      <c r="AN41" s="296"/>
      <c r="AO41" s="297"/>
      <c r="AP41" s="297"/>
      <c r="AQ41" s="296"/>
      <c r="AR41" s="297"/>
      <c r="AS41" s="297"/>
      <c r="AT41" s="296"/>
      <c r="AU41" s="297"/>
      <c r="AV41" s="297"/>
      <c r="AW41" s="296"/>
      <c r="AX41" s="297"/>
      <c r="AY41" s="297"/>
      <c r="AZ41" s="296"/>
      <c r="BA41" s="297"/>
      <c r="BB41" s="297"/>
      <c r="BC41" s="297"/>
      <c r="BD41" s="297"/>
      <c r="BE41" s="297"/>
      <c r="BF41" s="296"/>
      <c r="BG41" s="296"/>
      <c r="BH41" s="298"/>
    </row>
    <row r="42" spans="1:60" ht="93.75" customHeight="1" x14ac:dyDescent="0.3">
      <c r="A42" s="175" t="s">
        <v>3</v>
      </c>
      <c r="B42" s="176"/>
      <c r="C42" s="233" t="s">
        <v>207</v>
      </c>
      <c r="D42" s="178" t="s">
        <v>208</v>
      </c>
      <c r="E42" s="178" t="s">
        <v>209</v>
      </c>
      <c r="F42" s="178" t="s">
        <v>55</v>
      </c>
      <c r="G42" s="190" t="s">
        <v>210</v>
      </c>
      <c r="H42" s="178" t="s">
        <v>211</v>
      </c>
      <c r="I42" s="247" t="s">
        <v>212</v>
      </c>
      <c r="J42" s="178" t="s">
        <v>59</v>
      </c>
      <c r="K42" s="178" t="s">
        <v>213</v>
      </c>
      <c r="L42" s="178" t="s">
        <v>214</v>
      </c>
      <c r="M42" s="189">
        <f>VLOOKUP(L42,'[2]Datos Validacion'!$C$6:$D$10,2,0)</f>
        <v>1</v>
      </c>
      <c r="N42" s="201" t="s">
        <v>109</v>
      </c>
      <c r="O42" s="202">
        <f>VLOOKUP(N42,'[2]Datos Validacion'!$E$6:$F$15,2,0)</f>
        <v>0.6</v>
      </c>
      <c r="P42" s="177" t="s">
        <v>110</v>
      </c>
      <c r="Q42" s="171" t="s">
        <v>64</v>
      </c>
      <c r="R42" s="115" t="s">
        <v>215</v>
      </c>
      <c r="S42" s="45" t="s">
        <v>66</v>
      </c>
      <c r="T42" s="46" t="s">
        <v>209</v>
      </c>
      <c r="U42" s="45" t="s">
        <v>67</v>
      </c>
      <c r="V42" s="45" t="s">
        <v>68</v>
      </c>
      <c r="W42" s="47">
        <f>VLOOKUP(V42,'[2]Datos Validacion'!$K$6:$L$8,2,0)</f>
        <v>0.25</v>
      </c>
      <c r="X42" s="46" t="s">
        <v>69</v>
      </c>
      <c r="Y42" s="47">
        <f>VLOOKUP(X42,'[2]Datos Validacion'!$M$6:$N$7,2,0)</f>
        <v>0.15</v>
      </c>
      <c r="Z42" s="45" t="s">
        <v>70</v>
      </c>
      <c r="AA42" s="53" t="s">
        <v>216</v>
      </c>
      <c r="AB42" s="45" t="s">
        <v>72</v>
      </c>
      <c r="AC42" s="43" t="s">
        <v>217</v>
      </c>
      <c r="AD42" s="49">
        <f t="shared" si="2"/>
        <v>0.4</v>
      </c>
      <c r="AE42" s="50" t="str">
        <f t="shared" si="1"/>
        <v>MEDIA</v>
      </c>
      <c r="AF42" s="50">
        <f t="shared" si="7"/>
        <v>0.6</v>
      </c>
      <c r="AG42" s="183" t="str">
        <f t="shared" si="8"/>
        <v>MODERADO</v>
      </c>
      <c r="AH42" s="183">
        <f t="shared" si="9"/>
        <v>0.6</v>
      </c>
      <c r="AI42" s="171" t="s">
        <v>115</v>
      </c>
      <c r="AJ42" s="178" t="s">
        <v>75</v>
      </c>
      <c r="AK42" s="237"/>
      <c r="AL42" s="213"/>
      <c r="AM42" s="269">
        <v>45279</v>
      </c>
      <c r="AN42" s="164"/>
      <c r="AO42" s="168"/>
      <c r="AP42" s="168" t="s">
        <v>3</v>
      </c>
      <c r="AQ42" s="162" t="s">
        <v>523</v>
      </c>
      <c r="AR42" s="168"/>
      <c r="AS42" s="168"/>
      <c r="AT42" s="166"/>
      <c r="AU42" s="168"/>
      <c r="AV42" s="168"/>
      <c r="AW42" s="166"/>
      <c r="AX42" s="168"/>
      <c r="AY42" s="168"/>
      <c r="AZ42" s="166"/>
      <c r="BA42" s="168"/>
      <c r="BB42" s="168"/>
      <c r="BC42" s="166"/>
      <c r="BD42" s="168"/>
      <c r="BE42" s="168"/>
      <c r="BF42" s="166"/>
      <c r="BG42" s="166"/>
      <c r="BH42" s="162" t="s">
        <v>524</v>
      </c>
    </row>
    <row r="43" spans="1:60" ht="47" customHeight="1" x14ac:dyDescent="0.3">
      <c r="A43" s="175"/>
      <c r="B43" s="176"/>
      <c r="C43" s="233"/>
      <c r="D43" s="178"/>
      <c r="E43" s="178"/>
      <c r="F43" s="178"/>
      <c r="G43" s="190"/>
      <c r="H43" s="178"/>
      <c r="I43" s="247"/>
      <c r="J43" s="178"/>
      <c r="K43" s="178"/>
      <c r="L43" s="178"/>
      <c r="M43" s="189"/>
      <c r="N43" s="201"/>
      <c r="O43" s="202"/>
      <c r="P43" s="177"/>
      <c r="Q43" s="171"/>
      <c r="R43" s="44" t="s">
        <v>218</v>
      </c>
      <c r="S43" s="45" t="s">
        <v>66</v>
      </c>
      <c r="T43" s="46" t="s">
        <v>209</v>
      </c>
      <c r="U43" s="45" t="s">
        <v>67</v>
      </c>
      <c r="V43" s="45" t="s">
        <v>68</v>
      </c>
      <c r="W43" s="47">
        <f>VLOOKUP(V43,'[2]Datos Validacion'!$K$6:$L$8,2,0)</f>
        <v>0.25</v>
      </c>
      <c r="X43" s="46" t="s">
        <v>69</v>
      </c>
      <c r="Y43" s="47">
        <f>VLOOKUP(X43,'[2]Datos Validacion'!$M$6:$N$7,2,0)</f>
        <v>0.15</v>
      </c>
      <c r="Z43" s="45" t="s">
        <v>70</v>
      </c>
      <c r="AA43" s="53" t="s">
        <v>219</v>
      </c>
      <c r="AB43" s="45" t="s">
        <v>72</v>
      </c>
      <c r="AC43" s="43" t="s">
        <v>220</v>
      </c>
      <c r="AD43" s="49">
        <f t="shared" si="2"/>
        <v>0.4</v>
      </c>
      <c r="AE43" s="50" t="str">
        <f t="shared" si="1"/>
        <v>BAJA</v>
      </c>
      <c r="AF43" s="50">
        <f>+AF42-(AF42*AD43)</f>
        <v>0.36</v>
      </c>
      <c r="AG43" s="183"/>
      <c r="AH43" s="183"/>
      <c r="AI43" s="171"/>
      <c r="AJ43" s="178"/>
      <c r="AK43" s="237"/>
      <c r="AL43" s="213"/>
      <c r="AM43" s="168"/>
      <c r="AN43" s="164"/>
      <c r="AO43" s="168"/>
      <c r="AP43" s="168"/>
      <c r="AQ43" s="162"/>
      <c r="AR43" s="168"/>
      <c r="AS43" s="168"/>
      <c r="AT43" s="166"/>
      <c r="AU43" s="168"/>
      <c r="AV43" s="168"/>
      <c r="AW43" s="166"/>
      <c r="AX43" s="168"/>
      <c r="AY43" s="168"/>
      <c r="AZ43" s="166"/>
      <c r="BA43" s="168"/>
      <c r="BB43" s="168"/>
      <c r="BC43" s="166"/>
      <c r="BD43" s="168"/>
      <c r="BE43" s="168"/>
      <c r="BF43" s="166"/>
      <c r="BG43" s="166"/>
      <c r="BH43" s="162"/>
    </row>
    <row r="44" spans="1:60" ht="37.5" x14ac:dyDescent="0.3">
      <c r="A44" s="175"/>
      <c r="B44" s="176"/>
      <c r="C44" s="233"/>
      <c r="D44" s="178"/>
      <c r="E44" s="178"/>
      <c r="F44" s="178" t="s">
        <v>55</v>
      </c>
      <c r="G44" s="190" t="s">
        <v>221</v>
      </c>
      <c r="H44" s="178"/>
      <c r="I44" s="247"/>
      <c r="J44" s="178"/>
      <c r="K44" s="178"/>
      <c r="L44" s="178"/>
      <c r="M44" s="189"/>
      <c r="N44" s="201"/>
      <c r="O44" s="202"/>
      <c r="P44" s="177"/>
      <c r="Q44" s="171"/>
      <c r="R44" s="44" t="s">
        <v>222</v>
      </c>
      <c r="S44" s="45" t="s">
        <v>66</v>
      </c>
      <c r="T44" s="46" t="s">
        <v>209</v>
      </c>
      <c r="U44" s="45" t="s">
        <v>67</v>
      </c>
      <c r="V44" s="45" t="s">
        <v>68</v>
      </c>
      <c r="W44" s="47">
        <f>VLOOKUP(V44,'[2]Datos Validacion'!$K$6:$L$8,2,0)</f>
        <v>0.25</v>
      </c>
      <c r="X44" s="46" t="s">
        <v>69</v>
      </c>
      <c r="Y44" s="47">
        <f>VLOOKUP(X44,'[2]Datos Validacion'!$M$6:$N$7,2,0)</f>
        <v>0.15</v>
      </c>
      <c r="Z44" s="45" t="s">
        <v>70</v>
      </c>
      <c r="AA44" s="53" t="s">
        <v>223</v>
      </c>
      <c r="AB44" s="45" t="s">
        <v>72</v>
      </c>
      <c r="AC44" s="43" t="s">
        <v>224</v>
      </c>
      <c r="AD44" s="49">
        <f t="shared" si="2"/>
        <v>0.4</v>
      </c>
      <c r="AE44" s="50" t="str">
        <f t="shared" si="1"/>
        <v>BAJA</v>
      </c>
      <c r="AF44" s="50">
        <f t="shared" ref="AF44:AF45" si="11">+AF43-(AF43*AD44)</f>
        <v>0.216</v>
      </c>
      <c r="AG44" s="183"/>
      <c r="AH44" s="183"/>
      <c r="AI44" s="171"/>
      <c r="AJ44" s="178"/>
      <c r="AK44" s="237"/>
      <c r="AL44" s="213"/>
      <c r="AM44" s="168"/>
      <c r="AN44" s="164"/>
      <c r="AO44" s="168"/>
      <c r="AP44" s="168"/>
      <c r="AQ44" s="162"/>
      <c r="AR44" s="168"/>
      <c r="AS44" s="168"/>
      <c r="AT44" s="166"/>
      <c r="AU44" s="168"/>
      <c r="AV44" s="168"/>
      <c r="AW44" s="166"/>
      <c r="AX44" s="168"/>
      <c r="AY44" s="168"/>
      <c r="AZ44" s="166"/>
      <c r="BA44" s="168"/>
      <c r="BB44" s="168"/>
      <c r="BC44" s="166"/>
      <c r="BD44" s="168"/>
      <c r="BE44" s="168"/>
      <c r="BF44" s="166"/>
      <c r="BG44" s="166"/>
      <c r="BH44" s="162"/>
    </row>
    <row r="45" spans="1:60" ht="45" customHeight="1" x14ac:dyDescent="0.3">
      <c r="A45" s="175"/>
      <c r="B45" s="176"/>
      <c r="C45" s="233"/>
      <c r="D45" s="178"/>
      <c r="E45" s="178"/>
      <c r="F45" s="178"/>
      <c r="G45" s="190"/>
      <c r="H45" s="178"/>
      <c r="I45" s="247"/>
      <c r="J45" s="178"/>
      <c r="K45" s="178"/>
      <c r="L45" s="178"/>
      <c r="M45" s="189"/>
      <c r="N45" s="201"/>
      <c r="O45" s="202"/>
      <c r="P45" s="177"/>
      <c r="Q45" s="171"/>
      <c r="R45" s="44" t="s">
        <v>225</v>
      </c>
      <c r="S45" s="45" t="s">
        <v>66</v>
      </c>
      <c r="T45" s="46" t="s">
        <v>209</v>
      </c>
      <c r="U45" s="45" t="s">
        <v>67</v>
      </c>
      <c r="V45" s="45" t="s">
        <v>68</v>
      </c>
      <c r="W45" s="47">
        <f>VLOOKUP(V45,'[2]Datos Validacion'!$K$6:$L$8,2,0)</f>
        <v>0.25</v>
      </c>
      <c r="X45" s="46" t="s">
        <v>69</v>
      </c>
      <c r="Y45" s="47">
        <f>VLOOKUP(X45,'[2]Datos Validacion'!$M$6:$N$7,2,0)</f>
        <v>0.15</v>
      </c>
      <c r="Z45" s="45" t="s">
        <v>70</v>
      </c>
      <c r="AA45" s="53" t="s">
        <v>226</v>
      </c>
      <c r="AB45" s="45" t="s">
        <v>72</v>
      </c>
      <c r="AC45" s="43" t="s">
        <v>227</v>
      </c>
      <c r="AD45" s="49">
        <f t="shared" si="2"/>
        <v>0.4</v>
      </c>
      <c r="AE45" s="50" t="str">
        <f t="shared" si="1"/>
        <v>MUY BAJA</v>
      </c>
      <c r="AF45" s="108">
        <f t="shared" si="11"/>
        <v>0.12959999999999999</v>
      </c>
      <c r="AG45" s="183"/>
      <c r="AH45" s="183"/>
      <c r="AI45" s="171"/>
      <c r="AJ45" s="178"/>
      <c r="AK45" s="237"/>
      <c r="AL45" s="213"/>
      <c r="AM45" s="168"/>
      <c r="AN45" s="164"/>
      <c r="AO45" s="168"/>
      <c r="AP45" s="168"/>
      <c r="AQ45" s="162"/>
      <c r="AR45" s="168"/>
      <c r="AS45" s="168"/>
      <c r="AT45" s="166"/>
      <c r="AU45" s="168"/>
      <c r="AV45" s="168"/>
      <c r="AW45" s="166"/>
      <c r="AX45" s="168"/>
      <c r="AY45" s="168"/>
      <c r="AZ45" s="166"/>
      <c r="BA45" s="168"/>
      <c r="BB45" s="168"/>
      <c r="BC45" s="166"/>
      <c r="BD45" s="168"/>
      <c r="BE45" s="168"/>
      <c r="BF45" s="166"/>
      <c r="BG45" s="166"/>
      <c r="BH45" s="162"/>
    </row>
    <row r="46" spans="1:60" ht="151" customHeight="1" x14ac:dyDescent="0.3">
      <c r="A46" s="175" t="s">
        <v>3</v>
      </c>
      <c r="B46" s="176"/>
      <c r="C46" s="234" t="s">
        <v>228</v>
      </c>
      <c r="D46" s="178" t="s">
        <v>229</v>
      </c>
      <c r="E46" s="178" t="s">
        <v>230</v>
      </c>
      <c r="F46" s="178" t="s">
        <v>55</v>
      </c>
      <c r="G46" s="246" t="s">
        <v>231</v>
      </c>
      <c r="H46" s="178" t="s">
        <v>232</v>
      </c>
      <c r="I46" s="246" t="s">
        <v>233</v>
      </c>
      <c r="J46" s="178" t="s">
        <v>59</v>
      </c>
      <c r="K46" s="246" t="s">
        <v>234</v>
      </c>
      <c r="L46" s="178" t="s">
        <v>61</v>
      </c>
      <c r="M46" s="189">
        <f>VLOOKUP(L46,'[2]Datos Validacion'!$C$6:$D$10,2,0)</f>
        <v>0.4</v>
      </c>
      <c r="N46" s="201" t="s">
        <v>109</v>
      </c>
      <c r="O46" s="202">
        <f>VLOOKUP(N46,'[2]Datos Validacion'!$E$6:$F$15,2,0)</f>
        <v>0.6</v>
      </c>
      <c r="P46" s="177" t="s">
        <v>110</v>
      </c>
      <c r="Q46" s="171" t="s">
        <v>115</v>
      </c>
      <c r="R46" s="116" t="s">
        <v>235</v>
      </c>
      <c r="S46" s="45" t="s">
        <v>66</v>
      </c>
      <c r="T46" s="46" t="s">
        <v>236</v>
      </c>
      <c r="U46" s="45" t="s">
        <v>67</v>
      </c>
      <c r="V46" s="45" t="s">
        <v>68</v>
      </c>
      <c r="W46" s="47">
        <f>VLOOKUP(V46,'[2]Datos Validacion'!$K$6:$L$8,2,0)</f>
        <v>0.25</v>
      </c>
      <c r="X46" s="46" t="s">
        <v>69</v>
      </c>
      <c r="Y46" s="47">
        <f>VLOOKUP(X46,'[2]Datos Validacion'!$M$6:$N$7,2,0)</f>
        <v>0.15</v>
      </c>
      <c r="Z46" s="45" t="s">
        <v>70</v>
      </c>
      <c r="AA46" s="53" t="s">
        <v>237</v>
      </c>
      <c r="AB46" s="45" t="s">
        <v>72</v>
      </c>
      <c r="AC46" s="53" t="s">
        <v>238</v>
      </c>
      <c r="AD46" s="49">
        <f t="shared" si="2"/>
        <v>0.4</v>
      </c>
      <c r="AE46" s="50" t="str">
        <f t="shared" si="1"/>
        <v>BAJA</v>
      </c>
      <c r="AF46" s="50">
        <f t="shared" si="3"/>
        <v>0.24</v>
      </c>
      <c r="AG46" s="183" t="str">
        <f t="shared" si="4"/>
        <v>MODERADO</v>
      </c>
      <c r="AH46" s="183">
        <f t="shared" si="0"/>
        <v>0.6</v>
      </c>
      <c r="AI46" s="171" t="s">
        <v>115</v>
      </c>
      <c r="AJ46" s="178" t="s">
        <v>75</v>
      </c>
      <c r="AK46" s="237"/>
      <c r="AL46" s="178"/>
      <c r="AM46" s="213"/>
      <c r="AN46" s="303"/>
      <c r="AO46" s="168"/>
      <c r="AP46" s="168"/>
      <c r="AQ46" s="168"/>
      <c r="AR46" s="168"/>
      <c r="AS46" s="168"/>
      <c r="AT46" s="168"/>
      <c r="AU46" s="168"/>
      <c r="AV46" s="168"/>
      <c r="AW46" s="168"/>
      <c r="AX46" s="168"/>
      <c r="AY46" s="168"/>
      <c r="AZ46" s="168"/>
      <c r="BA46" s="168"/>
      <c r="BB46" s="168"/>
      <c r="BC46" s="168"/>
      <c r="BD46" s="168"/>
      <c r="BE46" s="168"/>
      <c r="BF46" s="168"/>
      <c r="BG46" s="168"/>
      <c r="BH46" s="162" t="s">
        <v>598</v>
      </c>
    </row>
    <row r="47" spans="1:60" ht="151" customHeight="1" x14ac:dyDescent="0.3">
      <c r="A47" s="175"/>
      <c r="B47" s="176"/>
      <c r="C47" s="234"/>
      <c r="D47" s="178"/>
      <c r="E47" s="178"/>
      <c r="F47" s="178"/>
      <c r="G47" s="246"/>
      <c r="H47" s="178"/>
      <c r="I47" s="246"/>
      <c r="J47" s="178"/>
      <c r="K47" s="246"/>
      <c r="L47" s="178"/>
      <c r="M47" s="189"/>
      <c r="N47" s="201"/>
      <c r="O47" s="202"/>
      <c r="P47" s="177"/>
      <c r="Q47" s="171"/>
      <c r="R47" s="111" t="s">
        <v>239</v>
      </c>
      <c r="S47" s="117" t="s">
        <v>66</v>
      </c>
      <c r="T47" s="106" t="s">
        <v>240</v>
      </c>
      <c r="U47" s="117" t="s">
        <v>67</v>
      </c>
      <c r="V47" s="117" t="s">
        <v>118</v>
      </c>
      <c r="W47" s="118">
        <f>VLOOKUP(V47,'[3]Datos Validacion'!$K$6:$L$8,2,0)</f>
        <v>0.15</v>
      </c>
      <c r="X47" s="106" t="s">
        <v>69</v>
      </c>
      <c r="Y47" s="118">
        <f>VLOOKUP(X47,'[3]Datos Validacion'!$M$6:$N$7,2,0)</f>
        <v>0.15</v>
      </c>
      <c r="Z47" s="117" t="s">
        <v>70</v>
      </c>
      <c r="AA47" s="119" t="s">
        <v>241</v>
      </c>
      <c r="AB47" s="117" t="s">
        <v>72</v>
      </c>
      <c r="AC47" s="106" t="s">
        <v>242</v>
      </c>
      <c r="AD47" s="120">
        <f t="shared" si="2"/>
        <v>0.3</v>
      </c>
      <c r="AE47" s="50" t="str">
        <f t="shared" si="1"/>
        <v>MUY BAJA</v>
      </c>
      <c r="AF47" s="121">
        <f>+AF46-(AF46*AD47)</f>
        <v>0.16799999999999998</v>
      </c>
      <c r="AG47" s="183"/>
      <c r="AH47" s="183"/>
      <c r="AI47" s="171"/>
      <c r="AJ47" s="178"/>
      <c r="AK47" s="237"/>
      <c r="AL47" s="178"/>
      <c r="AM47" s="213"/>
      <c r="AN47" s="303"/>
      <c r="AO47" s="168"/>
      <c r="AP47" s="168"/>
      <c r="AQ47" s="168"/>
      <c r="AR47" s="168"/>
      <c r="AS47" s="168"/>
      <c r="AT47" s="168"/>
      <c r="AU47" s="168"/>
      <c r="AV47" s="168"/>
      <c r="AW47" s="168"/>
      <c r="AX47" s="168"/>
      <c r="AY47" s="168"/>
      <c r="AZ47" s="168"/>
      <c r="BA47" s="168"/>
      <c r="BB47" s="168"/>
      <c r="BC47" s="168"/>
      <c r="BD47" s="168"/>
      <c r="BE47" s="168"/>
      <c r="BF47" s="168"/>
      <c r="BG47" s="168"/>
      <c r="BH47" s="162"/>
    </row>
    <row r="48" spans="1:60" s="141" customFormat="1" ht="137.5" customHeight="1" x14ac:dyDescent="0.35">
      <c r="A48" s="248" t="s">
        <v>3</v>
      </c>
      <c r="B48" s="242"/>
      <c r="C48" s="243" t="s">
        <v>228</v>
      </c>
      <c r="D48" s="244" t="s">
        <v>243</v>
      </c>
      <c r="E48" s="244" t="s">
        <v>244</v>
      </c>
      <c r="F48" s="115" t="s">
        <v>77</v>
      </c>
      <c r="G48" s="111" t="s">
        <v>245</v>
      </c>
      <c r="H48" s="244" t="s">
        <v>246</v>
      </c>
      <c r="I48" s="243" t="s">
        <v>247</v>
      </c>
      <c r="J48" s="244" t="s">
        <v>59</v>
      </c>
      <c r="K48" s="243" t="s">
        <v>248</v>
      </c>
      <c r="L48" s="244" t="s">
        <v>90</v>
      </c>
      <c r="M48" s="249">
        <f>VLOOKUP(L48,'[2]Datos Validacion'!$C$6:$D$10,2,0)</f>
        <v>0.6</v>
      </c>
      <c r="N48" s="250" t="s">
        <v>109</v>
      </c>
      <c r="O48" s="251">
        <f>VLOOKUP(N48,'[2]Datos Validacion'!$E$6:$F$15,2,0)</f>
        <v>0.6</v>
      </c>
      <c r="P48" s="192" t="s">
        <v>249</v>
      </c>
      <c r="Q48" s="252" t="s">
        <v>115</v>
      </c>
      <c r="R48" s="44" t="s">
        <v>250</v>
      </c>
      <c r="S48" s="134" t="s">
        <v>66</v>
      </c>
      <c r="T48" s="53" t="s">
        <v>251</v>
      </c>
      <c r="U48" s="134" t="s">
        <v>67</v>
      </c>
      <c r="V48" s="134" t="s">
        <v>68</v>
      </c>
      <c r="W48" s="149">
        <f>VLOOKUP(V48,'[2]Datos Validacion'!$K$6:$L$8,2,0)</f>
        <v>0.25</v>
      </c>
      <c r="X48" s="53" t="s">
        <v>252</v>
      </c>
      <c r="Y48" s="149">
        <f>VLOOKUP(X48,'[2]Datos Validacion'!$M$6:$N$7,2,0)</f>
        <v>0.25</v>
      </c>
      <c r="Z48" s="134" t="s">
        <v>70</v>
      </c>
      <c r="AA48" s="53" t="s">
        <v>253</v>
      </c>
      <c r="AB48" s="134" t="s">
        <v>72</v>
      </c>
      <c r="AC48" s="53" t="s">
        <v>254</v>
      </c>
      <c r="AD48" s="150">
        <f t="shared" si="2"/>
        <v>0.5</v>
      </c>
      <c r="AE48" s="151" t="str">
        <f t="shared" si="1"/>
        <v>BAJA</v>
      </c>
      <c r="AF48" s="151">
        <f t="shared" si="3"/>
        <v>0.3</v>
      </c>
      <c r="AG48" s="253" t="str">
        <f t="shared" si="4"/>
        <v>MODERADO</v>
      </c>
      <c r="AH48" s="253">
        <f t="shared" si="0"/>
        <v>0.6</v>
      </c>
      <c r="AI48" s="252" t="s">
        <v>115</v>
      </c>
      <c r="AJ48" s="244" t="s">
        <v>75</v>
      </c>
      <c r="AK48" s="245"/>
      <c r="AL48" s="245"/>
      <c r="AM48" s="167"/>
      <c r="AN48" s="164"/>
      <c r="AO48" s="164"/>
      <c r="AP48" s="164"/>
      <c r="AQ48" s="164"/>
      <c r="AR48" s="164"/>
      <c r="AS48" s="164"/>
      <c r="AT48" s="164"/>
      <c r="AU48" s="164"/>
      <c r="AV48" s="164"/>
      <c r="AW48" s="164"/>
      <c r="AX48" s="164"/>
      <c r="AY48" s="164"/>
      <c r="AZ48" s="164"/>
      <c r="BA48" s="164"/>
      <c r="BB48" s="164"/>
      <c r="BC48" s="164"/>
      <c r="BD48" s="164"/>
      <c r="BE48" s="164"/>
      <c r="BF48" s="164"/>
      <c r="BG48" s="164"/>
      <c r="BH48" s="162" t="s">
        <v>598</v>
      </c>
    </row>
    <row r="49" spans="1:60" s="141" customFormat="1" ht="137.5" customHeight="1" x14ac:dyDescent="0.35">
      <c r="A49" s="248"/>
      <c r="B49" s="242"/>
      <c r="C49" s="243"/>
      <c r="D49" s="244"/>
      <c r="E49" s="244"/>
      <c r="F49" s="115" t="s">
        <v>77</v>
      </c>
      <c r="G49" s="53" t="s">
        <v>255</v>
      </c>
      <c r="H49" s="244"/>
      <c r="I49" s="243"/>
      <c r="J49" s="244"/>
      <c r="K49" s="243"/>
      <c r="L49" s="244"/>
      <c r="M49" s="249"/>
      <c r="N49" s="250"/>
      <c r="O49" s="251"/>
      <c r="P49" s="192"/>
      <c r="Q49" s="252"/>
      <c r="R49" s="44" t="s">
        <v>256</v>
      </c>
      <c r="S49" s="134" t="s">
        <v>66</v>
      </c>
      <c r="T49" s="53" t="s">
        <v>257</v>
      </c>
      <c r="U49" s="134" t="s">
        <v>67</v>
      </c>
      <c r="V49" s="134" t="s">
        <v>68</v>
      </c>
      <c r="W49" s="149">
        <f>VLOOKUP(V49,'[2]Datos Validacion'!$K$6:$L$8,2,0)</f>
        <v>0.25</v>
      </c>
      <c r="X49" s="53" t="s">
        <v>69</v>
      </c>
      <c r="Y49" s="149">
        <f>VLOOKUP(X49,'[2]Datos Validacion'!$M$6:$N$7,2,0)</f>
        <v>0.15</v>
      </c>
      <c r="Z49" s="134" t="s">
        <v>70</v>
      </c>
      <c r="AA49" s="53" t="s">
        <v>253</v>
      </c>
      <c r="AB49" s="134" t="s">
        <v>72</v>
      </c>
      <c r="AC49" s="53" t="s">
        <v>258</v>
      </c>
      <c r="AD49" s="150">
        <f t="shared" si="2"/>
        <v>0.4</v>
      </c>
      <c r="AE49" s="151" t="str">
        <f t="shared" si="1"/>
        <v>MUY BAJA</v>
      </c>
      <c r="AF49" s="152">
        <f>+AF48-(AF48*AD49)</f>
        <v>0.18</v>
      </c>
      <c r="AG49" s="253"/>
      <c r="AH49" s="253"/>
      <c r="AI49" s="252"/>
      <c r="AJ49" s="244"/>
      <c r="AK49" s="245"/>
      <c r="AL49" s="245"/>
      <c r="AM49" s="167"/>
      <c r="AN49" s="164"/>
      <c r="AO49" s="164"/>
      <c r="AP49" s="164"/>
      <c r="AQ49" s="164"/>
      <c r="AR49" s="164"/>
      <c r="AS49" s="164"/>
      <c r="AT49" s="164"/>
      <c r="AU49" s="164"/>
      <c r="AV49" s="164"/>
      <c r="AW49" s="164"/>
      <c r="AX49" s="164"/>
      <c r="AY49" s="164"/>
      <c r="AZ49" s="164"/>
      <c r="BA49" s="164"/>
      <c r="BB49" s="164"/>
      <c r="BC49" s="164"/>
      <c r="BD49" s="164"/>
      <c r="BE49" s="164"/>
      <c r="BF49" s="164"/>
      <c r="BG49" s="164"/>
      <c r="BH49" s="162"/>
    </row>
    <row r="50" spans="1:60" ht="216.5" customHeight="1" x14ac:dyDescent="0.3">
      <c r="A50" s="175" t="s">
        <v>3</v>
      </c>
      <c r="B50" s="176"/>
      <c r="C50" s="233" t="s">
        <v>259</v>
      </c>
      <c r="D50" s="178" t="s">
        <v>260</v>
      </c>
      <c r="E50" s="178" t="s">
        <v>261</v>
      </c>
      <c r="F50" s="41" t="s">
        <v>55</v>
      </c>
      <c r="G50" s="43" t="s">
        <v>262</v>
      </c>
      <c r="H50" s="178" t="s">
        <v>263</v>
      </c>
      <c r="I50" s="247" t="s">
        <v>264</v>
      </c>
      <c r="J50" s="178" t="s">
        <v>59</v>
      </c>
      <c r="K50" s="177" t="s">
        <v>265</v>
      </c>
      <c r="L50" s="178" t="s">
        <v>214</v>
      </c>
      <c r="M50" s="189">
        <f>VLOOKUP(L50,'[2]Datos Validacion'!$C$6:$D$10,2,0)</f>
        <v>1</v>
      </c>
      <c r="N50" s="201" t="s">
        <v>62</v>
      </c>
      <c r="O50" s="202">
        <f>VLOOKUP(N50,'[2]Datos Validacion'!$E$6:$F$15,2,0)</f>
        <v>0.8</v>
      </c>
      <c r="P50" s="177" t="s">
        <v>63</v>
      </c>
      <c r="Q50" s="171" t="s">
        <v>74</v>
      </c>
      <c r="R50" s="98" t="s">
        <v>427</v>
      </c>
      <c r="S50" s="45" t="s">
        <v>66</v>
      </c>
      <c r="T50" s="46" t="s">
        <v>431</v>
      </c>
      <c r="U50" s="45" t="s">
        <v>67</v>
      </c>
      <c r="V50" s="45" t="s">
        <v>118</v>
      </c>
      <c r="W50" s="99">
        <f>VLOOKUP(V50,'[2]Datos Validacion'!$K$6:$L$8,2,0)</f>
        <v>0.15</v>
      </c>
      <c r="X50" s="46" t="s">
        <v>252</v>
      </c>
      <c r="Y50" s="99">
        <f>VLOOKUP(X50,'[2]Datos Validacion'!$M$6:$N$7,2,0)</f>
        <v>0.25</v>
      </c>
      <c r="Z50" s="45" t="s">
        <v>70</v>
      </c>
      <c r="AA50" s="98" t="s">
        <v>433</v>
      </c>
      <c r="AB50" s="45" t="s">
        <v>72</v>
      </c>
      <c r="AC50" s="98" t="s">
        <v>436</v>
      </c>
      <c r="AD50" s="49">
        <f t="shared" si="2"/>
        <v>0.4</v>
      </c>
      <c r="AE50" s="50" t="str">
        <f t="shared" si="1"/>
        <v>MEDIA</v>
      </c>
      <c r="AF50" s="50">
        <f t="shared" si="3"/>
        <v>0.6</v>
      </c>
      <c r="AG50" s="183" t="str">
        <f t="shared" si="4"/>
        <v>MAYOR</v>
      </c>
      <c r="AH50" s="183">
        <f t="shared" si="0"/>
        <v>0.8</v>
      </c>
      <c r="AI50" s="171" t="s">
        <v>74</v>
      </c>
      <c r="AJ50" s="178" t="s">
        <v>75</v>
      </c>
      <c r="AK50" s="200" t="s">
        <v>266</v>
      </c>
      <c r="AL50" s="237"/>
      <c r="AM50" s="158">
        <v>45280</v>
      </c>
      <c r="AN50" s="158" t="s">
        <v>542</v>
      </c>
      <c r="AO50" s="158"/>
      <c r="AP50" s="158" t="s">
        <v>3</v>
      </c>
      <c r="AQ50" s="156" t="s">
        <v>538</v>
      </c>
      <c r="AR50" s="158" t="s">
        <v>3</v>
      </c>
      <c r="AS50" s="158"/>
      <c r="AT50" s="156" t="s">
        <v>543</v>
      </c>
      <c r="AU50" s="158" t="s">
        <v>3</v>
      </c>
      <c r="AV50" s="158"/>
      <c r="AW50" s="156" t="s">
        <v>547</v>
      </c>
      <c r="AX50" s="158" t="s">
        <v>3</v>
      </c>
      <c r="AY50" s="158"/>
      <c r="AZ50" s="143" t="s">
        <v>551</v>
      </c>
      <c r="BA50" s="158" t="s">
        <v>3</v>
      </c>
      <c r="BB50" s="158"/>
      <c r="BC50" s="143" t="s">
        <v>552</v>
      </c>
      <c r="BD50" s="158" t="s">
        <v>3</v>
      </c>
      <c r="BE50" s="158"/>
      <c r="BF50" s="143" t="s">
        <v>555</v>
      </c>
      <c r="BG50" s="160" t="s">
        <v>558</v>
      </c>
      <c r="BH50" s="162" t="s">
        <v>559</v>
      </c>
    </row>
    <row r="51" spans="1:60" ht="183.5" customHeight="1" x14ac:dyDescent="0.3">
      <c r="A51" s="175"/>
      <c r="B51" s="176"/>
      <c r="C51" s="233"/>
      <c r="D51" s="178"/>
      <c r="E51" s="178"/>
      <c r="F51" s="41" t="s">
        <v>55</v>
      </c>
      <c r="G51" s="43" t="s">
        <v>267</v>
      </c>
      <c r="H51" s="178"/>
      <c r="I51" s="247"/>
      <c r="J51" s="178"/>
      <c r="K51" s="177"/>
      <c r="L51" s="178"/>
      <c r="M51" s="189"/>
      <c r="N51" s="201"/>
      <c r="O51" s="202"/>
      <c r="P51" s="177"/>
      <c r="Q51" s="171"/>
      <c r="R51" s="98" t="s">
        <v>428</v>
      </c>
      <c r="S51" s="45" t="s">
        <v>66</v>
      </c>
      <c r="T51" s="98" t="s">
        <v>431</v>
      </c>
      <c r="U51" s="45" t="s">
        <v>67</v>
      </c>
      <c r="V51" s="45" t="s">
        <v>118</v>
      </c>
      <c r="W51" s="99">
        <v>0.15</v>
      </c>
      <c r="X51" s="46" t="s">
        <v>252</v>
      </c>
      <c r="Y51" s="99">
        <v>0.25</v>
      </c>
      <c r="Z51" s="45" t="s">
        <v>70</v>
      </c>
      <c r="AA51" s="98" t="s">
        <v>433</v>
      </c>
      <c r="AB51" s="45" t="s">
        <v>72</v>
      </c>
      <c r="AC51" s="98" t="s">
        <v>436</v>
      </c>
      <c r="AD51" s="49">
        <f t="shared" si="2"/>
        <v>0.4</v>
      </c>
      <c r="AE51" s="50" t="str">
        <f t="shared" si="1"/>
        <v>BAJA</v>
      </c>
      <c r="AF51" s="50">
        <f>+AF50-(AF50*AD51)</f>
        <v>0.36</v>
      </c>
      <c r="AG51" s="183"/>
      <c r="AH51" s="183"/>
      <c r="AI51" s="171"/>
      <c r="AJ51" s="178"/>
      <c r="AK51" s="200"/>
      <c r="AL51" s="237"/>
      <c r="AM51" s="158"/>
      <c r="AN51" s="158"/>
      <c r="AO51" s="158"/>
      <c r="AP51" s="158"/>
      <c r="AQ51" s="156" t="s">
        <v>539</v>
      </c>
      <c r="AR51" s="158"/>
      <c r="AS51" s="158"/>
      <c r="AT51" s="156" t="s">
        <v>544</v>
      </c>
      <c r="AU51" s="158"/>
      <c r="AV51" s="158"/>
      <c r="AW51" s="156" t="s">
        <v>548</v>
      </c>
      <c r="AX51" s="158"/>
      <c r="AY51" s="158"/>
      <c r="AZ51" s="143" t="s">
        <v>551</v>
      </c>
      <c r="BA51" s="158"/>
      <c r="BB51" s="158"/>
      <c r="BC51" s="143" t="s">
        <v>553</v>
      </c>
      <c r="BD51" s="158"/>
      <c r="BE51" s="158"/>
      <c r="BF51" s="143" t="s">
        <v>556</v>
      </c>
      <c r="BG51" s="160"/>
      <c r="BH51" s="162"/>
    </row>
    <row r="52" spans="1:60" ht="57" customHeight="1" x14ac:dyDescent="0.3">
      <c r="A52" s="175"/>
      <c r="B52" s="176"/>
      <c r="C52" s="233"/>
      <c r="D52" s="178"/>
      <c r="E52" s="178"/>
      <c r="F52" s="41" t="s">
        <v>55</v>
      </c>
      <c r="G52" s="43" t="s">
        <v>268</v>
      </c>
      <c r="H52" s="178"/>
      <c r="I52" s="247"/>
      <c r="J52" s="178"/>
      <c r="K52" s="177"/>
      <c r="L52" s="178"/>
      <c r="M52" s="189"/>
      <c r="N52" s="201"/>
      <c r="O52" s="202"/>
      <c r="P52" s="177"/>
      <c r="Q52" s="171"/>
      <c r="R52" s="241" t="s">
        <v>429</v>
      </c>
      <c r="S52" s="176" t="s">
        <v>66</v>
      </c>
      <c r="T52" s="177" t="s">
        <v>432</v>
      </c>
      <c r="U52" s="176" t="s">
        <v>67</v>
      </c>
      <c r="V52" s="176" t="s">
        <v>68</v>
      </c>
      <c r="W52" s="189">
        <f>VLOOKUP(V52,'[2]Datos Validacion'!$K$6:$L$8,2,0)</f>
        <v>0.25</v>
      </c>
      <c r="X52" s="190" t="s">
        <v>252</v>
      </c>
      <c r="Y52" s="189">
        <f>VLOOKUP(X52,'[2]Datos Validacion'!$M$6:$N$7,2,0)</f>
        <v>0.25</v>
      </c>
      <c r="Z52" s="176" t="s">
        <v>70</v>
      </c>
      <c r="AA52" s="241" t="s">
        <v>434</v>
      </c>
      <c r="AB52" s="176" t="s">
        <v>72</v>
      </c>
      <c r="AC52" s="241" t="s">
        <v>437</v>
      </c>
      <c r="AD52" s="227">
        <f t="shared" ref="AD52:AD77" si="12">+W52+Y52</f>
        <v>0.5</v>
      </c>
      <c r="AE52" s="183" t="str">
        <f t="shared" ref="AE52:AE77" si="13">IF(AF52&lt;=20%,"MUY BAJA",IF(AF52&lt;=40%,"BAJA",IF(AF52&lt;=60%,"MEDIA",IF(AF52&lt;=80%,"ALTA","MUY ALTA"))))</f>
        <v>MUY BAJA</v>
      </c>
      <c r="AF52" s="183">
        <f>+AF51-(AF51*AD52)</f>
        <v>0.18</v>
      </c>
      <c r="AG52" s="183"/>
      <c r="AH52" s="183"/>
      <c r="AI52" s="171"/>
      <c r="AJ52" s="178"/>
      <c r="AK52" s="200"/>
      <c r="AL52" s="237"/>
      <c r="AM52" s="158"/>
      <c r="AN52" s="158"/>
      <c r="AO52" s="158"/>
      <c r="AP52" s="158"/>
      <c r="AQ52" s="170" t="s">
        <v>540</v>
      </c>
      <c r="AR52" s="158"/>
      <c r="AS52" s="158"/>
      <c r="AT52" s="170" t="s">
        <v>545</v>
      </c>
      <c r="AU52" s="158"/>
      <c r="AV52" s="158"/>
      <c r="AW52" s="172" t="s">
        <v>549</v>
      </c>
      <c r="AX52" s="158"/>
      <c r="AY52" s="158"/>
      <c r="AZ52" s="159" t="s">
        <v>551</v>
      </c>
      <c r="BA52" s="158"/>
      <c r="BB52" s="158"/>
      <c r="BC52" s="159" t="s">
        <v>552</v>
      </c>
      <c r="BD52" s="158"/>
      <c r="BE52" s="158"/>
      <c r="BF52" s="159" t="s">
        <v>557</v>
      </c>
      <c r="BG52" s="160"/>
      <c r="BH52" s="162"/>
    </row>
    <row r="53" spans="1:60" ht="57" customHeight="1" x14ac:dyDescent="0.3">
      <c r="A53" s="175"/>
      <c r="B53" s="176"/>
      <c r="C53" s="233"/>
      <c r="D53" s="178"/>
      <c r="E53" s="178"/>
      <c r="F53" s="41" t="s">
        <v>55</v>
      </c>
      <c r="G53" s="43" t="s">
        <v>269</v>
      </c>
      <c r="H53" s="178"/>
      <c r="I53" s="247"/>
      <c r="J53" s="178"/>
      <c r="K53" s="177"/>
      <c r="L53" s="178"/>
      <c r="M53" s="189"/>
      <c r="N53" s="201"/>
      <c r="O53" s="202"/>
      <c r="P53" s="177"/>
      <c r="Q53" s="171"/>
      <c r="R53" s="241"/>
      <c r="S53" s="176"/>
      <c r="T53" s="177"/>
      <c r="U53" s="176"/>
      <c r="V53" s="176"/>
      <c r="W53" s="189"/>
      <c r="X53" s="190"/>
      <c r="Y53" s="189"/>
      <c r="Z53" s="176"/>
      <c r="AA53" s="241"/>
      <c r="AB53" s="176"/>
      <c r="AC53" s="241"/>
      <c r="AD53" s="227"/>
      <c r="AE53" s="183"/>
      <c r="AF53" s="183"/>
      <c r="AG53" s="183"/>
      <c r="AH53" s="183"/>
      <c r="AI53" s="171"/>
      <c r="AJ53" s="178"/>
      <c r="AK53" s="200"/>
      <c r="AL53" s="237"/>
      <c r="AM53" s="158"/>
      <c r="AN53" s="158"/>
      <c r="AO53" s="158"/>
      <c r="AP53" s="158"/>
      <c r="AQ53" s="170"/>
      <c r="AR53" s="158"/>
      <c r="AS53" s="158"/>
      <c r="AT53" s="170"/>
      <c r="AU53" s="158"/>
      <c r="AV53" s="158"/>
      <c r="AW53" s="172"/>
      <c r="AX53" s="158"/>
      <c r="AY53" s="158"/>
      <c r="AZ53" s="159"/>
      <c r="BA53" s="158"/>
      <c r="BB53" s="158"/>
      <c r="BC53" s="159"/>
      <c r="BD53" s="158"/>
      <c r="BE53" s="158"/>
      <c r="BF53" s="159"/>
      <c r="BG53" s="160"/>
      <c r="BH53" s="162"/>
    </row>
    <row r="54" spans="1:60" ht="57" customHeight="1" x14ac:dyDescent="0.3">
      <c r="A54" s="175"/>
      <c r="B54" s="176"/>
      <c r="C54" s="233"/>
      <c r="D54" s="178"/>
      <c r="E54" s="178"/>
      <c r="F54" s="41" t="s">
        <v>55</v>
      </c>
      <c r="G54" s="43" t="s">
        <v>270</v>
      </c>
      <c r="H54" s="178"/>
      <c r="I54" s="247"/>
      <c r="J54" s="178"/>
      <c r="K54" s="177"/>
      <c r="L54" s="178"/>
      <c r="M54" s="189"/>
      <c r="N54" s="201"/>
      <c r="O54" s="202"/>
      <c r="P54" s="177"/>
      <c r="Q54" s="171"/>
      <c r="R54" s="241"/>
      <c r="S54" s="176"/>
      <c r="T54" s="177"/>
      <c r="U54" s="176"/>
      <c r="V54" s="176"/>
      <c r="W54" s="189"/>
      <c r="X54" s="190"/>
      <c r="Y54" s="189"/>
      <c r="Z54" s="176"/>
      <c r="AA54" s="241"/>
      <c r="AB54" s="176"/>
      <c r="AC54" s="241"/>
      <c r="AD54" s="227"/>
      <c r="AE54" s="183"/>
      <c r="AF54" s="183"/>
      <c r="AG54" s="183"/>
      <c r="AH54" s="183"/>
      <c r="AI54" s="171"/>
      <c r="AJ54" s="178"/>
      <c r="AK54" s="200"/>
      <c r="AL54" s="237"/>
      <c r="AM54" s="158"/>
      <c r="AN54" s="158"/>
      <c r="AO54" s="158"/>
      <c r="AP54" s="158"/>
      <c r="AQ54" s="170"/>
      <c r="AR54" s="158"/>
      <c r="AS54" s="158"/>
      <c r="AT54" s="170"/>
      <c r="AU54" s="158"/>
      <c r="AV54" s="158"/>
      <c r="AW54" s="172"/>
      <c r="AX54" s="158"/>
      <c r="AY54" s="158"/>
      <c r="AZ54" s="159"/>
      <c r="BA54" s="158"/>
      <c r="BB54" s="158"/>
      <c r="BC54" s="159"/>
      <c r="BD54" s="158"/>
      <c r="BE54" s="158"/>
      <c r="BF54" s="159"/>
      <c r="BG54" s="160"/>
      <c r="BH54" s="162"/>
    </row>
    <row r="55" spans="1:60" ht="125" customHeight="1" x14ac:dyDescent="0.3">
      <c r="A55" s="175"/>
      <c r="B55" s="176"/>
      <c r="C55" s="233"/>
      <c r="D55" s="178"/>
      <c r="E55" s="178"/>
      <c r="F55" s="41" t="s">
        <v>55</v>
      </c>
      <c r="G55" s="43" t="s">
        <v>271</v>
      </c>
      <c r="H55" s="178"/>
      <c r="I55" s="247"/>
      <c r="J55" s="178"/>
      <c r="K55" s="177"/>
      <c r="L55" s="178"/>
      <c r="M55" s="189"/>
      <c r="N55" s="201"/>
      <c r="O55" s="202"/>
      <c r="P55" s="177"/>
      <c r="Q55" s="171"/>
      <c r="R55" s="51" t="s">
        <v>430</v>
      </c>
      <c r="S55" s="45" t="s">
        <v>66</v>
      </c>
      <c r="T55" s="100" t="s">
        <v>432</v>
      </c>
      <c r="U55" s="45" t="s">
        <v>67</v>
      </c>
      <c r="V55" s="45" t="s">
        <v>68</v>
      </c>
      <c r="W55" s="47">
        <f>VLOOKUP(V55,'[2]Datos Validacion'!$K$6:$L$8,2,0)</f>
        <v>0.25</v>
      </c>
      <c r="X55" s="46" t="s">
        <v>252</v>
      </c>
      <c r="Y55" s="47">
        <f>VLOOKUP(X55,'[2]Datos Validacion'!$M$6:$N$7,2,0)</f>
        <v>0.25</v>
      </c>
      <c r="Z55" s="45" t="s">
        <v>70</v>
      </c>
      <c r="AA55" s="52" t="s">
        <v>435</v>
      </c>
      <c r="AB55" s="45" t="s">
        <v>72</v>
      </c>
      <c r="AC55" s="122" t="s">
        <v>438</v>
      </c>
      <c r="AD55" s="49">
        <f t="shared" si="12"/>
        <v>0.5</v>
      </c>
      <c r="AE55" s="50" t="str">
        <f t="shared" si="13"/>
        <v>MUY BAJA</v>
      </c>
      <c r="AF55" s="121">
        <f>AF52-(AF52*AD55)</f>
        <v>0.09</v>
      </c>
      <c r="AG55" s="183"/>
      <c r="AH55" s="183"/>
      <c r="AI55" s="171"/>
      <c r="AJ55" s="178"/>
      <c r="AK55" s="200"/>
      <c r="AL55" s="237"/>
      <c r="AM55" s="158"/>
      <c r="AN55" s="158"/>
      <c r="AO55" s="158"/>
      <c r="AP55" s="158"/>
      <c r="AQ55" s="156" t="s">
        <v>541</v>
      </c>
      <c r="AR55" s="158"/>
      <c r="AS55" s="158"/>
      <c r="AT55" s="156" t="s">
        <v>546</v>
      </c>
      <c r="AU55" s="158"/>
      <c r="AV55" s="158"/>
      <c r="AW55" s="156" t="s">
        <v>550</v>
      </c>
      <c r="AX55" s="158"/>
      <c r="AY55" s="158"/>
      <c r="AZ55" s="159"/>
      <c r="BA55" s="158"/>
      <c r="BB55" s="158"/>
      <c r="BC55" s="143" t="s">
        <v>554</v>
      </c>
      <c r="BD55" s="158"/>
      <c r="BE55" s="158"/>
      <c r="BF55" s="159"/>
      <c r="BG55" s="160"/>
      <c r="BH55" s="162"/>
    </row>
    <row r="56" spans="1:60" ht="86" customHeight="1" x14ac:dyDescent="0.3">
      <c r="A56" s="175" t="s">
        <v>3</v>
      </c>
      <c r="B56" s="255"/>
      <c r="C56" s="256" t="s">
        <v>272</v>
      </c>
      <c r="D56" s="247" t="s">
        <v>273</v>
      </c>
      <c r="E56" s="247" t="s">
        <v>274</v>
      </c>
      <c r="F56" s="178" t="s">
        <v>55</v>
      </c>
      <c r="G56" s="190" t="s">
        <v>275</v>
      </c>
      <c r="H56" s="247" t="s">
        <v>276</v>
      </c>
      <c r="I56" s="178" t="s">
        <v>277</v>
      </c>
      <c r="J56" s="178" t="s">
        <v>59</v>
      </c>
      <c r="K56" s="247" t="s">
        <v>278</v>
      </c>
      <c r="L56" s="178" t="s">
        <v>90</v>
      </c>
      <c r="M56" s="189">
        <f>VLOOKUP(L56,'[2]Datos Validacion'!$C$6:$D$10,2,0)</f>
        <v>0.6</v>
      </c>
      <c r="N56" s="201" t="s">
        <v>279</v>
      </c>
      <c r="O56" s="202">
        <f>VLOOKUP(N56,'[2]Datos Validacion'!$E$6:$F$15,2,0)</f>
        <v>1</v>
      </c>
      <c r="P56" s="177" t="s">
        <v>280</v>
      </c>
      <c r="Q56" s="171" t="s">
        <v>281</v>
      </c>
      <c r="R56" s="178" t="s">
        <v>282</v>
      </c>
      <c r="S56" s="178" t="s">
        <v>66</v>
      </c>
      <c r="T56" s="178" t="s">
        <v>283</v>
      </c>
      <c r="U56" s="178" t="s">
        <v>67</v>
      </c>
      <c r="V56" s="178" t="s">
        <v>68</v>
      </c>
      <c r="W56" s="178">
        <f>VLOOKUP(V56,'[2]Datos Validacion'!$K$6:$L$8,2,0)</f>
        <v>0.25</v>
      </c>
      <c r="X56" s="178" t="s">
        <v>69</v>
      </c>
      <c r="Y56" s="178">
        <f>VLOOKUP(X56,'[2]Datos Validacion'!$M$6:$N$7,2,0)</f>
        <v>0.15</v>
      </c>
      <c r="Z56" s="178" t="s">
        <v>70</v>
      </c>
      <c r="AA56" s="178" t="s">
        <v>284</v>
      </c>
      <c r="AB56" s="178" t="s">
        <v>72</v>
      </c>
      <c r="AC56" s="178" t="s">
        <v>285</v>
      </c>
      <c r="AD56" s="227">
        <f t="shared" si="12"/>
        <v>0.4</v>
      </c>
      <c r="AE56" s="183" t="str">
        <f t="shared" si="13"/>
        <v>BAJA</v>
      </c>
      <c r="AF56" s="183">
        <f t="shared" ref="AF56:AF60" si="14">IF(OR(V56="prevenir",V56="detectar"),(M56-(M56*AD56)), M56)</f>
        <v>0.36</v>
      </c>
      <c r="AG56" s="183" t="str">
        <f t="shared" ref="AG56:AG60" si="15">IF(AH56&lt;=20%,"LEVE",IF(AH56&lt;=40%,"MENOR",IF(AH56&lt;=60%,"MODERADO",IF(AH56&lt;=80%,"MAYOR","CATASTROFICO"))))</f>
        <v>CATASTROFICO</v>
      </c>
      <c r="AH56" s="183">
        <f t="shared" ref="AH56:AH60" si="16">IF(V56="corregir",(O56-(O56*AD56)), O56)</f>
        <v>1</v>
      </c>
      <c r="AI56" s="171" t="s">
        <v>281</v>
      </c>
      <c r="AJ56" s="178" t="s">
        <v>75</v>
      </c>
      <c r="AK56" s="200" t="s">
        <v>286</v>
      </c>
      <c r="AL56" s="178"/>
      <c r="AM56" s="269">
        <v>45279</v>
      </c>
      <c r="AN56" s="164" t="s">
        <v>560</v>
      </c>
      <c r="AO56" s="168"/>
      <c r="AP56" s="168" t="s">
        <v>3</v>
      </c>
      <c r="AQ56" s="164" t="s">
        <v>561</v>
      </c>
      <c r="AR56" s="168" t="s">
        <v>3</v>
      </c>
      <c r="AS56" s="168"/>
      <c r="AT56" s="164" t="s">
        <v>562</v>
      </c>
      <c r="AU56" s="168" t="s">
        <v>3</v>
      </c>
      <c r="AV56" s="168"/>
      <c r="AW56" s="164" t="s">
        <v>563</v>
      </c>
      <c r="AX56" s="168"/>
      <c r="AY56" s="168" t="s">
        <v>3</v>
      </c>
      <c r="AZ56" s="164" t="s">
        <v>564</v>
      </c>
      <c r="BA56" s="168"/>
      <c r="BB56" s="168"/>
      <c r="BC56" s="168" t="s">
        <v>565</v>
      </c>
      <c r="BD56" s="168"/>
      <c r="BE56" s="168" t="s">
        <v>3</v>
      </c>
      <c r="BF56" s="164" t="s">
        <v>566</v>
      </c>
      <c r="BG56" s="168" t="s">
        <v>565</v>
      </c>
      <c r="BH56" s="162" t="s">
        <v>576</v>
      </c>
    </row>
    <row r="57" spans="1:60" ht="86" customHeight="1" x14ac:dyDescent="0.3">
      <c r="A57" s="175"/>
      <c r="B57" s="255"/>
      <c r="C57" s="256"/>
      <c r="D57" s="247"/>
      <c r="E57" s="247"/>
      <c r="F57" s="178"/>
      <c r="G57" s="190"/>
      <c r="H57" s="247"/>
      <c r="I57" s="178"/>
      <c r="J57" s="178"/>
      <c r="K57" s="247"/>
      <c r="L57" s="178"/>
      <c r="M57" s="189"/>
      <c r="N57" s="201"/>
      <c r="O57" s="202"/>
      <c r="P57" s="177"/>
      <c r="Q57" s="171"/>
      <c r="R57" s="178"/>
      <c r="S57" s="178"/>
      <c r="T57" s="178"/>
      <c r="U57" s="178"/>
      <c r="V57" s="178"/>
      <c r="W57" s="178"/>
      <c r="X57" s="178"/>
      <c r="Y57" s="178"/>
      <c r="Z57" s="178"/>
      <c r="AA57" s="178"/>
      <c r="AB57" s="178"/>
      <c r="AC57" s="178"/>
      <c r="AD57" s="227"/>
      <c r="AE57" s="183"/>
      <c r="AF57" s="183"/>
      <c r="AG57" s="183"/>
      <c r="AH57" s="183"/>
      <c r="AI57" s="171"/>
      <c r="AJ57" s="178"/>
      <c r="AK57" s="200"/>
      <c r="AL57" s="178"/>
      <c r="AM57" s="269"/>
      <c r="AN57" s="164"/>
      <c r="AO57" s="168"/>
      <c r="AP57" s="168"/>
      <c r="AQ57" s="164"/>
      <c r="AR57" s="168"/>
      <c r="AS57" s="168"/>
      <c r="AT57" s="164"/>
      <c r="AU57" s="168"/>
      <c r="AV57" s="168"/>
      <c r="AW57" s="164"/>
      <c r="AX57" s="168"/>
      <c r="AY57" s="168"/>
      <c r="AZ57" s="164"/>
      <c r="BA57" s="168"/>
      <c r="BB57" s="168"/>
      <c r="BC57" s="168"/>
      <c r="BD57" s="168"/>
      <c r="BE57" s="168"/>
      <c r="BF57" s="164"/>
      <c r="BG57" s="168"/>
      <c r="BH57" s="162"/>
    </row>
    <row r="58" spans="1:60" ht="115.5" customHeight="1" x14ac:dyDescent="0.3">
      <c r="A58" s="175" t="s">
        <v>3</v>
      </c>
      <c r="B58" s="255"/>
      <c r="C58" s="256" t="s">
        <v>272</v>
      </c>
      <c r="D58" s="247" t="s">
        <v>273</v>
      </c>
      <c r="E58" s="247" t="s">
        <v>274</v>
      </c>
      <c r="F58" s="178" t="s">
        <v>77</v>
      </c>
      <c r="G58" s="190" t="s">
        <v>287</v>
      </c>
      <c r="H58" s="247" t="s">
        <v>288</v>
      </c>
      <c r="I58" s="178" t="s">
        <v>289</v>
      </c>
      <c r="J58" s="178" t="s">
        <v>59</v>
      </c>
      <c r="K58" s="247" t="s">
        <v>290</v>
      </c>
      <c r="L58" s="178" t="s">
        <v>90</v>
      </c>
      <c r="M58" s="189">
        <f>VLOOKUP(L58,'[2]Datos Validacion'!$C$6:$D$10,2,0)</f>
        <v>0.6</v>
      </c>
      <c r="N58" s="201" t="s">
        <v>279</v>
      </c>
      <c r="O58" s="202">
        <f>VLOOKUP(N58,'[2]Datos Validacion'!$E$6:$F$15,2,0)</f>
        <v>1</v>
      </c>
      <c r="P58" s="164" t="s">
        <v>291</v>
      </c>
      <c r="Q58" s="171" t="s">
        <v>281</v>
      </c>
      <c r="R58" s="178" t="s">
        <v>292</v>
      </c>
      <c r="S58" s="178" t="s">
        <v>66</v>
      </c>
      <c r="T58" s="178" t="s">
        <v>293</v>
      </c>
      <c r="U58" s="178" t="s">
        <v>67</v>
      </c>
      <c r="V58" s="178" t="s">
        <v>68</v>
      </c>
      <c r="W58" s="178">
        <f>VLOOKUP(V58,'[2]Datos Validacion'!$K$6:$L$8,2,0)</f>
        <v>0.25</v>
      </c>
      <c r="X58" s="178" t="s">
        <v>69</v>
      </c>
      <c r="Y58" s="178">
        <f>VLOOKUP(X58,'[2]Datos Validacion'!$M$6:$N$7,2,0)</f>
        <v>0.15</v>
      </c>
      <c r="Z58" s="178" t="s">
        <v>70</v>
      </c>
      <c r="AA58" s="178" t="s">
        <v>294</v>
      </c>
      <c r="AB58" s="178" t="s">
        <v>72</v>
      </c>
      <c r="AC58" s="178" t="s">
        <v>295</v>
      </c>
      <c r="AD58" s="178">
        <f t="shared" si="12"/>
        <v>0.4</v>
      </c>
      <c r="AE58" s="183" t="str">
        <f>IF(AF58&lt;=20%,"MUY BAJA",IF(AF58&lt;=40%,"BAJA",IF(AF58&lt;=60%,"MEDIA",IF(AF58&lt;=80%,"ALTA","MUY ALTA"))))</f>
        <v>BAJA</v>
      </c>
      <c r="AF58" s="183">
        <f t="shared" si="14"/>
        <v>0.36</v>
      </c>
      <c r="AG58" s="183" t="str">
        <f t="shared" si="15"/>
        <v>CATASTROFICO</v>
      </c>
      <c r="AH58" s="183">
        <f t="shared" si="16"/>
        <v>1</v>
      </c>
      <c r="AI58" s="171" t="s">
        <v>281</v>
      </c>
      <c r="AJ58" s="254" t="s">
        <v>75</v>
      </c>
      <c r="AK58" s="200" t="s">
        <v>286</v>
      </c>
      <c r="AL58" s="254"/>
      <c r="AM58" s="269">
        <v>45279</v>
      </c>
      <c r="AN58" s="164" t="s">
        <v>567</v>
      </c>
      <c r="AO58" s="168"/>
      <c r="AP58" s="168" t="s">
        <v>3</v>
      </c>
      <c r="AQ58" s="164" t="s">
        <v>568</v>
      </c>
      <c r="AR58" s="168" t="s">
        <v>3</v>
      </c>
      <c r="AS58" s="168"/>
      <c r="AT58" s="164" t="s">
        <v>569</v>
      </c>
      <c r="AU58" s="168" t="s">
        <v>3</v>
      </c>
      <c r="AV58" s="168"/>
      <c r="AW58" s="164" t="s">
        <v>570</v>
      </c>
      <c r="AX58" s="168"/>
      <c r="AY58" s="168" t="s">
        <v>3</v>
      </c>
      <c r="AZ58" s="164" t="s">
        <v>571</v>
      </c>
      <c r="BA58" s="168"/>
      <c r="BB58" s="168"/>
      <c r="BC58" s="168" t="s">
        <v>565</v>
      </c>
      <c r="BD58" s="168"/>
      <c r="BE58" s="168" t="s">
        <v>3</v>
      </c>
      <c r="BF58" s="164" t="s">
        <v>566</v>
      </c>
      <c r="BG58" s="168" t="s">
        <v>565</v>
      </c>
      <c r="BH58" s="162" t="s">
        <v>576</v>
      </c>
    </row>
    <row r="59" spans="1:60" ht="42" customHeight="1" x14ac:dyDescent="0.3">
      <c r="A59" s="175"/>
      <c r="B59" s="255"/>
      <c r="C59" s="256"/>
      <c r="D59" s="247"/>
      <c r="E59" s="247"/>
      <c r="F59" s="178"/>
      <c r="G59" s="190"/>
      <c r="H59" s="247"/>
      <c r="I59" s="178"/>
      <c r="J59" s="178"/>
      <c r="K59" s="247"/>
      <c r="L59" s="178"/>
      <c r="M59" s="189"/>
      <c r="N59" s="201"/>
      <c r="O59" s="202"/>
      <c r="P59" s="164"/>
      <c r="Q59" s="171"/>
      <c r="R59" s="178"/>
      <c r="S59" s="178"/>
      <c r="T59" s="178"/>
      <c r="U59" s="178"/>
      <c r="V59" s="178"/>
      <c r="W59" s="178"/>
      <c r="X59" s="178"/>
      <c r="Y59" s="178"/>
      <c r="Z59" s="178"/>
      <c r="AA59" s="178"/>
      <c r="AB59" s="178"/>
      <c r="AC59" s="178"/>
      <c r="AD59" s="178"/>
      <c r="AE59" s="183"/>
      <c r="AF59" s="183"/>
      <c r="AG59" s="183"/>
      <c r="AH59" s="183"/>
      <c r="AI59" s="171"/>
      <c r="AJ59" s="254"/>
      <c r="AK59" s="200"/>
      <c r="AL59" s="254"/>
      <c r="AM59" s="269"/>
      <c r="AN59" s="164"/>
      <c r="AO59" s="168"/>
      <c r="AP59" s="168"/>
      <c r="AQ59" s="164"/>
      <c r="AR59" s="168"/>
      <c r="AS59" s="168"/>
      <c r="AT59" s="164"/>
      <c r="AU59" s="168"/>
      <c r="AV59" s="168"/>
      <c r="AW59" s="164"/>
      <c r="AX59" s="168"/>
      <c r="AY59" s="168"/>
      <c r="AZ59" s="164"/>
      <c r="BA59" s="168"/>
      <c r="BB59" s="168"/>
      <c r="BC59" s="168"/>
      <c r="BD59" s="168"/>
      <c r="BE59" s="168"/>
      <c r="BF59" s="164"/>
      <c r="BG59" s="168"/>
      <c r="BH59" s="162"/>
    </row>
    <row r="60" spans="1:60" ht="121.5" customHeight="1" x14ac:dyDescent="0.3">
      <c r="A60" s="175" t="s">
        <v>3</v>
      </c>
      <c r="B60" s="255"/>
      <c r="C60" s="257" t="s">
        <v>272</v>
      </c>
      <c r="D60" s="178" t="s">
        <v>273</v>
      </c>
      <c r="E60" s="178" t="s">
        <v>274</v>
      </c>
      <c r="F60" s="178" t="s">
        <v>77</v>
      </c>
      <c r="G60" s="177" t="s">
        <v>296</v>
      </c>
      <c r="H60" s="178" t="s">
        <v>297</v>
      </c>
      <c r="I60" s="178" t="s">
        <v>298</v>
      </c>
      <c r="J60" s="178" t="s">
        <v>59</v>
      </c>
      <c r="K60" s="178" t="s">
        <v>299</v>
      </c>
      <c r="L60" s="178" t="s">
        <v>61</v>
      </c>
      <c r="M60" s="189">
        <f>VLOOKUP(L60,'[2]Datos Validacion'!$C$6:$D$10,2,0)</f>
        <v>0.4</v>
      </c>
      <c r="N60" s="201" t="s">
        <v>279</v>
      </c>
      <c r="O60" s="202">
        <f>VLOOKUP(N60,'[2]Datos Validacion'!$E$6:$F$15,2,0)</f>
        <v>1</v>
      </c>
      <c r="P60" s="164" t="s">
        <v>280</v>
      </c>
      <c r="Q60" s="171" t="s">
        <v>281</v>
      </c>
      <c r="R60" s="178" t="s">
        <v>300</v>
      </c>
      <c r="S60" s="176" t="s">
        <v>66</v>
      </c>
      <c r="T60" s="190" t="s">
        <v>301</v>
      </c>
      <c r="U60" s="176" t="s">
        <v>67</v>
      </c>
      <c r="V60" s="176" t="s">
        <v>68</v>
      </c>
      <c r="W60" s="189">
        <f>VLOOKUP(V60,'[2]Datos Validacion'!$K$6:$L$8,2,0)</f>
        <v>0.25</v>
      </c>
      <c r="X60" s="190" t="s">
        <v>69</v>
      </c>
      <c r="Y60" s="189">
        <f>VLOOKUP(X60,'[2]Datos Validacion'!$M$6:$N$7,2,0)</f>
        <v>0.15</v>
      </c>
      <c r="Z60" s="176" t="s">
        <v>70</v>
      </c>
      <c r="AA60" s="238" t="s">
        <v>302</v>
      </c>
      <c r="AB60" s="176" t="s">
        <v>72</v>
      </c>
      <c r="AC60" s="190" t="s">
        <v>303</v>
      </c>
      <c r="AD60" s="227">
        <f t="shared" si="12"/>
        <v>0.4</v>
      </c>
      <c r="AE60" s="183" t="str">
        <f t="shared" si="13"/>
        <v>BAJA</v>
      </c>
      <c r="AF60" s="183">
        <f t="shared" si="14"/>
        <v>0.24</v>
      </c>
      <c r="AG60" s="183" t="str">
        <f t="shared" si="15"/>
        <v>CATASTROFICO</v>
      </c>
      <c r="AH60" s="183">
        <f t="shared" si="16"/>
        <v>1</v>
      </c>
      <c r="AI60" s="171" t="s">
        <v>281</v>
      </c>
      <c r="AJ60" s="178" t="s">
        <v>75</v>
      </c>
      <c r="AK60" s="200" t="s">
        <v>286</v>
      </c>
      <c r="AL60" s="178"/>
      <c r="AM60" s="269">
        <v>45279</v>
      </c>
      <c r="AN60" s="164" t="s">
        <v>560</v>
      </c>
      <c r="AO60" s="168"/>
      <c r="AP60" s="168" t="s">
        <v>3</v>
      </c>
      <c r="AQ60" s="164" t="s">
        <v>572</v>
      </c>
      <c r="AR60" s="168" t="s">
        <v>3</v>
      </c>
      <c r="AS60" s="168"/>
      <c r="AT60" s="164" t="s">
        <v>573</v>
      </c>
      <c r="AU60" s="168" t="s">
        <v>3</v>
      </c>
      <c r="AV60" s="168"/>
      <c r="AW60" s="164" t="s">
        <v>574</v>
      </c>
      <c r="AX60" s="168"/>
      <c r="AY60" s="168" t="s">
        <v>3</v>
      </c>
      <c r="AZ60" s="164" t="s">
        <v>575</v>
      </c>
      <c r="BA60" s="168"/>
      <c r="BB60" s="168"/>
      <c r="BC60" s="168" t="s">
        <v>565</v>
      </c>
      <c r="BD60" s="168"/>
      <c r="BE60" s="168" t="s">
        <v>3</v>
      </c>
      <c r="BF60" s="164" t="s">
        <v>566</v>
      </c>
      <c r="BG60" s="168" t="s">
        <v>565</v>
      </c>
      <c r="BH60" s="162" t="s">
        <v>576</v>
      </c>
    </row>
    <row r="61" spans="1:60" ht="48.75" customHeight="1" x14ac:dyDescent="0.3">
      <c r="A61" s="175"/>
      <c r="B61" s="255"/>
      <c r="C61" s="257"/>
      <c r="D61" s="178"/>
      <c r="E61" s="178"/>
      <c r="F61" s="178"/>
      <c r="G61" s="177"/>
      <c r="H61" s="178"/>
      <c r="I61" s="178"/>
      <c r="J61" s="178"/>
      <c r="K61" s="178"/>
      <c r="L61" s="178"/>
      <c r="M61" s="189"/>
      <c r="N61" s="201"/>
      <c r="O61" s="202"/>
      <c r="P61" s="164"/>
      <c r="Q61" s="171"/>
      <c r="R61" s="178"/>
      <c r="S61" s="176"/>
      <c r="T61" s="190"/>
      <c r="U61" s="176"/>
      <c r="V61" s="176"/>
      <c r="W61" s="189"/>
      <c r="X61" s="190"/>
      <c r="Y61" s="189"/>
      <c r="Z61" s="176"/>
      <c r="AA61" s="238"/>
      <c r="AB61" s="176"/>
      <c r="AC61" s="190"/>
      <c r="AD61" s="227"/>
      <c r="AE61" s="183"/>
      <c r="AF61" s="183"/>
      <c r="AG61" s="183"/>
      <c r="AH61" s="183"/>
      <c r="AI61" s="171"/>
      <c r="AJ61" s="178"/>
      <c r="AK61" s="200"/>
      <c r="AL61" s="178"/>
      <c r="AM61" s="269"/>
      <c r="AN61" s="164"/>
      <c r="AO61" s="168"/>
      <c r="AP61" s="168"/>
      <c r="AQ61" s="164"/>
      <c r="AR61" s="168"/>
      <c r="AS61" s="168"/>
      <c r="AT61" s="164"/>
      <c r="AU61" s="168"/>
      <c r="AV61" s="168"/>
      <c r="AW61" s="164"/>
      <c r="AX61" s="168"/>
      <c r="AY61" s="168"/>
      <c r="AZ61" s="164"/>
      <c r="BA61" s="168"/>
      <c r="BB61" s="168"/>
      <c r="BC61" s="168"/>
      <c r="BD61" s="168"/>
      <c r="BE61" s="168"/>
      <c r="BF61" s="164"/>
      <c r="BG61" s="168"/>
      <c r="BH61" s="162"/>
    </row>
    <row r="62" spans="1:60" ht="135.75" customHeight="1" x14ac:dyDescent="0.3">
      <c r="A62" s="175" t="s">
        <v>3</v>
      </c>
      <c r="B62" s="176"/>
      <c r="C62" s="233" t="s">
        <v>304</v>
      </c>
      <c r="D62" s="178" t="s">
        <v>305</v>
      </c>
      <c r="E62" s="178" t="s">
        <v>306</v>
      </c>
      <c r="F62" s="41" t="s">
        <v>120</v>
      </c>
      <c r="G62" s="43" t="s">
        <v>307</v>
      </c>
      <c r="H62" s="178" t="s">
        <v>308</v>
      </c>
      <c r="I62" s="178" t="s">
        <v>309</v>
      </c>
      <c r="J62" s="178" t="s">
        <v>106</v>
      </c>
      <c r="K62" s="178" t="s">
        <v>310</v>
      </c>
      <c r="L62" s="178" t="s">
        <v>90</v>
      </c>
      <c r="M62" s="189">
        <f>VLOOKUP(L62,'[2]Datos Validacion'!$C$6:$D$10,2,0)</f>
        <v>0.6</v>
      </c>
      <c r="N62" s="201" t="s">
        <v>109</v>
      </c>
      <c r="O62" s="202">
        <f>VLOOKUP(N62,'[2]Datos Validacion'!$E$6:$F$15,2,0)</f>
        <v>0.6</v>
      </c>
      <c r="P62" s="177" t="s">
        <v>110</v>
      </c>
      <c r="Q62" s="171" t="s">
        <v>115</v>
      </c>
      <c r="R62" s="54" t="s">
        <v>311</v>
      </c>
      <c r="S62" s="45" t="s">
        <v>66</v>
      </c>
      <c r="T62" s="46" t="s">
        <v>312</v>
      </c>
      <c r="U62" s="45" t="s">
        <v>67</v>
      </c>
      <c r="V62" s="45" t="s">
        <v>118</v>
      </c>
      <c r="W62" s="47">
        <f>VLOOKUP(V62,'[2]Datos Validacion'!$K$6:$L$8,2,0)</f>
        <v>0.15</v>
      </c>
      <c r="X62" s="46" t="s">
        <v>69</v>
      </c>
      <c r="Y62" s="47">
        <f>VLOOKUP(X62,'[2]Datos Validacion'!$M$6:$N$7,2,0)</f>
        <v>0.15</v>
      </c>
      <c r="Z62" s="45" t="s">
        <v>70</v>
      </c>
      <c r="AA62" s="53" t="s">
        <v>313</v>
      </c>
      <c r="AB62" s="45" t="s">
        <v>72</v>
      </c>
      <c r="AC62" s="43" t="s">
        <v>314</v>
      </c>
      <c r="AD62" s="49">
        <f t="shared" si="12"/>
        <v>0.3</v>
      </c>
      <c r="AE62" s="50" t="str">
        <f t="shared" si="13"/>
        <v>MEDIA</v>
      </c>
      <c r="AF62" s="50">
        <f t="shared" ref="AF62:AF74" si="17">IF(OR(V62="prevenir",V62="detectar"),(M62-(M62*AD62)), M62)</f>
        <v>0.42</v>
      </c>
      <c r="AG62" s="183" t="str">
        <f t="shared" ref="AG62:AG74" si="18">IF(AH62&lt;=20%,"LEVE",IF(AH62&lt;=40%,"MENOR",IF(AH62&lt;=60%,"MODERADO",IF(AH62&lt;=80%,"MAYOR","CATASTROFICO"))))</f>
        <v>MODERADO</v>
      </c>
      <c r="AH62" s="183">
        <f t="shared" ref="AH62:AH74" si="19">IF(V62="corregir",(O62-(O62*AD62)), O62)</f>
        <v>0.6</v>
      </c>
      <c r="AI62" s="171" t="s">
        <v>115</v>
      </c>
      <c r="AJ62" s="178" t="s">
        <v>75</v>
      </c>
      <c r="AK62" s="237"/>
      <c r="AL62" s="304"/>
      <c r="AM62" s="267">
        <v>45261</v>
      </c>
      <c r="AN62" s="268"/>
      <c r="AO62" s="268"/>
      <c r="AP62" s="268"/>
      <c r="AQ62" s="268"/>
      <c r="AR62" s="268"/>
      <c r="AS62" s="268"/>
      <c r="AT62" s="268"/>
      <c r="AU62" s="268"/>
      <c r="AV62" s="268"/>
      <c r="AW62" s="268"/>
      <c r="AX62" s="268"/>
      <c r="AY62" s="268"/>
      <c r="AZ62" s="268"/>
      <c r="BA62" s="268"/>
      <c r="BB62" s="268"/>
      <c r="BC62" s="268"/>
      <c r="BD62" s="268"/>
      <c r="BE62" s="268"/>
      <c r="BF62" s="268"/>
      <c r="BG62" s="268"/>
      <c r="BH62" s="161" t="s">
        <v>525</v>
      </c>
    </row>
    <row r="63" spans="1:60" ht="135.75" customHeight="1" x14ac:dyDescent="0.3">
      <c r="A63" s="175"/>
      <c r="B63" s="176"/>
      <c r="C63" s="233"/>
      <c r="D63" s="178"/>
      <c r="E63" s="178"/>
      <c r="F63" s="41" t="s">
        <v>55</v>
      </c>
      <c r="G63" s="43" t="s">
        <v>315</v>
      </c>
      <c r="H63" s="178"/>
      <c r="I63" s="178"/>
      <c r="J63" s="178"/>
      <c r="K63" s="178"/>
      <c r="L63" s="178"/>
      <c r="M63" s="189"/>
      <c r="N63" s="201"/>
      <c r="O63" s="202"/>
      <c r="P63" s="177"/>
      <c r="Q63" s="171"/>
      <c r="R63" s="54" t="s">
        <v>316</v>
      </c>
      <c r="S63" s="45" t="s">
        <v>66</v>
      </c>
      <c r="T63" s="46" t="s">
        <v>312</v>
      </c>
      <c r="U63" s="45" t="s">
        <v>67</v>
      </c>
      <c r="V63" s="45" t="s">
        <v>68</v>
      </c>
      <c r="W63" s="47">
        <f>VLOOKUP(V63,'[2]Datos Validacion'!$K$6:$L$8,2,0)</f>
        <v>0.25</v>
      </c>
      <c r="X63" s="46" t="s">
        <v>69</v>
      </c>
      <c r="Y63" s="47">
        <f>VLOOKUP(X63,'[2]Datos Validacion'!$M$6:$N$7,2,0)</f>
        <v>0.15</v>
      </c>
      <c r="Z63" s="45" t="s">
        <v>70</v>
      </c>
      <c r="AA63" s="53" t="s">
        <v>317</v>
      </c>
      <c r="AB63" s="45" t="s">
        <v>72</v>
      </c>
      <c r="AC63" s="43" t="s">
        <v>318</v>
      </c>
      <c r="AD63" s="49">
        <f t="shared" si="12"/>
        <v>0.4</v>
      </c>
      <c r="AE63" s="50" t="str">
        <f t="shared" si="13"/>
        <v>BAJA</v>
      </c>
      <c r="AF63" s="50">
        <f>+AF62-(AF62*AD63)</f>
        <v>0.252</v>
      </c>
      <c r="AG63" s="183"/>
      <c r="AH63" s="183"/>
      <c r="AI63" s="171"/>
      <c r="AJ63" s="178"/>
      <c r="AK63" s="237"/>
      <c r="AL63" s="304"/>
      <c r="AM63" s="268"/>
      <c r="AN63" s="268"/>
      <c r="AO63" s="268"/>
      <c r="AP63" s="268"/>
      <c r="AQ63" s="268"/>
      <c r="AR63" s="268"/>
      <c r="AS63" s="268"/>
      <c r="AT63" s="268"/>
      <c r="AU63" s="268"/>
      <c r="AV63" s="268"/>
      <c r="AW63" s="268"/>
      <c r="AX63" s="268"/>
      <c r="AY63" s="268"/>
      <c r="AZ63" s="268"/>
      <c r="BA63" s="268"/>
      <c r="BB63" s="268"/>
      <c r="BC63" s="268"/>
      <c r="BD63" s="268"/>
      <c r="BE63" s="268"/>
      <c r="BF63" s="268"/>
      <c r="BG63" s="268"/>
      <c r="BH63" s="161"/>
    </row>
    <row r="64" spans="1:60" ht="135.75" customHeight="1" x14ac:dyDescent="0.3">
      <c r="A64" s="175"/>
      <c r="B64" s="176"/>
      <c r="C64" s="233"/>
      <c r="D64" s="178"/>
      <c r="E64" s="178"/>
      <c r="F64" s="41" t="s">
        <v>55</v>
      </c>
      <c r="G64" s="43" t="s">
        <v>319</v>
      </c>
      <c r="H64" s="178"/>
      <c r="I64" s="178"/>
      <c r="J64" s="178"/>
      <c r="K64" s="178"/>
      <c r="L64" s="178"/>
      <c r="M64" s="189"/>
      <c r="N64" s="201"/>
      <c r="O64" s="202"/>
      <c r="P64" s="177"/>
      <c r="Q64" s="171"/>
      <c r="R64" s="55" t="s">
        <v>320</v>
      </c>
      <c r="S64" s="45" t="s">
        <v>66</v>
      </c>
      <c r="T64" s="46" t="s">
        <v>312</v>
      </c>
      <c r="U64" s="45" t="s">
        <v>67</v>
      </c>
      <c r="V64" s="45" t="s">
        <v>68</v>
      </c>
      <c r="W64" s="47">
        <f>VLOOKUP(V64,'[2]Datos Validacion'!$K$6:$L$8,2,0)</f>
        <v>0.25</v>
      </c>
      <c r="X64" s="46" t="s">
        <v>69</v>
      </c>
      <c r="Y64" s="47">
        <f>VLOOKUP(X64,'[2]Datos Validacion'!$M$6:$N$7,2,0)</f>
        <v>0.15</v>
      </c>
      <c r="Z64" s="45" t="s">
        <v>70</v>
      </c>
      <c r="AA64" s="53" t="s">
        <v>321</v>
      </c>
      <c r="AB64" s="45" t="s">
        <v>72</v>
      </c>
      <c r="AC64" s="43" t="s">
        <v>322</v>
      </c>
      <c r="AD64" s="49">
        <f t="shared" si="12"/>
        <v>0.4</v>
      </c>
      <c r="AE64" s="50" t="str">
        <f t="shared" si="13"/>
        <v>MUY BAJA</v>
      </c>
      <c r="AF64" s="108">
        <f>+AF63-(AF63*AD64)</f>
        <v>0.1512</v>
      </c>
      <c r="AG64" s="183"/>
      <c r="AH64" s="183"/>
      <c r="AI64" s="171"/>
      <c r="AJ64" s="178"/>
      <c r="AK64" s="237"/>
      <c r="AL64" s="304"/>
      <c r="AM64" s="268"/>
      <c r="AN64" s="268"/>
      <c r="AO64" s="268"/>
      <c r="AP64" s="268"/>
      <c r="AQ64" s="268"/>
      <c r="AR64" s="268"/>
      <c r="AS64" s="268"/>
      <c r="AT64" s="268"/>
      <c r="AU64" s="268"/>
      <c r="AV64" s="268"/>
      <c r="AW64" s="268"/>
      <c r="AX64" s="268"/>
      <c r="AY64" s="268"/>
      <c r="AZ64" s="268"/>
      <c r="BA64" s="268"/>
      <c r="BB64" s="268"/>
      <c r="BC64" s="268"/>
      <c r="BD64" s="268"/>
      <c r="BE64" s="268"/>
      <c r="BF64" s="268"/>
      <c r="BG64" s="268"/>
      <c r="BH64" s="161"/>
    </row>
    <row r="65" spans="1:60" ht="138.5" customHeight="1" x14ac:dyDescent="0.3">
      <c r="A65" s="175" t="s">
        <v>3</v>
      </c>
      <c r="B65" s="176"/>
      <c r="C65" s="259" t="s">
        <v>52</v>
      </c>
      <c r="D65" s="178" t="s">
        <v>439</v>
      </c>
      <c r="E65" s="178" t="s">
        <v>440</v>
      </c>
      <c r="F65" s="41" t="s">
        <v>120</v>
      </c>
      <c r="G65" s="43" t="s">
        <v>324</v>
      </c>
      <c r="H65" s="178" t="s">
        <v>325</v>
      </c>
      <c r="I65" s="247" t="s">
        <v>326</v>
      </c>
      <c r="J65" s="178" t="s">
        <v>59</v>
      </c>
      <c r="K65" s="178" t="s">
        <v>327</v>
      </c>
      <c r="L65" s="178" t="s">
        <v>90</v>
      </c>
      <c r="M65" s="189">
        <f>VLOOKUP(L65,'[2]Datos Validacion'!$C$6:$D$10,2,0)</f>
        <v>0.6</v>
      </c>
      <c r="N65" s="201" t="s">
        <v>109</v>
      </c>
      <c r="O65" s="202">
        <f>VLOOKUP(N65,'[2]Datos Validacion'!$E$6:$F$15,2,0)</f>
        <v>0.6</v>
      </c>
      <c r="P65" s="177" t="s">
        <v>110</v>
      </c>
      <c r="Q65" s="171" t="s">
        <v>115</v>
      </c>
      <c r="R65" s="51" t="s">
        <v>328</v>
      </c>
      <c r="S65" s="45" t="s">
        <v>66</v>
      </c>
      <c r="T65" s="46" t="s">
        <v>441</v>
      </c>
      <c r="U65" s="45" t="s">
        <v>67</v>
      </c>
      <c r="V65" s="45" t="s">
        <v>68</v>
      </c>
      <c r="W65" s="47">
        <f>VLOOKUP(V65,'[2]Datos Validacion'!$K$6:$L$8,2,0)</f>
        <v>0.25</v>
      </c>
      <c r="X65" s="46" t="s">
        <v>69</v>
      </c>
      <c r="Y65" s="47">
        <f>VLOOKUP(X65,'[2]Datos Validacion'!$M$6:$N$7,2,0)</f>
        <v>0.15</v>
      </c>
      <c r="Z65" s="45" t="s">
        <v>70</v>
      </c>
      <c r="AA65" s="53" t="s">
        <v>329</v>
      </c>
      <c r="AB65" s="45" t="s">
        <v>72</v>
      </c>
      <c r="AC65" s="43" t="s">
        <v>330</v>
      </c>
      <c r="AD65" s="49">
        <f t="shared" si="12"/>
        <v>0.4</v>
      </c>
      <c r="AE65" s="50" t="str">
        <f t="shared" si="13"/>
        <v>BAJA</v>
      </c>
      <c r="AF65" s="50">
        <f t="shared" si="17"/>
        <v>0.36</v>
      </c>
      <c r="AG65" s="183" t="str">
        <f t="shared" si="18"/>
        <v>MODERADO</v>
      </c>
      <c r="AH65" s="183">
        <f t="shared" si="19"/>
        <v>0.6</v>
      </c>
      <c r="AI65" s="171" t="s">
        <v>115</v>
      </c>
      <c r="AJ65" s="178" t="s">
        <v>75</v>
      </c>
      <c r="AK65" s="213"/>
      <c r="AL65" s="213"/>
      <c r="AM65" s="267">
        <v>45281</v>
      </c>
      <c r="AN65" s="268"/>
      <c r="AO65" s="268"/>
      <c r="AP65" s="268"/>
      <c r="AQ65" s="268"/>
      <c r="AR65" s="268"/>
      <c r="AS65" s="268"/>
      <c r="AT65" s="268"/>
      <c r="AU65" s="268"/>
      <c r="AV65" s="268"/>
      <c r="AW65" s="268"/>
      <c r="AX65" s="268"/>
      <c r="AY65" s="268"/>
      <c r="AZ65" s="268"/>
      <c r="BA65" s="268"/>
      <c r="BB65" s="268"/>
      <c r="BC65" s="268"/>
      <c r="BD65" s="268"/>
      <c r="BE65" s="268"/>
      <c r="BF65" s="268"/>
      <c r="BG65" s="268"/>
      <c r="BH65" s="161" t="s">
        <v>599</v>
      </c>
    </row>
    <row r="66" spans="1:60" ht="138.5" customHeight="1" x14ac:dyDescent="0.3">
      <c r="A66" s="175"/>
      <c r="B66" s="176"/>
      <c r="C66" s="259"/>
      <c r="D66" s="178"/>
      <c r="E66" s="178"/>
      <c r="F66" s="41" t="s">
        <v>55</v>
      </c>
      <c r="G66" s="43" t="s">
        <v>331</v>
      </c>
      <c r="H66" s="178"/>
      <c r="I66" s="247"/>
      <c r="J66" s="178"/>
      <c r="K66" s="178"/>
      <c r="L66" s="178"/>
      <c r="M66" s="189"/>
      <c r="N66" s="201"/>
      <c r="O66" s="202"/>
      <c r="P66" s="177"/>
      <c r="Q66" s="171"/>
      <c r="R66" s="51" t="s">
        <v>332</v>
      </c>
      <c r="S66" s="45" t="s">
        <v>66</v>
      </c>
      <c r="T66" s="46" t="s">
        <v>442</v>
      </c>
      <c r="U66" s="45" t="s">
        <v>67</v>
      </c>
      <c r="V66" s="45" t="s">
        <v>68</v>
      </c>
      <c r="W66" s="47">
        <f>VLOOKUP(V66,'[2]Datos Validacion'!$K$6:$L$8,2,0)</f>
        <v>0.25</v>
      </c>
      <c r="X66" s="46" t="s">
        <v>69</v>
      </c>
      <c r="Y66" s="47">
        <f>VLOOKUP(X66,'[2]Datos Validacion'!$M$6:$N$7,2,0)</f>
        <v>0.15</v>
      </c>
      <c r="Z66" s="45" t="s">
        <v>70</v>
      </c>
      <c r="AA66" s="53" t="s">
        <v>333</v>
      </c>
      <c r="AB66" s="45" t="s">
        <v>72</v>
      </c>
      <c r="AC66" s="43" t="s">
        <v>334</v>
      </c>
      <c r="AD66" s="49">
        <f t="shared" si="12"/>
        <v>0.4</v>
      </c>
      <c r="AE66" s="50" t="str">
        <f t="shared" si="13"/>
        <v>BAJA</v>
      </c>
      <c r="AF66" s="121">
        <f>+AF65-(AF65*AD66)</f>
        <v>0.216</v>
      </c>
      <c r="AG66" s="183"/>
      <c r="AH66" s="183"/>
      <c r="AI66" s="171"/>
      <c r="AJ66" s="178"/>
      <c r="AK66" s="213"/>
      <c r="AL66" s="213"/>
      <c r="AM66" s="268"/>
      <c r="AN66" s="268"/>
      <c r="AO66" s="268"/>
      <c r="AP66" s="268"/>
      <c r="AQ66" s="268"/>
      <c r="AR66" s="268"/>
      <c r="AS66" s="268"/>
      <c r="AT66" s="268"/>
      <c r="AU66" s="268"/>
      <c r="AV66" s="268"/>
      <c r="AW66" s="268"/>
      <c r="AX66" s="268"/>
      <c r="AY66" s="268"/>
      <c r="AZ66" s="268"/>
      <c r="BA66" s="268"/>
      <c r="BB66" s="268"/>
      <c r="BC66" s="268"/>
      <c r="BD66" s="268"/>
      <c r="BE66" s="268"/>
      <c r="BF66" s="268"/>
      <c r="BG66" s="268"/>
      <c r="BH66" s="161"/>
    </row>
    <row r="67" spans="1:60" ht="348.75" customHeight="1" x14ac:dyDescent="0.3">
      <c r="A67" s="114" t="s">
        <v>3</v>
      </c>
      <c r="B67" s="123"/>
      <c r="C67" s="106" t="s">
        <v>124</v>
      </c>
      <c r="D67" s="42" t="s">
        <v>125</v>
      </c>
      <c r="E67" s="42" t="s">
        <v>335</v>
      </c>
      <c r="F67" s="41" t="s">
        <v>55</v>
      </c>
      <c r="G67" s="43" t="s">
        <v>336</v>
      </c>
      <c r="H67" s="41" t="s">
        <v>337</v>
      </c>
      <c r="I67" s="41" t="s">
        <v>338</v>
      </c>
      <c r="J67" s="41" t="s">
        <v>59</v>
      </c>
      <c r="K67" s="41" t="s">
        <v>339</v>
      </c>
      <c r="L67" s="41" t="s">
        <v>90</v>
      </c>
      <c r="M67" s="47">
        <f>VLOOKUP(L67,'[2]Datos Validacion'!$C$6:$D$10,2,0)</f>
        <v>0.6</v>
      </c>
      <c r="N67" s="103" t="s">
        <v>62</v>
      </c>
      <c r="O67" s="104">
        <f>VLOOKUP(N67,'[2]Datos Validacion'!$E$6:$F$15,2,0)</f>
        <v>0.8</v>
      </c>
      <c r="P67" s="100" t="s">
        <v>63</v>
      </c>
      <c r="Q67" s="105" t="s">
        <v>74</v>
      </c>
      <c r="R67" s="54" t="s">
        <v>340</v>
      </c>
      <c r="S67" s="45" t="s">
        <v>66</v>
      </c>
      <c r="T67" s="124" t="s">
        <v>341</v>
      </c>
      <c r="U67" s="45" t="s">
        <v>67</v>
      </c>
      <c r="V67" s="45" t="s">
        <v>68</v>
      </c>
      <c r="W67" s="47">
        <f>VLOOKUP(V67,'[2]Datos Validacion'!$K$6:$L$8,2,0)</f>
        <v>0.25</v>
      </c>
      <c r="X67" s="46" t="s">
        <v>69</v>
      </c>
      <c r="Y67" s="47">
        <f>VLOOKUP(X67,'[2]Datos Validacion'!$M$6:$N$7,2,0)</f>
        <v>0.15</v>
      </c>
      <c r="Z67" s="45" t="s">
        <v>70</v>
      </c>
      <c r="AA67" s="53" t="s">
        <v>342</v>
      </c>
      <c r="AB67" s="45" t="s">
        <v>72</v>
      </c>
      <c r="AC67" s="123" t="s">
        <v>343</v>
      </c>
      <c r="AD67" s="49">
        <f t="shared" si="12"/>
        <v>0.4</v>
      </c>
      <c r="AE67" s="50" t="str">
        <f t="shared" si="13"/>
        <v>BAJA</v>
      </c>
      <c r="AF67" s="50">
        <f t="shared" ref="AF67:AF68" si="20">IF(OR(V67="prevenir",V67="detectar"),(M67-(M67*AD67)), M67)</f>
        <v>0.36</v>
      </c>
      <c r="AG67" s="50" t="str">
        <f t="shared" ref="AG67:AG68" si="21">IF(AH67&lt;=20%,"LEVE",IF(AH67&lt;=40%,"MENOR",IF(AH67&lt;=60%,"MODERADO",IF(AH67&lt;=80%,"MAYOR","CATASTROFICO"))))</f>
        <v>MAYOR</v>
      </c>
      <c r="AH67" s="50">
        <f t="shared" ref="AH67:AH68" si="22">IF(V67="corregir",(O67-(O67*AD67)), O67)</f>
        <v>0.8</v>
      </c>
      <c r="AI67" s="105" t="s">
        <v>74</v>
      </c>
      <c r="AJ67" s="41" t="s">
        <v>75</v>
      </c>
      <c r="AK67" s="110" t="s">
        <v>344</v>
      </c>
      <c r="AL67" s="125"/>
      <c r="AM67" s="138">
        <v>45280</v>
      </c>
      <c r="AN67" s="135" t="s">
        <v>484</v>
      </c>
      <c r="AO67" s="135"/>
      <c r="AP67" s="135" t="s">
        <v>3</v>
      </c>
      <c r="AQ67" s="136" t="s">
        <v>498</v>
      </c>
      <c r="AR67" s="135" t="s">
        <v>3</v>
      </c>
      <c r="AS67" s="135"/>
      <c r="AT67" s="136" t="s">
        <v>499</v>
      </c>
      <c r="AU67" s="135" t="s">
        <v>3</v>
      </c>
      <c r="AV67" s="135"/>
      <c r="AW67" s="136" t="s">
        <v>500</v>
      </c>
      <c r="AX67" s="135"/>
      <c r="AY67" s="135" t="s">
        <v>3</v>
      </c>
      <c r="AZ67" s="136" t="s">
        <v>501</v>
      </c>
      <c r="BA67" s="135" t="s">
        <v>3</v>
      </c>
      <c r="BB67" s="135"/>
      <c r="BC67" s="136" t="s">
        <v>502</v>
      </c>
      <c r="BD67" s="135" t="s">
        <v>3</v>
      </c>
      <c r="BE67" s="135"/>
      <c r="BF67" s="136" t="s">
        <v>503</v>
      </c>
      <c r="BG67" s="136" t="s">
        <v>504</v>
      </c>
      <c r="BH67" s="136" t="s">
        <v>533</v>
      </c>
    </row>
    <row r="68" spans="1:60" ht="159" customHeight="1" x14ac:dyDescent="0.3">
      <c r="A68" s="175" t="s">
        <v>3</v>
      </c>
      <c r="B68" s="176"/>
      <c r="C68" s="233" t="s">
        <v>323</v>
      </c>
      <c r="D68" s="178" t="s">
        <v>345</v>
      </c>
      <c r="E68" s="178" t="s">
        <v>346</v>
      </c>
      <c r="F68" s="41" t="s">
        <v>55</v>
      </c>
      <c r="G68" s="57" t="s">
        <v>347</v>
      </c>
      <c r="H68" s="178" t="s">
        <v>348</v>
      </c>
      <c r="I68" s="178" t="s">
        <v>443</v>
      </c>
      <c r="J68" s="178" t="s">
        <v>59</v>
      </c>
      <c r="K68" s="190" t="s">
        <v>349</v>
      </c>
      <c r="L68" s="178" t="s">
        <v>61</v>
      </c>
      <c r="M68" s="189">
        <f>VLOOKUP(L68,'[2]Datos Validacion'!$C$6:$D$10,2,0)</f>
        <v>0.4</v>
      </c>
      <c r="N68" s="201" t="s">
        <v>109</v>
      </c>
      <c r="O68" s="202">
        <f>VLOOKUP(N68,'[2]Datos Validacion'!$E$6:$F$15,2,0)</f>
        <v>0.6</v>
      </c>
      <c r="P68" s="177" t="s">
        <v>110</v>
      </c>
      <c r="Q68" s="171" t="s">
        <v>350</v>
      </c>
      <c r="R68" s="258" t="s">
        <v>351</v>
      </c>
      <c r="S68" s="176" t="s">
        <v>66</v>
      </c>
      <c r="T68" s="190" t="s">
        <v>352</v>
      </c>
      <c r="U68" s="176" t="s">
        <v>67</v>
      </c>
      <c r="V68" s="176" t="s">
        <v>118</v>
      </c>
      <c r="W68" s="189">
        <f>VLOOKUP(V68,'[2]Datos Validacion'!$K$6:$L$8,2,0)</f>
        <v>0.15</v>
      </c>
      <c r="X68" s="190" t="s">
        <v>69</v>
      </c>
      <c r="Y68" s="189">
        <f>VLOOKUP(X68,'[2]Datos Validacion'!$M$6:$N$7,2,0)</f>
        <v>0.15</v>
      </c>
      <c r="Z68" s="176" t="s">
        <v>70</v>
      </c>
      <c r="AA68" s="238" t="s">
        <v>353</v>
      </c>
      <c r="AB68" s="176" t="s">
        <v>72</v>
      </c>
      <c r="AC68" s="190" t="s">
        <v>354</v>
      </c>
      <c r="AD68" s="227">
        <f t="shared" si="12"/>
        <v>0.3</v>
      </c>
      <c r="AE68" s="183" t="str">
        <f t="shared" si="13"/>
        <v>BAJA</v>
      </c>
      <c r="AF68" s="183">
        <f t="shared" si="20"/>
        <v>0.28000000000000003</v>
      </c>
      <c r="AG68" s="183" t="str">
        <f t="shared" si="21"/>
        <v>MODERADO</v>
      </c>
      <c r="AH68" s="183">
        <f t="shared" si="22"/>
        <v>0.6</v>
      </c>
      <c r="AI68" s="171" t="s">
        <v>115</v>
      </c>
      <c r="AJ68" s="178" t="s">
        <v>75</v>
      </c>
      <c r="AK68" s="237"/>
      <c r="AL68" s="237"/>
      <c r="AM68" s="296"/>
      <c r="AN68" s="296"/>
      <c r="AO68" s="296"/>
      <c r="AP68" s="296"/>
      <c r="AQ68" s="296"/>
      <c r="AR68" s="296"/>
      <c r="AS68" s="296"/>
      <c r="AT68" s="296"/>
      <c r="AU68" s="296"/>
      <c r="AV68" s="296"/>
      <c r="AW68" s="296"/>
      <c r="AX68" s="296"/>
      <c r="AY68" s="296"/>
      <c r="AZ68" s="296"/>
      <c r="BA68" s="296"/>
      <c r="BB68" s="296"/>
      <c r="BC68" s="296"/>
      <c r="BD68" s="296"/>
      <c r="BE68" s="296"/>
      <c r="BF68" s="296"/>
      <c r="BG68" s="296"/>
      <c r="BH68" s="305" t="s">
        <v>600</v>
      </c>
    </row>
    <row r="69" spans="1:60" ht="90" customHeight="1" x14ac:dyDescent="0.3">
      <c r="A69" s="175"/>
      <c r="B69" s="176"/>
      <c r="C69" s="233"/>
      <c r="D69" s="178"/>
      <c r="E69" s="178"/>
      <c r="F69" s="41" t="s">
        <v>77</v>
      </c>
      <c r="G69" s="57" t="s">
        <v>355</v>
      </c>
      <c r="H69" s="178"/>
      <c r="I69" s="178"/>
      <c r="J69" s="178"/>
      <c r="K69" s="190"/>
      <c r="L69" s="178"/>
      <c r="M69" s="189"/>
      <c r="N69" s="201"/>
      <c r="O69" s="202"/>
      <c r="P69" s="177"/>
      <c r="Q69" s="171"/>
      <c r="R69" s="258"/>
      <c r="S69" s="176"/>
      <c r="T69" s="190"/>
      <c r="U69" s="176"/>
      <c r="V69" s="176"/>
      <c r="W69" s="189"/>
      <c r="X69" s="190"/>
      <c r="Y69" s="189"/>
      <c r="Z69" s="176"/>
      <c r="AA69" s="238"/>
      <c r="AB69" s="176"/>
      <c r="AC69" s="190"/>
      <c r="AD69" s="227"/>
      <c r="AE69" s="183"/>
      <c r="AF69" s="183"/>
      <c r="AG69" s="183"/>
      <c r="AH69" s="183"/>
      <c r="AI69" s="171"/>
      <c r="AJ69" s="178"/>
      <c r="AK69" s="237"/>
      <c r="AL69" s="237"/>
      <c r="AM69" s="296"/>
      <c r="AN69" s="296"/>
      <c r="AO69" s="296"/>
      <c r="AP69" s="296"/>
      <c r="AQ69" s="296"/>
      <c r="AR69" s="296"/>
      <c r="AS69" s="296"/>
      <c r="AT69" s="296"/>
      <c r="AU69" s="296"/>
      <c r="AV69" s="296"/>
      <c r="AW69" s="296"/>
      <c r="AX69" s="296"/>
      <c r="AY69" s="296"/>
      <c r="AZ69" s="296"/>
      <c r="BA69" s="296"/>
      <c r="BB69" s="296"/>
      <c r="BC69" s="296"/>
      <c r="BD69" s="296"/>
      <c r="BE69" s="296"/>
      <c r="BF69" s="296"/>
      <c r="BG69" s="296"/>
      <c r="BH69" s="305"/>
    </row>
    <row r="70" spans="1:60" ht="99" customHeight="1" x14ac:dyDescent="0.3">
      <c r="A70" s="175"/>
      <c r="B70" s="176"/>
      <c r="C70" s="233"/>
      <c r="D70" s="178"/>
      <c r="E70" s="178"/>
      <c r="F70" s="41" t="s">
        <v>55</v>
      </c>
      <c r="G70" s="57" t="s">
        <v>356</v>
      </c>
      <c r="H70" s="178"/>
      <c r="I70" s="178"/>
      <c r="J70" s="178"/>
      <c r="K70" s="190"/>
      <c r="L70" s="178"/>
      <c r="M70" s="189"/>
      <c r="N70" s="201"/>
      <c r="O70" s="202"/>
      <c r="P70" s="177"/>
      <c r="Q70" s="171"/>
      <c r="R70" s="126" t="s">
        <v>357</v>
      </c>
      <c r="S70" s="45" t="s">
        <v>66</v>
      </c>
      <c r="T70" s="46" t="s">
        <v>358</v>
      </c>
      <c r="U70" s="45" t="s">
        <v>67</v>
      </c>
      <c r="V70" s="45" t="s">
        <v>68</v>
      </c>
      <c r="W70" s="47">
        <f>VLOOKUP(V70,'[2]Datos Validacion'!$K$6:$L$8,2,0)</f>
        <v>0.25</v>
      </c>
      <c r="X70" s="46" t="s">
        <v>69</v>
      </c>
      <c r="Y70" s="47">
        <f>VLOOKUP(X70,'[2]Datos Validacion'!$M$6:$N$7,2,0)</f>
        <v>0.15</v>
      </c>
      <c r="Z70" s="45" t="s">
        <v>70</v>
      </c>
      <c r="AA70" s="53" t="s">
        <v>359</v>
      </c>
      <c r="AB70" s="45" t="s">
        <v>72</v>
      </c>
      <c r="AC70" s="106" t="s">
        <v>360</v>
      </c>
      <c r="AD70" s="49">
        <f t="shared" si="12"/>
        <v>0.4</v>
      </c>
      <c r="AE70" s="50" t="str">
        <f t="shared" si="13"/>
        <v>MUY BAJA</v>
      </c>
      <c r="AF70" s="121">
        <f>+AF68-(AF68*AD70)</f>
        <v>0.16800000000000001</v>
      </c>
      <c r="AG70" s="183"/>
      <c r="AH70" s="183"/>
      <c r="AI70" s="171"/>
      <c r="AJ70" s="178"/>
      <c r="AK70" s="237"/>
      <c r="AL70" s="237"/>
      <c r="AM70" s="296"/>
      <c r="AN70" s="296"/>
      <c r="AO70" s="296"/>
      <c r="AP70" s="296"/>
      <c r="AQ70" s="296"/>
      <c r="AR70" s="296"/>
      <c r="AS70" s="296"/>
      <c r="AT70" s="296"/>
      <c r="AU70" s="296"/>
      <c r="AV70" s="296"/>
      <c r="AW70" s="296"/>
      <c r="AX70" s="296"/>
      <c r="AY70" s="296"/>
      <c r="AZ70" s="296"/>
      <c r="BA70" s="296"/>
      <c r="BB70" s="296"/>
      <c r="BC70" s="296"/>
      <c r="BD70" s="296"/>
      <c r="BE70" s="296"/>
      <c r="BF70" s="296"/>
      <c r="BG70" s="296"/>
      <c r="BH70" s="305"/>
    </row>
    <row r="71" spans="1:60" ht="107.5" customHeight="1" x14ac:dyDescent="0.3">
      <c r="A71" s="175" t="s">
        <v>3</v>
      </c>
      <c r="B71" s="176"/>
      <c r="C71" s="233" t="s">
        <v>323</v>
      </c>
      <c r="D71" s="178" t="s">
        <v>345</v>
      </c>
      <c r="E71" s="178" t="s">
        <v>346</v>
      </c>
      <c r="F71" s="41" t="s">
        <v>55</v>
      </c>
      <c r="G71" s="57" t="s">
        <v>361</v>
      </c>
      <c r="H71" s="178" t="s">
        <v>362</v>
      </c>
      <c r="I71" s="178" t="s">
        <v>363</v>
      </c>
      <c r="J71" s="178" t="s">
        <v>106</v>
      </c>
      <c r="K71" s="190" t="s">
        <v>364</v>
      </c>
      <c r="L71" s="178" t="s">
        <v>61</v>
      </c>
      <c r="M71" s="189">
        <f>VLOOKUP(L71,'[2]Datos Validacion'!$C$6:$D$10,2,0)</f>
        <v>0.4</v>
      </c>
      <c r="N71" s="201" t="s">
        <v>109</v>
      </c>
      <c r="O71" s="202">
        <f>VLOOKUP(N71,'[2]Datos Validacion'!$E$6:$F$15,2,0)</f>
        <v>0.6</v>
      </c>
      <c r="P71" s="177" t="s">
        <v>110</v>
      </c>
      <c r="Q71" s="171" t="s">
        <v>115</v>
      </c>
      <c r="R71" s="126" t="s">
        <v>365</v>
      </c>
      <c r="S71" s="45" t="s">
        <v>66</v>
      </c>
      <c r="T71" s="46" t="s">
        <v>366</v>
      </c>
      <c r="U71" s="45" t="s">
        <v>67</v>
      </c>
      <c r="V71" s="45" t="s">
        <v>68</v>
      </c>
      <c r="W71" s="47">
        <f>VLOOKUP(V71,'[2]Datos Validacion'!$K$6:$L$8,2,0)</f>
        <v>0.25</v>
      </c>
      <c r="X71" s="46" t="s">
        <v>69</v>
      </c>
      <c r="Y71" s="47">
        <f>VLOOKUP(X71,'[2]Datos Validacion'!$M$6:$N$7,2,0)</f>
        <v>0.15</v>
      </c>
      <c r="Z71" s="45" t="s">
        <v>70</v>
      </c>
      <c r="AA71" s="53" t="s">
        <v>367</v>
      </c>
      <c r="AB71" s="45" t="s">
        <v>72</v>
      </c>
      <c r="AC71" s="46" t="s">
        <v>368</v>
      </c>
      <c r="AD71" s="49">
        <f t="shared" si="12"/>
        <v>0.4</v>
      </c>
      <c r="AE71" s="50" t="str">
        <f t="shared" si="13"/>
        <v>BAJA</v>
      </c>
      <c r="AF71" s="50">
        <f t="shared" si="17"/>
        <v>0.24</v>
      </c>
      <c r="AG71" s="183" t="str">
        <f t="shared" si="18"/>
        <v>MODERADO</v>
      </c>
      <c r="AH71" s="183">
        <f t="shared" si="19"/>
        <v>0.6</v>
      </c>
      <c r="AI71" s="171" t="s">
        <v>115</v>
      </c>
      <c r="AJ71" s="178" t="s">
        <v>75</v>
      </c>
      <c r="AK71" s="237"/>
      <c r="AL71" s="237"/>
      <c r="AM71" s="306">
        <v>45286</v>
      </c>
      <c r="AN71" s="296" t="s">
        <v>588</v>
      </c>
      <c r="AO71" s="296"/>
      <c r="AP71" s="296" t="s">
        <v>3</v>
      </c>
      <c r="AQ71" s="305" t="s">
        <v>589</v>
      </c>
      <c r="AR71" s="296" t="s">
        <v>3</v>
      </c>
      <c r="AS71" s="296"/>
      <c r="AT71" s="305" t="s">
        <v>590</v>
      </c>
      <c r="AU71" s="296" t="s">
        <v>3</v>
      </c>
      <c r="AV71" s="296"/>
      <c r="AW71" s="305" t="s">
        <v>591</v>
      </c>
      <c r="AX71" s="296" t="s">
        <v>3</v>
      </c>
      <c r="AY71" s="296"/>
      <c r="AZ71" s="305" t="s">
        <v>592</v>
      </c>
      <c r="BA71" s="296"/>
      <c r="BB71" s="296" t="s">
        <v>3</v>
      </c>
      <c r="BC71" s="307" t="s">
        <v>593</v>
      </c>
      <c r="BD71" s="296" t="s">
        <v>3</v>
      </c>
      <c r="BE71" s="296"/>
      <c r="BF71" s="305" t="s">
        <v>594</v>
      </c>
      <c r="BG71" s="305" t="s">
        <v>595</v>
      </c>
      <c r="BH71" s="305" t="s">
        <v>536</v>
      </c>
    </row>
    <row r="72" spans="1:60" ht="107.5" customHeight="1" x14ac:dyDescent="0.3">
      <c r="A72" s="175"/>
      <c r="B72" s="176"/>
      <c r="C72" s="233"/>
      <c r="D72" s="178"/>
      <c r="E72" s="178"/>
      <c r="F72" s="41" t="s">
        <v>77</v>
      </c>
      <c r="G72" s="57" t="s">
        <v>221</v>
      </c>
      <c r="H72" s="178"/>
      <c r="I72" s="178"/>
      <c r="J72" s="178"/>
      <c r="K72" s="190"/>
      <c r="L72" s="178"/>
      <c r="M72" s="189"/>
      <c r="N72" s="201"/>
      <c r="O72" s="202"/>
      <c r="P72" s="177"/>
      <c r="Q72" s="171"/>
      <c r="R72" s="126" t="s">
        <v>369</v>
      </c>
      <c r="S72" s="45" t="s">
        <v>66</v>
      </c>
      <c r="T72" s="46" t="s">
        <v>366</v>
      </c>
      <c r="U72" s="45" t="s">
        <v>67</v>
      </c>
      <c r="V72" s="45" t="s">
        <v>68</v>
      </c>
      <c r="W72" s="47">
        <f>VLOOKUP(V72,'[2]Datos Validacion'!$K$6:$L$8,2,0)</f>
        <v>0.25</v>
      </c>
      <c r="X72" s="46" t="s">
        <v>69</v>
      </c>
      <c r="Y72" s="47">
        <f>VLOOKUP(X72,'[2]Datos Validacion'!$M$6:$N$7,2,0)</f>
        <v>0.15</v>
      </c>
      <c r="Z72" s="45" t="s">
        <v>70</v>
      </c>
      <c r="AA72" s="134"/>
      <c r="AB72" s="45" t="s">
        <v>72</v>
      </c>
      <c r="AC72" s="106" t="s">
        <v>370</v>
      </c>
      <c r="AD72" s="49">
        <f t="shared" si="12"/>
        <v>0.4</v>
      </c>
      <c r="AE72" s="50" t="str">
        <f t="shared" si="13"/>
        <v>MUY BAJA</v>
      </c>
      <c r="AF72" s="121">
        <f>+AF70-(AF70*AD72)</f>
        <v>0.1008</v>
      </c>
      <c r="AG72" s="183"/>
      <c r="AH72" s="183"/>
      <c r="AI72" s="171"/>
      <c r="AJ72" s="178"/>
      <c r="AK72" s="237"/>
      <c r="AL72" s="237"/>
      <c r="AM72" s="306"/>
      <c r="AN72" s="296"/>
      <c r="AO72" s="296"/>
      <c r="AP72" s="296"/>
      <c r="AQ72" s="305"/>
      <c r="AR72" s="296"/>
      <c r="AS72" s="296"/>
      <c r="AT72" s="305"/>
      <c r="AU72" s="296"/>
      <c r="AV72" s="296"/>
      <c r="AW72" s="305"/>
      <c r="AX72" s="296"/>
      <c r="AY72" s="296"/>
      <c r="AZ72" s="305"/>
      <c r="BA72" s="296"/>
      <c r="BB72" s="296"/>
      <c r="BC72" s="307"/>
      <c r="BD72" s="296"/>
      <c r="BE72" s="296"/>
      <c r="BF72" s="305"/>
      <c r="BG72" s="305"/>
      <c r="BH72" s="305"/>
    </row>
    <row r="73" spans="1:60" ht="240" customHeight="1" x14ac:dyDescent="0.3">
      <c r="A73" s="117"/>
      <c r="B73" s="127" t="s">
        <v>3</v>
      </c>
      <c r="C73" s="109" t="s">
        <v>371</v>
      </c>
      <c r="D73" s="109" t="s">
        <v>372</v>
      </c>
      <c r="E73" s="100" t="s">
        <v>373</v>
      </c>
      <c r="F73" s="41" t="s">
        <v>77</v>
      </c>
      <c r="G73" s="128" t="s">
        <v>374</v>
      </c>
      <c r="H73" s="41" t="s">
        <v>375</v>
      </c>
      <c r="I73" s="107" t="s">
        <v>376</v>
      </c>
      <c r="J73" s="41" t="s">
        <v>59</v>
      </c>
      <c r="K73" s="129" t="s">
        <v>377</v>
      </c>
      <c r="L73" s="41" t="s">
        <v>90</v>
      </c>
      <c r="M73" s="47">
        <f>VLOOKUP(L73,'[2]Datos Validacion'!$C$6:$D$10,2,0)</f>
        <v>0.6</v>
      </c>
      <c r="N73" s="103" t="s">
        <v>62</v>
      </c>
      <c r="O73" s="104">
        <f>VLOOKUP(N73,'[2]Datos Validacion'!$E$6:$F$15,2,0)</f>
        <v>0.8</v>
      </c>
      <c r="P73" s="100" t="s">
        <v>378</v>
      </c>
      <c r="Q73" s="105" t="s">
        <v>74</v>
      </c>
      <c r="R73" s="126" t="s">
        <v>379</v>
      </c>
      <c r="S73" s="45" t="s">
        <v>66</v>
      </c>
      <c r="T73" s="45" t="s">
        <v>380</v>
      </c>
      <c r="U73" s="45" t="s">
        <v>67</v>
      </c>
      <c r="V73" s="45" t="s">
        <v>68</v>
      </c>
      <c r="W73" s="47">
        <f>VLOOKUP(V73,'[2]Datos Validacion'!$K$6:$L$8,2,0)</f>
        <v>0.25</v>
      </c>
      <c r="X73" s="46" t="s">
        <v>69</v>
      </c>
      <c r="Y73" s="47">
        <f>VLOOKUP(X73,'[2]Datos Validacion'!$M$6:$N$7,2,0)</f>
        <v>0.15</v>
      </c>
      <c r="Z73" s="45" t="s">
        <v>70</v>
      </c>
      <c r="AA73" s="53"/>
      <c r="AB73" s="45" t="s">
        <v>72</v>
      </c>
      <c r="AC73" s="123" t="s">
        <v>381</v>
      </c>
      <c r="AD73" s="49">
        <f t="shared" si="12"/>
        <v>0.4</v>
      </c>
      <c r="AE73" s="50" t="str">
        <f t="shared" si="13"/>
        <v>BAJA</v>
      </c>
      <c r="AF73" s="50">
        <f t="shared" si="17"/>
        <v>0.36</v>
      </c>
      <c r="AG73" s="50" t="str">
        <f t="shared" si="18"/>
        <v>MAYOR</v>
      </c>
      <c r="AH73" s="50">
        <f t="shared" si="19"/>
        <v>0.8</v>
      </c>
      <c r="AI73" s="105" t="s">
        <v>74</v>
      </c>
      <c r="AJ73" s="41" t="s">
        <v>75</v>
      </c>
      <c r="AK73" s="41" t="s">
        <v>382</v>
      </c>
      <c r="AL73" s="125"/>
      <c r="AM73" s="138">
        <v>45275</v>
      </c>
      <c r="AN73" s="48" t="s">
        <v>505</v>
      </c>
      <c r="AO73" s="138"/>
      <c r="AP73" s="138" t="s">
        <v>3</v>
      </c>
      <c r="AQ73" s="137" t="s">
        <v>518</v>
      </c>
      <c r="AR73" s="138" t="s">
        <v>3</v>
      </c>
      <c r="AS73" s="138"/>
      <c r="AT73" s="137" t="s">
        <v>519</v>
      </c>
      <c r="AU73" s="138" t="s">
        <v>3</v>
      </c>
      <c r="AV73" s="138"/>
      <c r="AW73" s="137" t="s">
        <v>520</v>
      </c>
      <c r="AX73" s="138" t="s">
        <v>3</v>
      </c>
      <c r="AY73" s="138"/>
      <c r="AZ73" s="137" t="s">
        <v>521</v>
      </c>
      <c r="BA73" s="138"/>
      <c r="BB73" s="138"/>
      <c r="BC73" s="137" t="s">
        <v>510</v>
      </c>
      <c r="BD73" s="124"/>
      <c r="BE73" s="138" t="s">
        <v>3</v>
      </c>
      <c r="BF73" s="139" t="s">
        <v>522</v>
      </c>
      <c r="BG73" s="137" t="s">
        <v>517</v>
      </c>
      <c r="BH73" s="137" t="s">
        <v>536</v>
      </c>
    </row>
    <row r="74" spans="1:60" ht="77.25" customHeight="1" x14ac:dyDescent="0.3">
      <c r="A74" s="175" t="s">
        <v>3</v>
      </c>
      <c r="B74" s="176"/>
      <c r="C74" s="177" t="s">
        <v>453</v>
      </c>
      <c r="D74" s="178" t="s">
        <v>453</v>
      </c>
      <c r="E74" s="178" t="s">
        <v>454</v>
      </c>
      <c r="F74" s="178" t="s">
        <v>455</v>
      </c>
      <c r="G74" s="179" t="s">
        <v>456</v>
      </c>
      <c r="H74" s="178" t="s">
        <v>457</v>
      </c>
      <c r="I74" s="177" t="s">
        <v>458</v>
      </c>
      <c r="J74" s="178" t="s">
        <v>59</v>
      </c>
      <c r="K74" s="177" t="s">
        <v>60</v>
      </c>
      <c r="L74" s="178" t="s">
        <v>416</v>
      </c>
      <c r="M74" s="189">
        <f>VLOOKUP(L74,'[2]Datos Validacion'!$C$6:$D$10,2,0)</f>
        <v>0.6</v>
      </c>
      <c r="N74" s="201" t="s">
        <v>424</v>
      </c>
      <c r="O74" s="202">
        <f>VLOOKUP(N74,'[2]Datos Validacion'!$E$6:$F$15,2,0)</f>
        <v>1</v>
      </c>
      <c r="P74" s="177" t="s">
        <v>63</v>
      </c>
      <c r="Q74" s="171" t="s">
        <v>459</v>
      </c>
      <c r="R74" s="102" t="s">
        <v>460</v>
      </c>
      <c r="S74" s="45" t="s">
        <v>66</v>
      </c>
      <c r="T74" s="100" t="s">
        <v>454</v>
      </c>
      <c r="U74" s="45" t="s">
        <v>67</v>
      </c>
      <c r="V74" s="45" t="s">
        <v>68</v>
      </c>
      <c r="W74" s="47">
        <f>VLOOKUP(V74,'[2]Datos Validacion'!$K$6:$L$8,2,0)</f>
        <v>0.25</v>
      </c>
      <c r="X74" s="46" t="s">
        <v>69</v>
      </c>
      <c r="Y74" s="47">
        <f>VLOOKUP(X74,'[2]Datos Validacion'!$M$6:$N$7,2,0)</f>
        <v>0.15</v>
      </c>
      <c r="Z74" s="45" t="s">
        <v>70</v>
      </c>
      <c r="AA74" s="52" t="s">
        <v>461</v>
      </c>
      <c r="AB74" s="45" t="s">
        <v>72</v>
      </c>
      <c r="AC74" s="100" t="s">
        <v>73</v>
      </c>
      <c r="AD74" s="49">
        <f t="shared" si="12"/>
        <v>0.4</v>
      </c>
      <c r="AE74" s="50" t="str">
        <f t="shared" si="13"/>
        <v>BAJA</v>
      </c>
      <c r="AF74" s="50">
        <f t="shared" si="17"/>
        <v>0.36</v>
      </c>
      <c r="AG74" s="183" t="str">
        <f t="shared" si="18"/>
        <v>CATASTROFICO</v>
      </c>
      <c r="AH74" s="183">
        <f t="shared" si="19"/>
        <v>1</v>
      </c>
      <c r="AI74" s="171" t="s">
        <v>459</v>
      </c>
      <c r="AJ74" s="178" t="s">
        <v>75</v>
      </c>
      <c r="AK74" s="200"/>
      <c r="AL74" s="200"/>
      <c r="AM74" s="268"/>
      <c r="AN74" s="268"/>
      <c r="AO74" s="268"/>
      <c r="AP74" s="268"/>
      <c r="AQ74" s="268"/>
      <c r="AR74" s="268"/>
      <c r="AS74" s="268"/>
      <c r="AT74" s="268"/>
      <c r="AU74" s="268"/>
      <c r="AV74" s="268"/>
      <c r="AW74" s="268"/>
      <c r="AX74" s="268"/>
      <c r="AY74" s="268"/>
      <c r="AZ74" s="268"/>
      <c r="BA74" s="268"/>
      <c r="BB74" s="268"/>
      <c r="BC74" s="268"/>
      <c r="BD74" s="268"/>
      <c r="BE74" s="268"/>
      <c r="BF74" s="268"/>
      <c r="BG74" s="268"/>
      <c r="BH74" s="161" t="s">
        <v>601</v>
      </c>
    </row>
    <row r="75" spans="1:60" ht="77.25" customHeight="1" x14ac:dyDescent="0.3">
      <c r="A75" s="175"/>
      <c r="B75" s="176"/>
      <c r="C75" s="177"/>
      <c r="D75" s="178"/>
      <c r="E75" s="178"/>
      <c r="F75" s="178"/>
      <c r="G75" s="179"/>
      <c r="H75" s="178"/>
      <c r="I75" s="177"/>
      <c r="J75" s="178"/>
      <c r="K75" s="177"/>
      <c r="L75" s="178"/>
      <c r="M75" s="189"/>
      <c r="N75" s="201"/>
      <c r="O75" s="202"/>
      <c r="P75" s="177"/>
      <c r="Q75" s="171"/>
      <c r="R75" s="101" t="s">
        <v>462</v>
      </c>
      <c r="S75" s="45" t="s">
        <v>66</v>
      </c>
      <c r="T75" s="100" t="s">
        <v>454</v>
      </c>
      <c r="U75" s="45" t="s">
        <v>67</v>
      </c>
      <c r="V75" s="45" t="s">
        <v>68</v>
      </c>
      <c r="W75" s="47">
        <f>VLOOKUP(V75,'[2]Datos Validacion'!$K$6:$L$8,2,0)</f>
        <v>0.25</v>
      </c>
      <c r="X75" s="46" t="s">
        <v>69</v>
      </c>
      <c r="Y75" s="47">
        <f>VLOOKUP(X75,'[2]Datos Validacion'!$M$6:$N$7,2,0)</f>
        <v>0.15</v>
      </c>
      <c r="Z75" s="45" t="s">
        <v>70</v>
      </c>
      <c r="AA75" s="52" t="s">
        <v>463</v>
      </c>
      <c r="AB75" s="45" t="s">
        <v>72</v>
      </c>
      <c r="AC75" s="100" t="s">
        <v>81</v>
      </c>
      <c r="AD75" s="49">
        <f t="shared" si="12"/>
        <v>0.4</v>
      </c>
      <c r="AE75" s="50" t="str">
        <f t="shared" si="13"/>
        <v>BAJA</v>
      </c>
      <c r="AF75" s="50">
        <f>+AF74-(AF74*AD75)</f>
        <v>0.216</v>
      </c>
      <c r="AG75" s="183"/>
      <c r="AH75" s="183"/>
      <c r="AI75" s="171"/>
      <c r="AJ75" s="178"/>
      <c r="AK75" s="200"/>
      <c r="AL75" s="200"/>
      <c r="AM75" s="268"/>
      <c r="AN75" s="268"/>
      <c r="AO75" s="268"/>
      <c r="AP75" s="268"/>
      <c r="AQ75" s="268"/>
      <c r="AR75" s="268"/>
      <c r="AS75" s="268"/>
      <c r="AT75" s="268"/>
      <c r="AU75" s="268"/>
      <c r="AV75" s="268"/>
      <c r="AW75" s="268"/>
      <c r="AX75" s="268"/>
      <c r="AY75" s="268"/>
      <c r="AZ75" s="268"/>
      <c r="BA75" s="268"/>
      <c r="BB75" s="268"/>
      <c r="BC75" s="268"/>
      <c r="BD75" s="268"/>
      <c r="BE75" s="268"/>
      <c r="BF75" s="268"/>
      <c r="BG75" s="268"/>
      <c r="BH75" s="161"/>
    </row>
    <row r="76" spans="1:60" ht="77.25" customHeight="1" x14ac:dyDescent="0.3">
      <c r="A76" s="175"/>
      <c r="B76" s="176"/>
      <c r="C76" s="177"/>
      <c r="D76" s="178"/>
      <c r="E76" s="178"/>
      <c r="F76" s="178" t="s">
        <v>455</v>
      </c>
      <c r="G76" s="179" t="s">
        <v>464</v>
      </c>
      <c r="H76" s="178"/>
      <c r="I76" s="177"/>
      <c r="J76" s="178"/>
      <c r="K76" s="177"/>
      <c r="L76" s="178"/>
      <c r="M76" s="189"/>
      <c r="N76" s="201"/>
      <c r="O76" s="202"/>
      <c r="P76" s="177"/>
      <c r="Q76" s="171"/>
      <c r="R76" s="102" t="s">
        <v>460</v>
      </c>
      <c r="S76" s="45" t="s">
        <v>66</v>
      </c>
      <c r="T76" s="100" t="s">
        <v>454</v>
      </c>
      <c r="U76" s="45" t="s">
        <v>67</v>
      </c>
      <c r="V76" s="45" t="s">
        <v>68</v>
      </c>
      <c r="W76" s="47">
        <f>VLOOKUP(V76,'[2]Datos Validacion'!$K$6:$L$8,2,0)</f>
        <v>0.25</v>
      </c>
      <c r="X76" s="46" t="s">
        <v>69</v>
      </c>
      <c r="Y76" s="47">
        <f>VLOOKUP(X76,'[2]Datos Validacion'!$M$6:$N$7,2,0)</f>
        <v>0.15</v>
      </c>
      <c r="Z76" s="45" t="s">
        <v>70</v>
      </c>
      <c r="AA76" s="52" t="s">
        <v>461</v>
      </c>
      <c r="AB76" s="45" t="s">
        <v>72</v>
      </c>
      <c r="AC76" s="100" t="s">
        <v>73</v>
      </c>
      <c r="AD76" s="49">
        <f t="shared" si="12"/>
        <v>0.4</v>
      </c>
      <c r="AE76" s="50" t="str">
        <f t="shared" si="13"/>
        <v>MUY BAJA</v>
      </c>
      <c r="AF76" s="50">
        <f>+AF75-(AF75*AD76)</f>
        <v>0.12959999999999999</v>
      </c>
      <c r="AG76" s="183"/>
      <c r="AH76" s="183"/>
      <c r="AI76" s="171"/>
      <c r="AJ76" s="178"/>
      <c r="AK76" s="200"/>
      <c r="AL76" s="200"/>
      <c r="AM76" s="268"/>
      <c r="AN76" s="268"/>
      <c r="AO76" s="268"/>
      <c r="AP76" s="268"/>
      <c r="AQ76" s="268"/>
      <c r="AR76" s="268"/>
      <c r="AS76" s="268"/>
      <c r="AT76" s="268"/>
      <c r="AU76" s="268"/>
      <c r="AV76" s="268"/>
      <c r="AW76" s="268"/>
      <c r="AX76" s="268"/>
      <c r="AY76" s="268"/>
      <c r="AZ76" s="268"/>
      <c r="BA76" s="268"/>
      <c r="BB76" s="268"/>
      <c r="BC76" s="268"/>
      <c r="BD76" s="268"/>
      <c r="BE76" s="268"/>
      <c r="BF76" s="268"/>
      <c r="BG76" s="268"/>
      <c r="BH76" s="161"/>
    </row>
    <row r="77" spans="1:60" ht="72" customHeight="1" x14ac:dyDescent="0.3">
      <c r="A77" s="175"/>
      <c r="B77" s="176"/>
      <c r="C77" s="177"/>
      <c r="D77" s="178"/>
      <c r="E77" s="178"/>
      <c r="F77" s="178"/>
      <c r="G77" s="179"/>
      <c r="H77" s="178"/>
      <c r="I77" s="177"/>
      <c r="J77" s="178"/>
      <c r="K77" s="177"/>
      <c r="L77" s="178"/>
      <c r="M77" s="189"/>
      <c r="N77" s="201"/>
      <c r="O77" s="202"/>
      <c r="P77" s="177"/>
      <c r="Q77" s="171"/>
      <c r="R77" s="101" t="s">
        <v>462</v>
      </c>
      <c r="S77" s="45" t="s">
        <v>66</v>
      </c>
      <c r="T77" s="100" t="s">
        <v>454</v>
      </c>
      <c r="U77" s="45" t="s">
        <v>67</v>
      </c>
      <c r="V77" s="45" t="s">
        <v>68</v>
      </c>
      <c r="W77" s="47">
        <f>VLOOKUP(V77,'[2]Datos Validacion'!$K$6:$L$8,2,0)</f>
        <v>0.25</v>
      </c>
      <c r="X77" s="46" t="s">
        <v>69</v>
      </c>
      <c r="Y77" s="47">
        <f>VLOOKUP(X77,'[2]Datos Validacion'!$M$6:$N$7,2,0)</f>
        <v>0.15</v>
      </c>
      <c r="Z77" s="45" t="s">
        <v>70</v>
      </c>
      <c r="AA77" s="52" t="s">
        <v>463</v>
      </c>
      <c r="AB77" s="45" t="s">
        <v>72</v>
      </c>
      <c r="AC77" s="100" t="s">
        <v>81</v>
      </c>
      <c r="AD77" s="49">
        <f t="shared" si="12"/>
        <v>0.4</v>
      </c>
      <c r="AE77" s="50" t="str">
        <f t="shared" si="13"/>
        <v>MUY BAJA</v>
      </c>
      <c r="AF77" s="130">
        <f>+AF76-(AF76*AD77)</f>
        <v>7.7759999999999996E-2</v>
      </c>
      <c r="AG77" s="183"/>
      <c r="AH77" s="183"/>
      <c r="AI77" s="171"/>
      <c r="AJ77" s="178"/>
      <c r="AK77" s="200"/>
      <c r="AL77" s="200"/>
      <c r="AM77" s="268"/>
      <c r="AN77" s="268"/>
      <c r="AO77" s="268"/>
      <c r="AP77" s="268"/>
      <c r="AQ77" s="268"/>
      <c r="AR77" s="268"/>
      <c r="AS77" s="268"/>
      <c r="AT77" s="268"/>
      <c r="AU77" s="268"/>
      <c r="AV77" s="268"/>
      <c r="AW77" s="268"/>
      <c r="AX77" s="268"/>
      <c r="AY77" s="268"/>
      <c r="AZ77" s="268"/>
      <c r="BA77" s="268"/>
      <c r="BB77" s="268"/>
      <c r="BC77" s="268"/>
      <c r="BD77" s="268"/>
      <c r="BE77" s="268"/>
      <c r="BF77" s="268"/>
      <c r="BG77" s="268"/>
      <c r="BH77" s="161"/>
    </row>
    <row r="78" spans="1:60" ht="24" customHeight="1" x14ac:dyDescent="0.3">
      <c r="H78" s="4"/>
      <c r="AM78" s="153"/>
      <c r="BH78" s="153"/>
    </row>
    <row r="79" spans="1:60" x14ac:dyDescent="0.3">
      <c r="B79" s="262" t="s">
        <v>383</v>
      </c>
      <c r="C79" s="263"/>
      <c r="D79" s="263"/>
      <c r="E79" s="263"/>
      <c r="F79" s="263"/>
      <c r="G79" s="263"/>
      <c r="H79" s="263"/>
      <c r="I79" s="263"/>
      <c r="J79" s="263"/>
      <c r="K79" s="263"/>
      <c r="L79" s="264"/>
    </row>
    <row r="80" spans="1:60" s="5" customFormat="1" ht="26" x14ac:dyDescent="0.25">
      <c r="B80" s="59" t="s">
        <v>384</v>
      </c>
      <c r="C80" s="59" t="s">
        <v>385</v>
      </c>
      <c r="D80" s="262" t="s">
        <v>386</v>
      </c>
      <c r="E80" s="263"/>
      <c r="F80" s="263"/>
      <c r="G80" s="263"/>
      <c r="H80" s="263"/>
      <c r="I80" s="263"/>
      <c r="J80" s="60" t="s">
        <v>387</v>
      </c>
      <c r="K80" s="60" t="s">
        <v>388</v>
      </c>
      <c r="L80" s="60" t="s">
        <v>389</v>
      </c>
      <c r="M80" s="7"/>
      <c r="N80" s="6"/>
      <c r="O80" s="8"/>
      <c r="Q80" s="6"/>
      <c r="W80" s="7"/>
      <c r="Y80" s="7"/>
      <c r="AB80" s="6"/>
      <c r="AE80" s="6"/>
      <c r="AK80" s="6"/>
      <c r="AN80" s="145"/>
      <c r="BH80" s="142"/>
    </row>
    <row r="81" spans="1:29" ht="36.5" customHeight="1" x14ac:dyDescent="0.3">
      <c r="A81" s="4"/>
      <c r="B81" s="61">
        <v>0</v>
      </c>
      <c r="C81" s="62">
        <v>43861</v>
      </c>
      <c r="D81" s="180" t="s">
        <v>390</v>
      </c>
      <c r="E81" s="181"/>
      <c r="F81" s="181"/>
      <c r="G81" s="181"/>
      <c r="H81" s="181"/>
      <c r="I81" s="182"/>
      <c r="J81" s="63" t="s">
        <v>391</v>
      </c>
      <c r="K81" s="63" t="s">
        <v>392</v>
      </c>
      <c r="L81" s="63" t="s">
        <v>392</v>
      </c>
    </row>
    <row r="82" spans="1:29" ht="36.5" customHeight="1" x14ac:dyDescent="0.3">
      <c r="B82" s="61">
        <v>1</v>
      </c>
      <c r="C82" s="62">
        <v>43916</v>
      </c>
      <c r="D82" s="180" t="s">
        <v>393</v>
      </c>
      <c r="E82" s="181"/>
      <c r="F82" s="181"/>
      <c r="G82" s="181"/>
      <c r="H82" s="181"/>
      <c r="I82" s="182"/>
      <c r="J82" s="63" t="s">
        <v>391</v>
      </c>
      <c r="K82" s="63" t="s">
        <v>392</v>
      </c>
      <c r="L82" s="63" t="s">
        <v>392</v>
      </c>
    </row>
    <row r="83" spans="1:29" ht="36.5" customHeight="1" x14ac:dyDescent="0.3">
      <c r="B83" s="61">
        <v>1</v>
      </c>
      <c r="C83" s="62">
        <v>43951</v>
      </c>
      <c r="D83" s="180" t="s">
        <v>394</v>
      </c>
      <c r="E83" s="181"/>
      <c r="F83" s="181"/>
      <c r="G83" s="181"/>
      <c r="H83" s="181"/>
      <c r="I83" s="182"/>
      <c r="J83" s="63" t="s">
        <v>391</v>
      </c>
      <c r="K83" s="63" t="s">
        <v>392</v>
      </c>
      <c r="L83" s="63" t="s">
        <v>392</v>
      </c>
    </row>
    <row r="84" spans="1:29" ht="123.5" customHeight="1" x14ac:dyDescent="0.3">
      <c r="B84" s="61">
        <v>2</v>
      </c>
      <c r="C84" s="62">
        <v>43951</v>
      </c>
      <c r="D84" s="261" t="s">
        <v>395</v>
      </c>
      <c r="E84" s="261"/>
      <c r="F84" s="261"/>
      <c r="G84" s="261"/>
      <c r="H84" s="261"/>
      <c r="I84" s="261"/>
      <c r="J84" s="63" t="s">
        <v>391</v>
      </c>
      <c r="K84" s="63" t="s">
        <v>392</v>
      </c>
      <c r="L84" s="63" t="s">
        <v>392</v>
      </c>
    </row>
    <row r="85" spans="1:29" ht="34" customHeight="1" x14ac:dyDescent="0.3">
      <c r="B85" s="61">
        <v>3</v>
      </c>
      <c r="C85" s="62">
        <v>44073</v>
      </c>
      <c r="D85" s="261" t="s">
        <v>396</v>
      </c>
      <c r="E85" s="261"/>
      <c r="F85" s="261"/>
      <c r="G85" s="261"/>
      <c r="H85" s="261"/>
      <c r="I85" s="261"/>
      <c r="J85" s="63" t="s">
        <v>391</v>
      </c>
      <c r="K85" s="63" t="s">
        <v>392</v>
      </c>
      <c r="L85" s="63" t="s">
        <v>392</v>
      </c>
    </row>
    <row r="86" spans="1:29" ht="34" customHeight="1" x14ac:dyDescent="0.3">
      <c r="B86" s="61">
        <v>4</v>
      </c>
      <c r="C86" s="62">
        <v>44196</v>
      </c>
      <c r="D86" s="261" t="s">
        <v>397</v>
      </c>
      <c r="E86" s="261"/>
      <c r="F86" s="261"/>
      <c r="G86" s="261"/>
      <c r="H86" s="261"/>
      <c r="I86" s="261"/>
      <c r="J86" s="63" t="s">
        <v>391</v>
      </c>
      <c r="K86" s="63" t="s">
        <v>392</v>
      </c>
      <c r="L86" s="63" t="s">
        <v>392</v>
      </c>
    </row>
    <row r="87" spans="1:29" ht="34" customHeight="1" x14ac:dyDescent="0.3">
      <c r="B87" s="61">
        <v>5</v>
      </c>
      <c r="C87" s="62">
        <v>44316</v>
      </c>
      <c r="D87" s="180" t="s">
        <v>398</v>
      </c>
      <c r="E87" s="181"/>
      <c r="F87" s="181"/>
      <c r="G87" s="181"/>
      <c r="H87" s="181"/>
      <c r="I87" s="182"/>
      <c r="J87" s="63" t="s">
        <v>391</v>
      </c>
      <c r="K87" s="63" t="s">
        <v>392</v>
      </c>
      <c r="L87" s="63" t="s">
        <v>392</v>
      </c>
    </row>
    <row r="88" spans="1:29" ht="34" customHeight="1" x14ac:dyDescent="0.3">
      <c r="B88" s="61">
        <v>6</v>
      </c>
      <c r="C88" s="62">
        <v>44439</v>
      </c>
      <c r="D88" s="180" t="s">
        <v>399</v>
      </c>
      <c r="E88" s="181"/>
      <c r="F88" s="181"/>
      <c r="G88" s="181"/>
      <c r="H88" s="181"/>
      <c r="I88" s="182"/>
      <c r="J88" s="63" t="s">
        <v>391</v>
      </c>
      <c r="K88" s="63" t="s">
        <v>392</v>
      </c>
      <c r="L88" s="63" t="s">
        <v>392</v>
      </c>
    </row>
    <row r="89" spans="1:29" ht="106.5" customHeight="1" x14ac:dyDescent="0.3">
      <c r="B89" s="64">
        <v>7</v>
      </c>
      <c r="C89" s="65">
        <v>44524</v>
      </c>
      <c r="D89" s="174" t="s">
        <v>400</v>
      </c>
      <c r="E89" s="174"/>
      <c r="F89" s="174"/>
      <c r="G89" s="174"/>
      <c r="H89" s="174"/>
      <c r="I89" s="174"/>
      <c r="J89" s="63" t="s">
        <v>391</v>
      </c>
      <c r="K89" s="63" t="s">
        <v>392</v>
      </c>
      <c r="L89" s="63" t="s">
        <v>392</v>
      </c>
      <c r="AC89" s="1"/>
    </row>
    <row r="90" spans="1:29" ht="34" customHeight="1" x14ac:dyDescent="0.3">
      <c r="B90" s="64">
        <v>8</v>
      </c>
      <c r="C90" s="65">
        <v>44554</v>
      </c>
      <c r="D90" s="174" t="s">
        <v>401</v>
      </c>
      <c r="E90" s="174"/>
      <c r="F90" s="174"/>
      <c r="G90" s="174"/>
      <c r="H90" s="174"/>
      <c r="I90" s="174"/>
      <c r="J90" s="63" t="s">
        <v>391</v>
      </c>
      <c r="K90" s="63" t="s">
        <v>392</v>
      </c>
      <c r="L90" s="63" t="s">
        <v>392</v>
      </c>
      <c r="AC90" s="1"/>
    </row>
    <row r="91" spans="1:29" ht="50.25" customHeight="1" x14ac:dyDescent="0.3">
      <c r="B91" s="64">
        <v>9</v>
      </c>
      <c r="C91" s="65">
        <v>44561</v>
      </c>
      <c r="D91" s="174" t="s">
        <v>426</v>
      </c>
      <c r="E91" s="174"/>
      <c r="F91" s="174"/>
      <c r="G91" s="174"/>
      <c r="H91" s="174"/>
      <c r="I91" s="174"/>
      <c r="J91" s="63" t="s">
        <v>391</v>
      </c>
      <c r="K91" s="63" t="s">
        <v>392</v>
      </c>
      <c r="L91" s="63" t="s">
        <v>392</v>
      </c>
    </row>
    <row r="92" spans="1:29" ht="47.25" customHeight="1" x14ac:dyDescent="0.3">
      <c r="B92" s="64">
        <v>10</v>
      </c>
      <c r="C92" s="65">
        <v>44681</v>
      </c>
      <c r="D92" s="174" t="s">
        <v>425</v>
      </c>
      <c r="E92" s="174"/>
      <c r="F92" s="174"/>
      <c r="G92" s="174"/>
      <c r="H92" s="174"/>
      <c r="I92" s="174"/>
      <c r="J92" s="63" t="s">
        <v>391</v>
      </c>
      <c r="K92" s="63" t="s">
        <v>392</v>
      </c>
      <c r="L92" s="63" t="s">
        <v>392</v>
      </c>
    </row>
    <row r="93" spans="1:29" ht="90" customHeight="1" x14ac:dyDescent="0.3">
      <c r="B93" s="64">
        <v>11</v>
      </c>
      <c r="C93" s="65">
        <v>44804</v>
      </c>
      <c r="D93" s="174" t="s">
        <v>444</v>
      </c>
      <c r="E93" s="174"/>
      <c r="F93" s="174"/>
      <c r="G93" s="174"/>
      <c r="H93" s="174"/>
      <c r="I93" s="174"/>
      <c r="J93" s="63" t="s">
        <v>391</v>
      </c>
      <c r="K93" s="63" t="s">
        <v>392</v>
      </c>
      <c r="L93" s="63" t="s">
        <v>392</v>
      </c>
    </row>
    <row r="94" spans="1:29" ht="40" customHeight="1" x14ac:dyDescent="0.3">
      <c r="B94" s="131">
        <v>12</v>
      </c>
      <c r="C94" s="132">
        <v>44926</v>
      </c>
      <c r="D94" s="174" t="s">
        <v>465</v>
      </c>
      <c r="E94" s="174"/>
      <c r="F94" s="174"/>
      <c r="G94" s="174"/>
      <c r="H94" s="174"/>
      <c r="I94" s="174"/>
      <c r="J94" s="63" t="s">
        <v>391</v>
      </c>
      <c r="K94" s="63" t="s">
        <v>392</v>
      </c>
      <c r="L94" s="63" t="s">
        <v>392</v>
      </c>
    </row>
    <row r="95" spans="1:29" ht="40" customHeight="1" x14ac:dyDescent="0.3">
      <c r="B95" s="133">
        <v>13</v>
      </c>
      <c r="C95" s="65">
        <v>45046</v>
      </c>
      <c r="D95" s="173" t="s">
        <v>466</v>
      </c>
      <c r="E95" s="174"/>
      <c r="F95" s="174"/>
      <c r="G95" s="174"/>
      <c r="H95" s="174"/>
      <c r="I95" s="174"/>
      <c r="J95" s="63" t="s">
        <v>482</v>
      </c>
      <c r="K95" s="63" t="s">
        <v>467</v>
      </c>
      <c r="L95" s="63" t="s">
        <v>468</v>
      </c>
    </row>
    <row r="96" spans="1:29" ht="40" customHeight="1" x14ac:dyDescent="0.3">
      <c r="B96" s="124">
        <v>14</v>
      </c>
      <c r="C96" s="65">
        <v>45169</v>
      </c>
      <c r="D96" s="173" t="s">
        <v>483</v>
      </c>
      <c r="E96" s="174"/>
      <c r="F96" s="174"/>
      <c r="G96" s="174"/>
      <c r="H96" s="174"/>
      <c r="I96" s="174"/>
      <c r="J96" s="63" t="s">
        <v>482</v>
      </c>
      <c r="K96" s="63" t="s">
        <v>467</v>
      </c>
      <c r="L96" s="63" t="s">
        <v>468</v>
      </c>
    </row>
    <row r="97" spans="2:12" ht="42.5" customHeight="1" x14ac:dyDescent="0.3">
      <c r="B97" s="124">
        <v>15</v>
      </c>
      <c r="C97" s="65">
        <v>45288</v>
      </c>
      <c r="D97" s="173" t="s">
        <v>610</v>
      </c>
      <c r="E97" s="174"/>
      <c r="F97" s="174"/>
      <c r="G97" s="174"/>
      <c r="H97" s="174"/>
      <c r="I97" s="174"/>
      <c r="J97" s="63" t="s">
        <v>482</v>
      </c>
      <c r="K97" s="63" t="s">
        <v>467</v>
      </c>
      <c r="L97" s="63" t="s">
        <v>468</v>
      </c>
    </row>
  </sheetData>
  <sheetProtection formatCells="0" insertRows="0" deleteRows="0"/>
  <dataConsolidate/>
  <mergeCells count="1029">
    <mergeCell ref="D97:I97"/>
    <mergeCell ref="BF68:BF70"/>
    <mergeCell ref="BG68:BG70"/>
    <mergeCell ref="AM74:AM77"/>
    <mergeCell ref="AN74:AN77"/>
    <mergeCell ref="AO74:AO77"/>
    <mergeCell ref="AP74:AP77"/>
    <mergeCell ref="AQ74:AQ77"/>
    <mergeCell ref="AR74:AR77"/>
    <mergeCell ref="AS74:AS77"/>
    <mergeCell ref="AT74:AT77"/>
    <mergeCell ref="AU74:AU77"/>
    <mergeCell ref="AV74:AV77"/>
    <mergeCell ref="AW74:AW77"/>
    <mergeCell ref="AX74:AX77"/>
    <mergeCell ref="AY74:AY77"/>
    <mergeCell ref="AZ74:AZ77"/>
    <mergeCell ref="BA74:BA77"/>
    <mergeCell ref="BB74:BB77"/>
    <mergeCell ref="BC74:BC77"/>
    <mergeCell ref="BD74:BD77"/>
    <mergeCell ref="BE74:BE77"/>
    <mergeCell ref="BF74:BF77"/>
    <mergeCell ref="BG74:BG77"/>
    <mergeCell ref="AV68:AV70"/>
    <mergeCell ref="AW68:AW70"/>
    <mergeCell ref="AX68:AX70"/>
    <mergeCell ref="AY68:AY70"/>
    <mergeCell ref="AZ68:AZ70"/>
    <mergeCell ref="BA68:BA70"/>
    <mergeCell ref="BB68:BB70"/>
    <mergeCell ref="BC68:BC70"/>
    <mergeCell ref="BF62:BF64"/>
    <mergeCell ref="BG62:BG64"/>
    <mergeCell ref="AN65:AN66"/>
    <mergeCell ref="AO65:AO66"/>
    <mergeCell ref="AP65:AP66"/>
    <mergeCell ref="AQ65:AQ66"/>
    <mergeCell ref="AR65:AR66"/>
    <mergeCell ref="AS65:AS66"/>
    <mergeCell ref="AT65:AT66"/>
    <mergeCell ref="AU65:AU66"/>
    <mergeCell ref="AV65:AV66"/>
    <mergeCell ref="AW65:AW66"/>
    <mergeCell ref="AX65:AX66"/>
    <mergeCell ref="AY65:AY66"/>
    <mergeCell ref="AZ65:AZ66"/>
    <mergeCell ref="BA65:BA66"/>
    <mergeCell ref="BB65:BB66"/>
    <mergeCell ref="BC65:BC66"/>
    <mergeCell ref="BD65:BD66"/>
    <mergeCell ref="BE65:BE66"/>
    <mergeCell ref="BF65:BF66"/>
    <mergeCell ref="BG65:BG66"/>
    <mergeCell ref="BD62:BD64"/>
    <mergeCell ref="BE62:BE64"/>
    <mergeCell ref="AN62:AN64"/>
    <mergeCell ref="AO62:AO64"/>
    <mergeCell ref="AP62:AP64"/>
    <mergeCell ref="AQ62:AQ64"/>
    <mergeCell ref="AR62:AR64"/>
    <mergeCell ref="AS62:AS64"/>
    <mergeCell ref="AT62:AT64"/>
    <mergeCell ref="AU62:AU64"/>
    <mergeCell ref="AV62:AV64"/>
    <mergeCell ref="BD68:BD70"/>
    <mergeCell ref="AM68:AM70"/>
    <mergeCell ref="AN68:AN70"/>
    <mergeCell ref="AO68:AO70"/>
    <mergeCell ref="AP68:AP70"/>
    <mergeCell ref="AQ68:AQ70"/>
    <mergeCell ref="AR68:AR70"/>
    <mergeCell ref="AS68:AS70"/>
    <mergeCell ref="AT68:AT70"/>
    <mergeCell ref="AU68:AU70"/>
    <mergeCell ref="BE68:BE70"/>
    <mergeCell ref="BF46:BF47"/>
    <mergeCell ref="BG46:BG47"/>
    <mergeCell ref="AM48:AM49"/>
    <mergeCell ref="AN48:AN49"/>
    <mergeCell ref="AQ48:AQ49"/>
    <mergeCell ref="AP48:AP49"/>
    <mergeCell ref="AO48:AO49"/>
    <mergeCell ref="AR48:AR49"/>
    <mergeCell ref="AS48:AS49"/>
    <mergeCell ref="AT48:AT49"/>
    <mergeCell ref="AU48:AU49"/>
    <mergeCell ref="AV48:AV49"/>
    <mergeCell ref="AW48:AW49"/>
    <mergeCell ref="AX48:AX49"/>
    <mergeCell ref="AY48:AY49"/>
    <mergeCell ref="AZ48:AZ49"/>
    <mergeCell ref="BA48:BA49"/>
    <mergeCell ref="BB48:BB49"/>
    <mergeCell ref="BC48:BC49"/>
    <mergeCell ref="BD48:BD49"/>
    <mergeCell ref="BE48:BE49"/>
    <mergeCell ref="BF48:BF49"/>
    <mergeCell ref="BG48:BG49"/>
    <mergeCell ref="AV46:AV47"/>
    <mergeCell ref="AW46:AW47"/>
    <mergeCell ref="AX46:AX47"/>
    <mergeCell ref="AY46:AY47"/>
    <mergeCell ref="AZ46:AZ47"/>
    <mergeCell ref="BA46:BA47"/>
    <mergeCell ref="BB46:BB47"/>
    <mergeCell ref="BC46:BC47"/>
    <mergeCell ref="AN46:AN47"/>
    <mergeCell ref="AM46:AM47"/>
    <mergeCell ref="AQ46:AQ47"/>
    <mergeCell ref="AP46:AP47"/>
    <mergeCell ref="AO46:AO47"/>
    <mergeCell ref="AR46:AR47"/>
    <mergeCell ref="AS46:AS47"/>
    <mergeCell ref="AT46:AT47"/>
    <mergeCell ref="AU46:AU47"/>
    <mergeCell ref="BC22:BC24"/>
    <mergeCell ref="BD22:BD24"/>
    <mergeCell ref="BE22:BE24"/>
    <mergeCell ref="BF22:BF24"/>
    <mergeCell ref="BG22:BG24"/>
    <mergeCell ref="AU39:AU41"/>
    <mergeCell ref="AV39:AV41"/>
    <mergeCell ref="AW39:AW41"/>
    <mergeCell ref="AX39:AX41"/>
    <mergeCell ref="AY39:AY41"/>
    <mergeCell ref="AZ39:AZ41"/>
    <mergeCell ref="BA39:BA41"/>
    <mergeCell ref="BB39:BB41"/>
    <mergeCell ref="BC39:BC41"/>
    <mergeCell ref="BD39:BD41"/>
    <mergeCell ref="BE39:BE41"/>
    <mergeCell ref="BF39:BF41"/>
    <mergeCell ref="BG39:BG41"/>
    <mergeCell ref="AT39:AT41"/>
    <mergeCell ref="AS39:AS41"/>
    <mergeCell ref="AR39:AR41"/>
    <mergeCell ref="AQ39:AQ41"/>
    <mergeCell ref="BE46:BE47"/>
    <mergeCell ref="AP39:AP41"/>
    <mergeCell ref="AO39:AO41"/>
    <mergeCell ref="AN22:AN24"/>
    <mergeCell ref="AO22:AO24"/>
    <mergeCell ref="AP22:AP24"/>
    <mergeCell ref="AQ22:AQ24"/>
    <mergeCell ref="AR22:AR24"/>
    <mergeCell ref="AS22:AS24"/>
    <mergeCell ref="AT22:AT24"/>
    <mergeCell ref="AT71:AT72"/>
    <mergeCell ref="AS71:AS72"/>
    <mergeCell ref="AR71:AR72"/>
    <mergeCell ref="AQ71:AQ72"/>
    <mergeCell ref="AP71:AP72"/>
    <mergeCell ref="AO71:AO72"/>
    <mergeCell ref="AN71:AN72"/>
    <mergeCell ref="AM71:AM72"/>
    <mergeCell ref="AM65:AM66"/>
    <mergeCell ref="AM62:AM64"/>
    <mergeCell ref="AM25:AM30"/>
    <mergeCell ref="AN25:AN30"/>
    <mergeCell ref="AO25:AO30"/>
    <mergeCell ref="AP25:AP30"/>
    <mergeCell ref="AQ25:AQ30"/>
    <mergeCell ref="AM31:AM33"/>
    <mergeCell ref="AN31:AN33"/>
    <mergeCell ref="AO31:AO33"/>
    <mergeCell ref="AP31:AP33"/>
    <mergeCell ref="AQ31:AQ33"/>
    <mergeCell ref="AM34:AM38"/>
    <mergeCell ref="AN34:AN38"/>
    <mergeCell ref="AM42:AM45"/>
    <mergeCell ref="BC71:BC72"/>
    <mergeCell ref="BB71:BB72"/>
    <mergeCell ref="BA71:BA72"/>
    <mergeCell ref="AZ71:AZ72"/>
    <mergeCell ref="AY71:AY72"/>
    <mergeCell ref="AX71:AX72"/>
    <mergeCell ref="AW71:AW72"/>
    <mergeCell ref="AV71:AV72"/>
    <mergeCell ref="AU71:AU72"/>
    <mergeCell ref="AV60:AV61"/>
    <mergeCell ref="AW60:AW61"/>
    <mergeCell ref="AX60:AX61"/>
    <mergeCell ref="AY60:AY61"/>
    <mergeCell ref="AZ60:AZ61"/>
    <mergeCell ref="BA60:BA61"/>
    <mergeCell ref="BB60:BB61"/>
    <mergeCell ref="BC60:BC61"/>
    <mergeCell ref="AW62:AW64"/>
    <mergeCell ref="AX62:AX64"/>
    <mergeCell ref="AY62:AY64"/>
    <mergeCell ref="AZ62:AZ64"/>
    <mergeCell ref="BA62:BA64"/>
    <mergeCell ref="BB62:BB64"/>
    <mergeCell ref="BC62:BC64"/>
    <mergeCell ref="AM60:AM61"/>
    <mergeCell ref="AN60:AN61"/>
    <mergeCell ref="AO60:AO61"/>
    <mergeCell ref="AP60:AP61"/>
    <mergeCell ref="AQ60:AQ61"/>
    <mergeCell ref="AR60:AR61"/>
    <mergeCell ref="AS60:AS61"/>
    <mergeCell ref="AT60:AT61"/>
    <mergeCell ref="AU60:AU61"/>
    <mergeCell ref="AV58:AV59"/>
    <mergeCell ref="AW58:AW59"/>
    <mergeCell ref="AX58:AX59"/>
    <mergeCell ref="AY58:AY59"/>
    <mergeCell ref="AZ58:AZ59"/>
    <mergeCell ref="BA58:BA59"/>
    <mergeCell ref="BB58:BB59"/>
    <mergeCell ref="BC58:BC59"/>
    <mergeCell ref="AM58:AM59"/>
    <mergeCell ref="AN58:AN59"/>
    <mergeCell ref="AO58:AO59"/>
    <mergeCell ref="AP58:AP59"/>
    <mergeCell ref="AQ58:AQ59"/>
    <mergeCell ref="AR58:AR59"/>
    <mergeCell ref="AS58:AS59"/>
    <mergeCell ref="AT58:AT59"/>
    <mergeCell ref="AU58:AU59"/>
    <mergeCell ref="AW56:AW57"/>
    <mergeCell ref="AX56:AX57"/>
    <mergeCell ref="AY56:AY57"/>
    <mergeCell ref="AZ56:AZ57"/>
    <mergeCell ref="BA56:BA57"/>
    <mergeCell ref="BB56:BB57"/>
    <mergeCell ref="BC56:BC57"/>
    <mergeCell ref="BD56:BD57"/>
    <mergeCell ref="AM56:AM57"/>
    <mergeCell ref="AN56:AN57"/>
    <mergeCell ref="AO56:AO57"/>
    <mergeCell ref="AP56:AP57"/>
    <mergeCell ref="AQ56:AQ57"/>
    <mergeCell ref="AR56:AR57"/>
    <mergeCell ref="AS56:AS57"/>
    <mergeCell ref="AT56:AT57"/>
    <mergeCell ref="AU56:AU57"/>
    <mergeCell ref="BH5:BU5"/>
    <mergeCell ref="BI6:BK6"/>
    <mergeCell ref="BL6:BN6"/>
    <mergeCell ref="BO6:BQ6"/>
    <mergeCell ref="BR6:BT6"/>
    <mergeCell ref="BU6:BU7"/>
    <mergeCell ref="AR14:AT14"/>
    <mergeCell ref="AU14:AW14"/>
    <mergeCell ref="AX14:AZ14"/>
    <mergeCell ref="BA14:BC14"/>
    <mergeCell ref="BD14:BF14"/>
    <mergeCell ref="BG14:BG15"/>
    <mergeCell ref="BH13:BH15"/>
    <mergeCell ref="AR25:AR30"/>
    <mergeCell ref="AS25:AS30"/>
    <mergeCell ref="AT25:AT30"/>
    <mergeCell ref="AU25:AU30"/>
    <mergeCell ref="AV25:AV30"/>
    <mergeCell ref="AW25:AW30"/>
    <mergeCell ref="AX25:AX30"/>
    <mergeCell ref="AY25:AY30"/>
    <mergeCell ref="AV16:AV18"/>
    <mergeCell ref="AW16:AW18"/>
    <mergeCell ref="AX16:AX18"/>
    <mergeCell ref="AY16:AY18"/>
    <mergeCell ref="AZ16:AZ18"/>
    <mergeCell ref="BA16:BA18"/>
    <mergeCell ref="BB16:BB18"/>
    <mergeCell ref="AU22:AU24"/>
    <mergeCell ref="AV22:AV24"/>
    <mergeCell ref="AW22:AW24"/>
    <mergeCell ref="AM13:BG13"/>
    <mergeCell ref="AM14:AM15"/>
    <mergeCell ref="AN14:AN15"/>
    <mergeCell ref="AO14:AQ14"/>
    <mergeCell ref="D94:I94"/>
    <mergeCell ref="AK65:AK66"/>
    <mergeCell ref="AL65:AL66"/>
    <mergeCell ref="D93:I93"/>
    <mergeCell ref="D91:I91"/>
    <mergeCell ref="D92:I92"/>
    <mergeCell ref="D90:I90"/>
    <mergeCell ref="D84:I84"/>
    <mergeCell ref="D85:I85"/>
    <mergeCell ref="D86:I86"/>
    <mergeCell ref="D87:I87"/>
    <mergeCell ref="D88:I88"/>
    <mergeCell ref="D89:I89"/>
    <mergeCell ref="B79:L79"/>
    <mergeCell ref="D80:I80"/>
    <mergeCell ref="Y68:Y69"/>
    <mergeCell ref="AH68:AH70"/>
    <mergeCell ref="AK60:AK61"/>
    <mergeCell ref="AL60:AL61"/>
    <mergeCell ref="I68:I70"/>
    <mergeCell ref="AH71:AH72"/>
    <mergeCell ref="AI71:AI72"/>
    <mergeCell ref="J74:J77"/>
    <mergeCell ref="K74:K77"/>
    <mergeCell ref="L74:L77"/>
    <mergeCell ref="M74:M77"/>
    <mergeCell ref="AL74:AL77"/>
    <mergeCell ref="AV56:AV57"/>
    <mergeCell ref="AL56:AL57"/>
    <mergeCell ref="AL48:AL49"/>
    <mergeCell ref="AL50:AL55"/>
    <mergeCell ref="AL39:AL41"/>
    <mergeCell ref="AL42:AL45"/>
    <mergeCell ref="AK39:AK41"/>
    <mergeCell ref="AJ71:AJ72"/>
    <mergeCell ref="AK71:AK72"/>
    <mergeCell ref="AL71:AL72"/>
    <mergeCell ref="I71:I72"/>
    <mergeCell ref="J71:J72"/>
    <mergeCell ref="K71:K72"/>
    <mergeCell ref="L71:L72"/>
    <mergeCell ref="M71:M72"/>
    <mergeCell ref="N71:N72"/>
    <mergeCell ref="O71:O72"/>
    <mergeCell ref="P71:P72"/>
    <mergeCell ref="Q71:Q72"/>
    <mergeCell ref="AG71:AG72"/>
    <mergeCell ref="AL68:AL70"/>
    <mergeCell ref="AF68:AF69"/>
    <mergeCell ref="AG68:AG70"/>
    <mergeCell ref="M68:M70"/>
    <mergeCell ref="N68:N70"/>
    <mergeCell ref="O68:O70"/>
    <mergeCell ref="P68:P70"/>
    <mergeCell ref="Q68:Q70"/>
    <mergeCell ref="AA68:AA69"/>
    <mergeCell ref="AB68:AB69"/>
    <mergeCell ref="AC68:AC69"/>
    <mergeCell ref="AD68:AD69"/>
    <mergeCell ref="AI68:AI70"/>
    <mergeCell ref="AJ68:AJ70"/>
    <mergeCell ref="A71:A72"/>
    <mergeCell ref="B71:B72"/>
    <mergeCell ref="C71:C72"/>
    <mergeCell ref="D71:D72"/>
    <mergeCell ref="E71:E72"/>
    <mergeCell ref="H71:H72"/>
    <mergeCell ref="B62:B64"/>
    <mergeCell ref="C62:C64"/>
    <mergeCell ref="D62:D64"/>
    <mergeCell ref="E62:E64"/>
    <mergeCell ref="H62:H64"/>
    <mergeCell ref="A68:A70"/>
    <mergeCell ref="B68:B70"/>
    <mergeCell ref="C68:C70"/>
    <mergeCell ref="D68:D70"/>
    <mergeCell ref="E68:E70"/>
    <mergeCell ref="H68:H70"/>
    <mergeCell ref="A62:A64"/>
    <mergeCell ref="A65:A66"/>
    <mergeCell ref="B65:B66"/>
    <mergeCell ref="C65:C66"/>
    <mergeCell ref="D65:D66"/>
    <mergeCell ref="J68:J70"/>
    <mergeCell ref="K68:K70"/>
    <mergeCell ref="L68:L70"/>
    <mergeCell ref="AJ60:AJ61"/>
    <mergeCell ref="Y60:Y61"/>
    <mergeCell ref="Z60:Z61"/>
    <mergeCell ref="AA60:AA61"/>
    <mergeCell ref="AB60:AB61"/>
    <mergeCell ref="AC60:AC61"/>
    <mergeCell ref="AG65:AG66"/>
    <mergeCell ref="AH65:AH66"/>
    <mergeCell ref="AI65:AI66"/>
    <mergeCell ref="AJ65:AJ66"/>
    <mergeCell ref="AF60:AF61"/>
    <mergeCell ref="AG60:AG61"/>
    <mergeCell ref="AH60:AH61"/>
    <mergeCell ref="AI60:AI61"/>
    <mergeCell ref="W68:W69"/>
    <mergeCell ref="X68:X69"/>
    <mergeCell ref="T68:T69"/>
    <mergeCell ref="U68:U69"/>
    <mergeCell ref="V68:V69"/>
    <mergeCell ref="AE68:AE69"/>
    <mergeCell ref="N65:N66"/>
    <mergeCell ref="O65:O66"/>
    <mergeCell ref="P65:P66"/>
    <mergeCell ref="Q65:Q66"/>
    <mergeCell ref="J65:J66"/>
    <mergeCell ref="K65:K66"/>
    <mergeCell ref="R68:R69"/>
    <mergeCell ref="S68:S69"/>
    <mergeCell ref="Z68:Z69"/>
    <mergeCell ref="L65:L66"/>
    <mergeCell ref="M65:M66"/>
    <mergeCell ref="I62:I64"/>
    <mergeCell ref="J62:J64"/>
    <mergeCell ref="K62:K64"/>
    <mergeCell ref="L62:L64"/>
    <mergeCell ref="M62:M64"/>
    <mergeCell ref="N62:N64"/>
    <mergeCell ref="O62:O64"/>
    <mergeCell ref="C60:C61"/>
    <mergeCell ref="D60:D61"/>
    <mergeCell ref="E60:E61"/>
    <mergeCell ref="F60:F61"/>
    <mergeCell ref="G60:G61"/>
    <mergeCell ref="H60:H61"/>
    <mergeCell ref="I60:I61"/>
    <mergeCell ref="J60:J61"/>
    <mergeCell ref="K60:K61"/>
    <mergeCell ref="E65:E66"/>
    <mergeCell ref="H65:H66"/>
    <mergeCell ref="I65:I66"/>
    <mergeCell ref="T60:T61"/>
    <mergeCell ref="V58:V59"/>
    <mergeCell ref="W58:W59"/>
    <mergeCell ref="X58:X59"/>
    <mergeCell ref="AK62:AK64"/>
    <mergeCell ref="AL62:AL64"/>
    <mergeCell ref="P62:P64"/>
    <mergeCell ref="Q62:Q64"/>
    <mergeCell ref="AG62:AG64"/>
    <mergeCell ref="AH62:AH64"/>
    <mergeCell ref="AI62:AI64"/>
    <mergeCell ref="AJ62:AJ64"/>
    <mergeCell ref="R60:R61"/>
    <mergeCell ref="AD60:AD61"/>
    <mergeCell ref="Q58:Q59"/>
    <mergeCell ref="R58:R59"/>
    <mergeCell ref="V60:V61"/>
    <mergeCell ref="W60:W61"/>
    <mergeCell ref="X60:X61"/>
    <mergeCell ref="Q60:Q61"/>
    <mergeCell ref="S58:S59"/>
    <mergeCell ref="T58:T59"/>
    <mergeCell ref="AK58:AK59"/>
    <mergeCell ref="AL58:AL59"/>
    <mergeCell ref="O58:O59"/>
    <mergeCell ref="L60:L61"/>
    <mergeCell ref="U60:U61"/>
    <mergeCell ref="AE60:AE61"/>
    <mergeCell ref="G56:G57"/>
    <mergeCell ref="H56:H57"/>
    <mergeCell ref="I56:I57"/>
    <mergeCell ref="J56:J57"/>
    <mergeCell ref="K56:K57"/>
    <mergeCell ref="J50:J55"/>
    <mergeCell ref="K50:K55"/>
    <mergeCell ref="E50:E55"/>
    <mergeCell ref="A58:A59"/>
    <mergeCell ref="B58:B59"/>
    <mergeCell ref="C58:C59"/>
    <mergeCell ref="D58:D59"/>
    <mergeCell ref="E58:E59"/>
    <mergeCell ref="F58:F59"/>
    <mergeCell ref="A50:A55"/>
    <mergeCell ref="B50:B55"/>
    <mergeCell ref="C50:C55"/>
    <mergeCell ref="D50:D55"/>
    <mergeCell ref="A56:A57"/>
    <mergeCell ref="B56:B57"/>
    <mergeCell ref="C56:C57"/>
    <mergeCell ref="D56:D57"/>
    <mergeCell ref="E56:E57"/>
    <mergeCell ref="F56:F57"/>
    <mergeCell ref="H50:H55"/>
    <mergeCell ref="I50:I55"/>
    <mergeCell ref="U58:U59"/>
    <mergeCell ref="S60:S61"/>
    <mergeCell ref="Z56:Z57"/>
    <mergeCell ref="AA56:AA57"/>
    <mergeCell ref="AB56:AB57"/>
    <mergeCell ref="AC56:AC57"/>
    <mergeCell ref="AD56:AD57"/>
    <mergeCell ref="AJ58:AJ59"/>
    <mergeCell ref="Y58:Y59"/>
    <mergeCell ref="Z58:Z59"/>
    <mergeCell ref="AA58:AA59"/>
    <mergeCell ref="AB58:AB59"/>
    <mergeCell ref="AC58:AC59"/>
    <mergeCell ref="AD58:AD59"/>
    <mergeCell ref="AE58:AE59"/>
    <mergeCell ref="AF58:AF59"/>
    <mergeCell ref="AG58:AG59"/>
    <mergeCell ref="A60:A61"/>
    <mergeCell ref="B60:B61"/>
    <mergeCell ref="G58:G59"/>
    <mergeCell ref="H58:H59"/>
    <mergeCell ref="I58:I59"/>
    <mergeCell ref="J58:J59"/>
    <mergeCell ref="K58:K59"/>
    <mergeCell ref="L58:L59"/>
    <mergeCell ref="P58:P59"/>
    <mergeCell ref="M58:M59"/>
    <mergeCell ref="N58:N59"/>
    <mergeCell ref="M60:M61"/>
    <mergeCell ref="N60:N61"/>
    <mergeCell ref="O60:O61"/>
    <mergeCell ref="P60:P61"/>
    <mergeCell ref="AH58:AH59"/>
    <mergeCell ref="AI58:AI59"/>
    <mergeCell ref="AG48:AG49"/>
    <mergeCell ref="AH48:AH49"/>
    <mergeCell ref="AI48:AI49"/>
    <mergeCell ref="AI46:AI47"/>
    <mergeCell ref="AJ46:AJ47"/>
    <mergeCell ref="W52:W54"/>
    <mergeCell ref="X56:X57"/>
    <mergeCell ref="W56:W57"/>
    <mergeCell ref="X52:X54"/>
    <mergeCell ref="Z52:Z54"/>
    <mergeCell ref="AA52:AA54"/>
    <mergeCell ref="Y52:Y54"/>
    <mergeCell ref="S56:S57"/>
    <mergeCell ref="T56:T57"/>
    <mergeCell ref="U56:U57"/>
    <mergeCell ref="L50:L55"/>
    <mergeCell ref="M56:M57"/>
    <mergeCell ref="N56:N57"/>
    <mergeCell ref="O56:O57"/>
    <mergeCell ref="P56:P57"/>
    <mergeCell ref="Q56:Q57"/>
    <mergeCell ref="R56:R57"/>
    <mergeCell ref="O50:O55"/>
    <mergeCell ref="V56:V57"/>
    <mergeCell ref="L56:L57"/>
    <mergeCell ref="AE56:AE57"/>
    <mergeCell ref="AF56:AF57"/>
    <mergeCell ref="AG56:AG57"/>
    <mergeCell ref="AH56:AH57"/>
    <mergeCell ref="AI56:AI57"/>
    <mergeCell ref="AJ56:AJ57"/>
    <mergeCell ref="Y56:Y57"/>
    <mergeCell ref="AF52:AF54"/>
    <mergeCell ref="AB52:AB54"/>
    <mergeCell ref="AC52:AC54"/>
    <mergeCell ref="AD52:AD54"/>
    <mergeCell ref="AE52:AE54"/>
    <mergeCell ref="AH50:AH55"/>
    <mergeCell ref="AI50:AI55"/>
    <mergeCell ref="AJ50:AJ55"/>
    <mergeCell ref="U52:U54"/>
    <mergeCell ref="V52:V54"/>
    <mergeCell ref="S52:S54"/>
    <mergeCell ref="T52:T54"/>
    <mergeCell ref="P50:P55"/>
    <mergeCell ref="Q50:Q55"/>
    <mergeCell ref="M50:M55"/>
    <mergeCell ref="R52:R54"/>
    <mergeCell ref="N50:N55"/>
    <mergeCell ref="AG50:AG55"/>
    <mergeCell ref="A46:A47"/>
    <mergeCell ref="B46:B47"/>
    <mergeCell ref="C46:C47"/>
    <mergeCell ref="D46:D47"/>
    <mergeCell ref="E46:E47"/>
    <mergeCell ref="F46:F47"/>
    <mergeCell ref="G46:G47"/>
    <mergeCell ref="I42:I45"/>
    <mergeCell ref="J42:J45"/>
    <mergeCell ref="A42:A45"/>
    <mergeCell ref="B42:B45"/>
    <mergeCell ref="C42:C45"/>
    <mergeCell ref="D42:D45"/>
    <mergeCell ref="E42:E45"/>
    <mergeCell ref="F42:F43"/>
    <mergeCell ref="G42:G43"/>
    <mergeCell ref="H42:H45"/>
    <mergeCell ref="F44:F45"/>
    <mergeCell ref="G44:G45"/>
    <mergeCell ref="H46:H47"/>
    <mergeCell ref="I46:I47"/>
    <mergeCell ref="J46:J47"/>
    <mergeCell ref="K42:K45"/>
    <mergeCell ref="L42:L45"/>
    <mergeCell ref="M42:M45"/>
    <mergeCell ref="A48:A49"/>
    <mergeCell ref="K46:K47"/>
    <mergeCell ref="L46:L47"/>
    <mergeCell ref="M46:M47"/>
    <mergeCell ref="L48:L49"/>
    <mergeCell ref="M48:M49"/>
    <mergeCell ref="AE39:AE40"/>
    <mergeCell ref="AF39:AF40"/>
    <mergeCell ref="AG39:AG41"/>
    <mergeCell ref="AJ48:AJ49"/>
    <mergeCell ref="AK48:AK49"/>
    <mergeCell ref="N46:N47"/>
    <mergeCell ref="O46:O47"/>
    <mergeCell ref="P46:P47"/>
    <mergeCell ref="Q46:Q47"/>
    <mergeCell ref="AI39:AI41"/>
    <mergeCell ref="AJ39:AJ41"/>
    <mergeCell ref="N42:N45"/>
    <mergeCell ref="AJ42:AJ45"/>
    <mergeCell ref="AK42:AK45"/>
    <mergeCell ref="O42:O45"/>
    <mergeCell ref="P42:P45"/>
    <mergeCell ref="Q42:Q45"/>
    <mergeCell ref="AG42:AG45"/>
    <mergeCell ref="AH42:AH45"/>
    <mergeCell ref="AI42:AI45"/>
    <mergeCell ref="AA39:AA40"/>
    <mergeCell ref="AH39:AH41"/>
    <mergeCell ref="AB39:AB40"/>
    <mergeCell ref="AC39:AC40"/>
    <mergeCell ref="AD39:AD40"/>
    <mergeCell ref="AK46:AK47"/>
    <mergeCell ref="AG46:AG47"/>
    <mergeCell ref="AH46:AH47"/>
    <mergeCell ref="N48:N49"/>
    <mergeCell ref="O48:O49"/>
    <mergeCell ref="P48:P49"/>
    <mergeCell ref="Q48:Q49"/>
    <mergeCell ref="B48:B49"/>
    <mergeCell ref="C48:C49"/>
    <mergeCell ref="D48:D49"/>
    <mergeCell ref="E48:E49"/>
    <mergeCell ref="H48:H49"/>
    <mergeCell ref="I48:I49"/>
    <mergeCell ref="J48:J49"/>
    <mergeCell ref="K48:K49"/>
    <mergeCell ref="A39:A41"/>
    <mergeCell ref="B39:B41"/>
    <mergeCell ref="C39:C41"/>
    <mergeCell ref="D39:D41"/>
    <mergeCell ref="E39:E41"/>
    <mergeCell ref="H39:H41"/>
    <mergeCell ref="I39:I41"/>
    <mergeCell ref="Y39:Y40"/>
    <mergeCell ref="Z39:Z40"/>
    <mergeCell ref="A34:A38"/>
    <mergeCell ref="B34:B38"/>
    <mergeCell ref="C34:C38"/>
    <mergeCell ref="D34:D38"/>
    <mergeCell ref="E34:E38"/>
    <mergeCell ref="V39:V40"/>
    <mergeCell ref="W39:W40"/>
    <mergeCell ref="X39:X40"/>
    <mergeCell ref="P39:P41"/>
    <mergeCell ref="Q39:Q41"/>
    <mergeCell ref="R39:R40"/>
    <mergeCell ref="S39:S40"/>
    <mergeCell ref="T39:T40"/>
    <mergeCell ref="U39:U40"/>
    <mergeCell ref="J39:J41"/>
    <mergeCell ref="K39:K41"/>
    <mergeCell ref="L39:L41"/>
    <mergeCell ref="M39:M41"/>
    <mergeCell ref="N39:N41"/>
    <mergeCell ref="O39:O41"/>
    <mergeCell ref="F36:F38"/>
    <mergeCell ref="G36:G38"/>
    <mergeCell ref="R32:R33"/>
    <mergeCell ref="S32:S33"/>
    <mergeCell ref="T32:T33"/>
    <mergeCell ref="N31:N33"/>
    <mergeCell ref="O31:O33"/>
    <mergeCell ref="F31:F33"/>
    <mergeCell ref="G31:G33"/>
    <mergeCell ref="H31:H33"/>
    <mergeCell ref="I31:I33"/>
    <mergeCell ref="J31:J33"/>
    <mergeCell ref="K31:K33"/>
    <mergeCell ref="P31:P33"/>
    <mergeCell ref="Q31:Q33"/>
    <mergeCell ref="U32:U33"/>
    <mergeCell ref="V32:V33"/>
    <mergeCell ref="AH34:AH38"/>
    <mergeCell ref="H34:H38"/>
    <mergeCell ref="I34:I38"/>
    <mergeCell ref="J34:J38"/>
    <mergeCell ref="K34:K38"/>
    <mergeCell ref="L34:L38"/>
    <mergeCell ref="M34:M38"/>
    <mergeCell ref="N34:N38"/>
    <mergeCell ref="O34:O38"/>
    <mergeCell ref="L31:L33"/>
    <mergeCell ref="M31:M33"/>
    <mergeCell ref="AK31:AK33"/>
    <mergeCell ref="K25:K30"/>
    <mergeCell ref="L25:L30"/>
    <mergeCell ref="AL31:AL33"/>
    <mergeCell ref="AL25:AL30"/>
    <mergeCell ref="AJ31:AJ33"/>
    <mergeCell ref="AI34:AI38"/>
    <mergeCell ref="AJ34:AJ38"/>
    <mergeCell ref="W32:W33"/>
    <mergeCell ref="X32:X33"/>
    <mergeCell ref="Y32:Y33"/>
    <mergeCell ref="AK34:AK38"/>
    <mergeCell ref="AG31:AG33"/>
    <mergeCell ref="Z32:Z33"/>
    <mergeCell ref="AA32:AA33"/>
    <mergeCell ref="AB32:AB33"/>
    <mergeCell ref="AC32:AC33"/>
    <mergeCell ref="AF32:AF33"/>
    <mergeCell ref="A25:A30"/>
    <mergeCell ref="B25:B30"/>
    <mergeCell ref="C25:C30"/>
    <mergeCell ref="D25:D30"/>
    <mergeCell ref="E25:E30"/>
    <mergeCell ref="F25:F27"/>
    <mergeCell ref="H25:H30"/>
    <mergeCell ref="I25:I30"/>
    <mergeCell ref="J25:J30"/>
    <mergeCell ref="F28:F30"/>
    <mergeCell ref="G28:G30"/>
    <mergeCell ref="G25:G27"/>
    <mergeCell ref="AK19:AK21"/>
    <mergeCell ref="AL19:AL21"/>
    <mergeCell ref="N19:N21"/>
    <mergeCell ref="O19:O21"/>
    <mergeCell ref="P19:P21"/>
    <mergeCell ref="Q19:Q21"/>
    <mergeCell ref="AA19:AA20"/>
    <mergeCell ref="AG19:AG21"/>
    <mergeCell ref="AI19:AI21"/>
    <mergeCell ref="AJ19:AJ21"/>
    <mergeCell ref="AG22:AG24"/>
    <mergeCell ref="AH22:AH24"/>
    <mergeCell ref="AI22:AI24"/>
    <mergeCell ref="AG25:AG30"/>
    <mergeCell ref="AL22:AL24"/>
    <mergeCell ref="AK22:AK24"/>
    <mergeCell ref="A31:A33"/>
    <mergeCell ref="B31:B33"/>
    <mergeCell ref="C31:C33"/>
    <mergeCell ref="D31:D33"/>
    <mergeCell ref="E31:E33"/>
    <mergeCell ref="AH25:AH30"/>
    <mergeCell ref="AI25:AI30"/>
    <mergeCell ref="AJ25:AJ30"/>
    <mergeCell ref="AK25:AK30"/>
    <mergeCell ref="M25:M30"/>
    <mergeCell ref="N25:N30"/>
    <mergeCell ref="O25:O30"/>
    <mergeCell ref="P25:P30"/>
    <mergeCell ref="Q25:Q30"/>
    <mergeCell ref="AH31:AH33"/>
    <mergeCell ref="AI31:AI33"/>
    <mergeCell ref="I19:I21"/>
    <mergeCell ref="J19:J21"/>
    <mergeCell ref="K19:K21"/>
    <mergeCell ref="L19:L21"/>
    <mergeCell ref="M19:M21"/>
    <mergeCell ref="H22:H24"/>
    <mergeCell ref="I22:I24"/>
    <mergeCell ref="J22:J24"/>
    <mergeCell ref="AJ22:AJ24"/>
    <mergeCell ref="K22:K24"/>
    <mergeCell ref="L22:L24"/>
    <mergeCell ref="M22:M24"/>
    <mergeCell ref="N22:N24"/>
    <mergeCell ref="O22:O24"/>
    <mergeCell ref="P22:P24"/>
    <mergeCell ref="AH19:AH21"/>
    <mergeCell ref="A19:A21"/>
    <mergeCell ref="B19:B21"/>
    <mergeCell ref="C19:C21"/>
    <mergeCell ref="D19:D21"/>
    <mergeCell ref="E19:E21"/>
    <mergeCell ref="Q22:Q24"/>
    <mergeCell ref="A22:A24"/>
    <mergeCell ref="B22:B24"/>
    <mergeCell ref="C22:C24"/>
    <mergeCell ref="D22:D24"/>
    <mergeCell ref="E22:E24"/>
    <mergeCell ref="A16:A18"/>
    <mergeCell ref="B16:B18"/>
    <mergeCell ref="C16:C18"/>
    <mergeCell ref="D16:D18"/>
    <mergeCell ref="E16:E18"/>
    <mergeCell ref="H16:H18"/>
    <mergeCell ref="I16:I18"/>
    <mergeCell ref="J16:J18"/>
    <mergeCell ref="K16:K18"/>
    <mergeCell ref="H19:H21"/>
    <mergeCell ref="AL13:AL15"/>
    <mergeCell ref="Z14:AA14"/>
    <mergeCell ref="AB14:AC14"/>
    <mergeCell ref="M14:M15"/>
    <mergeCell ref="N14:N15"/>
    <mergeCell ref="O14:O15"/>
    <mergeCell ref="P14:P15"/>
    <mergeCell ref="Q14:Q15"/>
    <mergeCell ref="R14:R15"/>
    <mergeCell ref="V15:W15"/>
    <mergeCell ref="X15:Y15"/>
    <mergeCell ref="S14:T14"/>
    <mergeCell ref="U14:U15"/>
    <mergeCell ref="V14:W14"/>
    <mergeCell ref="X14:Y14"/>
    <mergeCell ref="L16:L18"/>
    <mergeCell ref="M16:M18"/>
    <mergeCell ref="N16:N18"/>
    <mergeCell ref="AL16:AL18"/>
    <mergeCell ref="AF1:AG1"/>
    <mergeCell ref="D3:H3"/>
    <mergeCell ref="X3:AJ3"/>
    <mergeCell ref="C4:C7"/>
    <mergeCell ref="D4:E4"/>
    <mergeCell ref="G4:H4"/>
    <mergeCell ref="I4:K4"/>
    <mergeCell ref="G5:H5"/>
    <mergeCell ref="I5:P5"/>
    <mergeCell ref="D7:E7"/>
    <mergeCell ref="A1:D1"/>
    <mergeCell ref="E1:L1"/>
    <mergeCell ref="M1:P1"/>
    <mergeCell ref="D9:E9"/>
    <mergeCell ref="G11:H11"/>
    <mergeCell ref="V11:AI11"/>
    <mergeCell ref="A13:K13"/>
    <mergeCell ref="L13:Q13"/>
    <mergeCell ref="R13:AD13"/>
    <mergeCell ref="AE13:AJ13"/>
    <mergeCell ref="AH74:AH77"/>
    <mergeCell ref="G14:G15"/>
    <mergeCell ref="H14:H15"/>
    <mergeCell ref="I14:I15"/>
    <mergeCell ref="J14:J15"/>
    <mergeCell ref="AJ14:AJ15"/>
    <mergeCell ref="AD14:AD15"/>
    <mergeCell ref="AE14:AE15"/>
    <mergeCell ref="AF14:AF15"/>
    <mergeCell ref="AG14:AG15"/>
    <mergeCell ref="AH14:AH15"/>
    <mergeCell ref="AI14:AI15"/>
    <mergeCell ref="K14:K15"/>
    <mergeCell ref="L14:L15"/>
    <mergeCell ref="AJ74:AJ77"/>
    <mergeCell ref="AK74:AK77"/>
    <mergeCell ref="N74:N77"/>
    <mergeCell ref="O74:O77"/>
    <mergeCell ref="AB17:AB18"/>
    <mergeCell ref="AC17:AC18"/>
    <mergeCell ref="AD17:AD18"/>
    <mergeCell ref="AJ16:AJ18"/>
    <mergeCell ref="AK16:AK18"/>
    <mergeCell ref="AG16:AG18"/>
    <mergeCell ref="AH16:AH18"/>
    <mergeCell ref="AI16:AI18"/>
    <mergeCell ref="O16:O18"/>
    <mergeCell ref="P16:P18"/>
    <mergeCell ref="Q16:Q18"/>
    <mergeCell ref="P34:P38"/>
    <mergeCell ref="Q34:Q38"/>
    <mergeCell ref="AG34:AG38"/>
    <mergeCell ref="A14:B14"/>
    <mergeCell ref="C14:C15"/>
    <mergeCell ref="D14:D15"/>
    <mergeCell ref="E14:E15"/>
    <mergeCell ref="F14:F15"/>
    <mergeCell ref="AK13:AK15"/>
    <mergeCell ref="R17:R18"/>
    <mergeCell ref="S17:S18"/>
    <mergeCell ref="T17:T18"/>
    <mergeCell ref="U17:U18"/>
    <mergeCell ref="V17:V18"/>
    <mergeCell ref="W17:W18"/>
    <mergeCell ref="X17:X18"/>
    <mergeCell ref="Y17:Y18"/>
    <mergeCell ref="AE17:AE18"/>
    <mergeCell ref="AF17:AF18"/>
    <mergeCell ref="Z17:Z18"/>
    <mergeCell ref="AA17:AA18"/>
    <mergeCell ref="D96:I96"/>
    <mergeCell ref="A74:A77"/>
    <mergeCell ref="B74:B77"/>
    <mergeCell ref="C74:C77"/>
    <mergeCell ref="D74:D77"/>
    <mergeCell ref="E74:E77"/>
    <mergeCell ref="F74:F75"/>
    <mergeCell ref="G74:G75"/>
    <mergeCell ref="H74:H77"/>
    <mergeCell ref="I74:I77"/>
    <mergeCell ref="F76:F77"/>
    <mergeCell ref="G76:G77"/>
    <mergeCell ref="D95:I95"/>
    <mergeCell ref="D81:I81"/>
    <mergeCell ref="P74:P77"/>
    <mergeCell ref="Q74:Q77"/>
    <mergeCell ref="AG74:AG77"/>
    <mergeCell ref="D82:I82"/>
    <mergeCell ref="D83:I83"/>
    <mergeCell ref="AP50:AP55"/>
    <mergeCell ref="AI74:AI77"/>
    <mergeCell ref="BC25:BC30"/>
    <mergeCell ref="BD25:BD30"/>
    <mergeCell ref="AV31:AV33"/>
    <mergeCell ref="AW31:AW33"/>
    <mergeCell ref="AX31:AX33"/>
    <mergeCell ref="AY31:AY33"/>
    <mergeCell ref="AZ31:AZ33"/>
    <mergeCell ref="BA31:BA33"/>
    <mergeCell ref="BB31:BB33"/>
    <mergeCell ref="BC31:BC33"/>
    <mergeCell ref="BD31:BD33"/>
    <mergeCell ref="AZ25:AZ30"/>
    <mergeCell ref="BA25:BA30"/>
    <mergeCell ref="BB25:BB30"/>
    <mergeCell ref="AR50:AR55"/>
    <mergeCell ref="AS50:AS55"/>
    <mergeCell ref="AT52:AT54"/>
    <mergeCell ref="AU50:AU55"/>
    <mergeCell ref="AV50:AV55"/>
    <mergeCell ref="AW52:AW54"/>
    <mergeCell ref="AZ52:AZ55"/>
    <mergeCell ref="AX50:AX55"/>
    <mergeCell ref="AY50:AY55"/>
    <mergeCell ref="AP42:AP45"/>
    <mergeCell ref="AQ42:AQ45"/>
    <mergeCell ref="AL34:AL38"/>
    <mergeCell ref="AL46:AL47"/>
    <mergeCell ref="AK50:AK55"/>
    <mergeCell ref="AK68:AK70"/>
    <mergeCell ref="AK56:AK57"/>
    <mergeCell ref="AO34:AO38"/>
    <mergeCell ref="AP34:AP38"/>
    <mergeCell ref="AR34:AR38"/>
    <mergeCell ref="AS34:AS38"/>
    <mergeCell ref="AT34:AT38"/>
    <mergeCell ref="AU34:AU38"/>
    <mergeCell ref="AV34:AV38"/>
    <mergeCell ref="AW34:AW38"/>
    <mergeCell ref="AX34:AX38"/>
    <mergeCell ref="AY34:AY38"/>
    <mergeCell ref="AZ34:AZ38"/>
    <mergeCell ref="BA34:BA38"/>
    <mergeCell ref="BB34:BB38"/>
    <mergeCell ref="BC34:BC38"/>
    <mergeCell ref="BD34:BD38"/>
    <mergeCell ref="AR31:AR33"/>
    <mergeCell ref="AS31:AS33"/>
    <mergeCell ref="AT31:AT33"/>
    <mergeCell ref="AU31:AU33"/>
    <mergeCell ref="AX22:AX24"/>
    <mergeCell ref="AY22:AY24"/>
    <mergeCell ref="AZ22:AZ24"/>
    <mergeCell ref="BA22:BA24"/>
    <mergeCell ref="BB22:BB24"/>
    <mergeCell ref="AM16:AM18"/>
    <mergeCell ref="AN16:AN18"/>
    <mergeCell ref="AO16:AO18"/>
    <mergeCell ref="AP16:AP18"/>
    <mergeCell ref="AQ16:AQ18"/>
    <mergeCell ref="AR16:AR18"/>
    <mergeCell ref="AS16:AS18"/>
    <mergeCell ref="AT16:AT18"/>
    <mergeCell ref="AU16:AU18"/>
    <mergeCell ref="BE42:BE45"/>
    <mergeCell ref="BD42:BD45"/>
    <mergeCell ref="BC42:BC45"/>
    <mergeCell ref="BB42:BB45"/>
    <mergeCell ref="BA42:BA45"/>
    <mergeCell ref="BE34:BE38"/>
    <mergeCell ref="AV42:AV45"/>
    <mergeCell ref="AM19:AM21"/>
    <mergeCell ref="AM22:AM24"/>
    <mergeCell ref="AW42:AW45"/>
    <mergeCell ref="AZ42:AZ45"/>
    <mergeCell ref="AY42:AY45"/>
    <mergeCell ref="AX42:AX45"/>
    <mergeCell ref="AU42:AU45"/>
    <mergeCell ref="AT42:AT45"/>
    <mergeCell ref="AS42:AS45"/>
    <mergeCell ref="AR42:AR45"/>
    <mergeCell ref="AO42:AO45"/>
    <mergeCell ref="BC16:BC18"/>
    <mergeCell ref="BD16:BD18"/>
    <mergeCell ref="BE16:BE18"/>
    <mergeCell ref="BF16:BF18"/>
    <mergeCell ref="BG16:BG18"/>
    <mergeCell ref="BH16:BH18"/>
    <mergeCell ref="BH65:BH66"/>
    <mergeCell ref="BH42:BH45"/>
    <mergeCell ref="BH19:BH21"/>
    <mergeCell ref="BH50:BH55"/>
    <mergeCell ref="BH46:BH47"/>
    <mergeCell ref="BH48:BH49"/>
    <mergeCell ref="BH56:BH57"/>
    <mergeCell ref="BH58:BH59"/>
    <mergeCell ref="BH60:BH61"/>
    <mergeCell ref="BG34:BG38"/>
    <mergeCell ref="BE25:BE30"/>
    <mergeCell ref="BF25:BF30"/>
    <mergeCell ref="BG25:BG30"/>
    <mergeCell ref="BH25:BH30"/>
    <mergeCell ref="BE31:BE33"/>
    <mergeCell ref="BF31:BF33"/>
    <mergeCell ref="BG42:BG45"/>
    <mergeCell ref="BF42:BF45"/>
    <mergeCell ref="BG31:BG33"/>
    <mergeCell ref="BH31:BH33"/>
    <mergeCell ref="BH34:BH38"/>
    <mergeCell ref="BF34:BF38"/>
    <mergeCell ref="BH22:BH24"/>
    <mergeCell ref="BD60:BD61"/>
    <mergeCell ref="BD58:BD59"/>
    <mergeCell ref="BD46:BD47"/>
    <mergeCell ref="AM39:AM41"/>
    <mergeCell ref="AN39:AN41"/>
    <mergeCell ref="BH68:BH70"/>
    <mergeCell ref="BH71:BH72"/>
    <mergeCell ref="BH74:BH77"/>
    <mergeCell ref="BA50:BA55"/>
    <mergeCell ref="BB50:BB55"/>
    <mergeCell ref="BC52:BC54"/>
    <mergeCell ref="BF52:BF55"/>
    <mergeCell ref="BG50:BG55"/>
    <mergeCell ref="BD50:BD55"/>
    <mergeCell ref="BE50:BE55"/>
    <mergeCell ref="BH62:BH64"/>
    <mergeCell ref="BE56:BE57"/>
    <mergeCell ref="BF56:BF57"/>
    <mergeCell ref="BG56:BG57"/>
    <mergeCell ref="BE58:BE59"/>
    <mergeCell ref="BF58:BF59"/>
    <mergeCell ref="BG58:BG59"/>
    <mergeCell ref="BE60:BE61"/>
    <mergeCell ref="BF60:BF61"/>
    <mergeCell ref="BG60:BG61"/>
    <mergeCell ref="BG71:BG72"/>
    <mergeCell ref="BF71:BF72"/>
    <mergeCell ref="BE71:BE72"/>
    <mergeCell ref="BD71:BD72"/>
    <mergeCell ref="BH39:BH41"/>
    <mergeCell ref="AN42:AN45"/>
    <mergeCell ref="AQ52:AQ54"/>
    <mergeCell ref="AM50:AM55"/>
    <mergeCell ref="AN50:AN55"/>
    <mergeCell ref="AO50:AO55"/>
  </mergeCells>
  <conditionalFormatting sqref="I19 I68">
    <cfRule type="cellIs" dxfId="644" priority="161" operator="equal">
      <formula>#REF!</formula>
    </cfRule>
  </conditionalFormatting>
  <conditionalFormatting sqref="I22">
    <cfRule type="cellIs" dxfId="643" priority="157" operator="equal">
      <formula>#REF!</formula>
    </cfRule>
  </conditionalFormatting>
  <conditionalFormatting sqref="I42">
    <cfRule type="cellIs" dxfId="642" priority="156" operator="equal">
      <formula>#REF!</formula>
    </cfRule>
  </conditionalFormatting>
  <conditionalFormatting sqref="I48">
    <cfRule type="cellIs" dxfId="641" priority="155" operator="equal">
      <formula>#REF!</formula>
    </cfRule>
  </conditionalFormatting>
  <conditionalFormatting sqref="I50">
    <cfRule type="cellIs" dxfId="640" priority="154" operator="equal">
      <formula>#REF!</formula>
    </cfRule>
  </conditionalFormatting>
  <conditionalFormatting sqref="I56">
    <cfRule type="cellIs" dxfId="639" priority="159" operator="equal">
      <formula>#REF!</formula>
    </cfRule>
  </conditionalFormatting>
  <conditionalFormatting sqref="I58">
    <cfRule type="cellIs" dxfId="638" priority="150" operator="equal">
      <formula>#REF!</formula>
    </cfRule>
  </conditionalFormatting>
  <conditionalFormatting sqref="I60">
    <cfRule type="cellIs" dxfId="637" priority="158" operator="equal">
      <formula>#REF!</formula>
    </cfRule>
  </conditionalFormatting>
  <conditionalFormatting sqref="I65">
    <cfRule type="cellIs" dxfId="636" priority="160" operator="equal">
      <formula>#REF!</formula>
    </cfRule>
  </conditionalFormatting>
  <conditionalFormatting sqref="I71">
    <cfRule type="cellIs" dxfId="635" priority="153" operator="equal">
      <formula>#REF!</formula>
    </cfRule>
  </conditionalFormatting>
  <conditionalFormatting sqref="I73">
    <cfRule type="cellIs" dxfId="634" priority="152" operator="equal">
      <formula>#REF!</formula>
    </cfRule>
  </conditionalFormatting>
  <conditionalFormatting sqref="K73">
    <cfRule type="cellIs" dxfId="633" priority="151" operator="equal">
      <formula>#REF!</formula>
    </cfRule>
  </conditionalFormatting>
  <conditionalFormatting sqref="L16 L19 L22 L46 L48 L50">
    <cfRule type="cellIs" dxfId="632" priority="1064" operator="equal">
      <formula>"ALTA"</formula>
    </cfRule>
    <cfRule type="cellIs" dxfId="631" priority="1065" operator="equal">
      <formula>"MUY ALTA"</formula>
    </cfRule>
    <cfRule type="cellIs" dxfId="630" priority="1066" operator="equal">
      <formula>"MEDIA"</formula>
    </cfRule>
    <cfRule type="cellIs" dxfId="629" priority="1067" operator="equal">
      <formula>"BAJA"</formula>
    </cfRule>
    <cfRule type="cellIs" dxfId="628" priority="1068" operator="equal">
      <formula>"MUY BAJA"</formula>
    </cfRule>
  </conditionalFormatting>
  <conditionalFormatting sqref="L25">
    <cfRule type="cellIs" dxfId="627" priority="648" operator="equal">
      <formula>"MUY BAJA"</formula>
    </cfRule>
    <cfRule type="cellIs" dxfId="626" priority="647" operator="equal">
      <formula>"BAJA"</formula>
    </cfRule>
    <cfRule type="cellIs" dxfId="625" priority="646" operator="equal">
      <formula>"MEDIA"</formula>
    </cfRule>
    <cfRule type="cellIs" dxfId="624" priority="645" operator="equal">
      <formula>"MUY ALTA"</formula>
    </cfRule>
    <cfRule type="cellIs" dxfId="623" priority="644" operator="equal">
      <formula>"ALTA"</formula>
    </cfRule>
  </conditionalFormatting>
  <conditionalFormatting sqref="L31">
    <cfRule type="cellIs" dxfId="622" priority="539" operator="equal">
      <formula>"ALTA"</formula>
    </cfRule>
    <cfRule type="cellIs" dxfId="621" priority="540" operator="equal">
      <formula>"MUY ALTA"</formula>
    </cfRule>
    <cfRule type="cellIs" dxfId="620" priority="541" operator="equal">
      <formula>"MEDIA"</formula>
    </cfRule>
    <cfRule type="cellIs" dxfId="619" priority="542" operator="equal">
      <formula>"BAJA"</formula>
    </cfRule>
    <cfRule type="cellIs" dxfId="618" priority="543" operator="equal">
      <formula>"MUY BAJA"</formula>
    </cfRule>
  </conditionalFormatting>
  <conditionalFormatting sqref="L34 L39">
    <cfRule type="cellIs" dxfId="617" priority="854" operator="equal">
      <formula>"ALTA"</formula>
    </cfRule>
    <cfRule type="cellIs" dxfId="616" priority="856" operator="equal">
      <formula>"MEDIA"</formula>
    </cfRule>
    <cfRule type="cellIs" dxfId="615" priority="857" operator="equal">
      <formula>"BAJA"</formula>
    </cfRule>
    <cfRule type="cellIs" dxfId="614" priority="858" operator="equal">
      <formula>"MUY BAJA"</formula>
    </cfRule>
    <cfRule type="cellIs" dxfId="613" priority="855" operator="equal">
      <formula>"MUY ALTA"</formula>
    </cfRule>
  </conditionalFormatting>
  <conditionalFormatting sqref="L42">
    <cfRule type="cellIs" dxfId="612" priority="750" operator="equal">
      <formula>"MUY ALTA"</formula>
    </cfRule>
    <cfRule type="cellIs" dxfId="611" priority="749" operator="equal">
      <formula>"ALTA"</formula>
    </cfRule>
    <cfRule type="cellIs" dxfId="610" priority="751" operator="equal">
      <formula>"MEDIA"</formula>
    </cfRule>
    <cfRule type="cellIs" dxfId="609" priority="752" operator="equal">
      <formula>"BAJA"</formula>
    </cfRule>
    <cfRule type="cellIs" dxfId="608" priority="753" operator="equal">
      <formula>"MUY BAJA"</formula>
    </cfRule>
  </conditionalFormatting>
  <conditionalFormatting sqref="L56 L58 L60">
    <cfRule type="cellIs" dxfId="607" priority="227" operator="equal">
      <formula>"BAJA"</formula>
    </cfRule>
    <cfRule type="cellIs" dxfId="606" priority="226" operator="equal">
      <formula>"MEDIA"</formula>
    </cfRule>
    <cfRule type="cellIs" dxfId="605" priority="225" operator="equal">
      <formula>"MUY ALTA"</formula>
    </cfRule>
    <cfRule type="cellIs" dxfId="604" priority="224" operator="equal">
      <formula>"ALTA"</formula>
    </cfRule>
    <cfRule type="cellIs" dxfId="603" priority="228" operator="equal">
      <formula>"MUY BAJA"</formula>
    </cfRule>
  </conditionalFormatting>
  <conditionalFormatting sqref="L62 L65">
    <cfRule type="cellIs" dxfId="602" priority="333" operator="equal">
      <formula>"MUY BAJA"</formula>
    </cfRule>
    <cfRule type="cellIs" dxfId="601" priority="329" operator="equal">
      <formula>"ALTA"</formula>
    </cfRule>
    <cfRule type="cellIs" dxfId="600" priority="330" operator="equal">
      <formula>"MUY ALTA"</formula>
    </cfRule>
    <cfRule type="cellIs" dxfId="599" priority="331" operator="equal">
      <formula>"MEDIA"</formula>
    </cfRule>
    <cfRule type="cellIs" dxfId="598" priority="332" operator="equal">
      <formula>"BAJA"</formula>
    </cfRule>
  </conditionalFormatting>
  <conditionalFormatting sqref="L67:L68">
    <cfRule type="cellIs" dxfId="597" priority="434" operator="equal">
      <formula>"ALTA"</formula>
    </cfRule>
    <cfRule type="cellIs" dxfId="596" priority="437" operator="equal">
      <formula>"BAJA"</formula>
    </cfRule>
    <cfRule type="cellIs" dxfId="595" priority="435" operator="equal">
      <formula>"MUY ALTA"</formula>
    </cfRule>
    <cfRule type="cellIs" dxfId="594" priority="436" operator="equal">
      <formula>"MEDIA"</formula>
    </cfRule>
    <cfRule type="cellIs" dxfId="593" priority="438" operator="equal">
      <formula>"MUY BAJA"</formula>
    </cfRule>
  </conditionalFormatting>
  <conditionalFormatting sqref="L71">
    <cfRule type="cellIs" dxfId="592" priority="963" operator="equal">
      <formula>"MUY BAJA"</formula>
    </cfRule>
    <cfRule type="cellIs" dxfId="591" priority="960" operator="equal">
      <formula>"MUY ALTA"</formula>
    </cfRule>
    <cfRule type="cellIs" dxfId="590" priority="961" operator="equal">
      <formula>"MEDIA"</formula>
    </cfRule>
    <cfRule type="cellIs" dxfId="589" priority="962" operator="equal">
      <formula>"BAJA"</formula>
    </cfRule>
    <cfRule type="cellIs" dxfId="588" priority="959" operator="equal">
      <formula>"ALTA"</formula>
    </cfRule>
  </conditionalFormatting>
  <conditionalFormatting sqref="L73:L76">
    <cfRule type="cellIs" dxfId="587" priority="66" operator="equal">
      <formula>"BAJA"</formula>
    </cfRule>
    <cfRule type="cellIs" dxfId="586" priority="65" operator="equal">
      <formula>"MEDIA"</formula>
    </cfRule>
    <cfRule type="cellIs" dxfId="585" priority="63" operator="equal">
      <formula>"ALTA"</formula>
    </cfRule>
    <cfRule type="cellIs" dxfId="584" priority="64" operator="equal">
      <formula>"MUY ALTA"</formula>
    </cfRule>
    <cfRule type="cellIs" dxfId="583" priority="67" operator="equal">
      <formula>"MUY BAJA"</formula>
    </cfRule>
  </conditionalFormatting>
  <conditionalFormatting sqref="N16 N19 N22 N46 N48 N50">
    <cfRule type="cellIs" dxfId="582" priority="1072" operator="equal">
      <formula>#REF!</formula>
    </cfRule>
    <cfRule type="cellIs" dxfId="581" priority="1061" operator="equal">
      <formula>"MODERADO"</formula>
    </cfRule>
    <cfRule type="cellIs" dxfId="580" priority="1063" operator="equal">
      <formula>"LEVE"</formula>
    </cfRule>
    <cfRule type="cellIs" dxfId="579" priority="1062" operator="equal">
      <formula>"MENOR"</formula>
    </cfRule>
    <cfRule type="cellIs" dxfId="578" priority="1060" operator="equal">
      <formula>"MAYOR"</formula>
    </cfRule>
    <cfRule type="cellIs" dxfId="577" priority="1059" operator="equal">
      <formula>"CATASTRÓFICO"</formula>
    </cfRule>
    <cfRule type="cellIs" dxfId="576" priority="1058" operator="equal">
      <formula>"MODERADO (RC-F)"</formula>
    </cfRule>
    <cfRule type="cellIs" dxfId="575" priority="1056" operator="equal">
      <formula>"CATASTRÓFICO (RC-F)"</formula>
    </cfRule>
    <cfRule type="cellIs" dxfId="574" priority="1057" operator="equal">
      <formula>"MAYOR (RC-F)"</formula>
    </cfRule>
  </conditionalFormatting>
  <conditionalFormatting sqref="N25">
    <cfRule type="cellIs" dxfId="573" priority="643" operator="equal">
      <formula>"LEVE"</formula>
    </cfRule>
    <cfRule type="cellIs" dxfId="572" priority="642" operator="equal">
      <formula>"MENOR"</formula>
    </cfRule>
    <cfRule type="cellIs" dxfId="571" priority="641" operator="equal">
      <formula>"MODERADO"</formula>
    </cfRule>
    <cfRule type="cellIs" dxfId="570" priority="640" operator="equal">
      <formula>"MAYOR"</formula>
    </cfRule>
    <cfRule type="cellIs" dxfId="569" priority="639" operator="equal">
      <formula>"CATASTRÓFICO"</formula>
    </cfRule>
    <cfRule type="cellIs" dxfId="568" priority="650" operator="equal">
      <formula>#REF!</formula>
    </cfRule>
    <cfRule type="cellIs" dxfId="567" priority="637" operator="equal">
      <formula>"MAYOR (RC-F)"</formula>
    </cfRule>
    <cfRule type="cellIs" dxfId="566" priority="636" operator="equal">
      <formula>"CATASTRÓFICO (RC-F)"</formula>
    </cfRule>
    <cfRule type="cellIs" dxfId="565" priority="638" operator="equal">
      <formula>"MODERADO (RC-F)"</formula>
    </cfRule>
  </conditionalFormatting>
  <conditionalFormatting sqref="N31">
    <cfRule type="cellIs" dxfId="564" priority="538" operator="equal">
      <formula>"LEVE"</formula>
    </cfRule>
    <cfRule type="cellIs" dxfId="563" priority="537" operator="equal">
      <formula>"MENOR"</formula>
    </cfRule>
    <cfRule type="cellIs" dxfId="562" priority="532" operator="equal">
      <formula>"MAYOR (RC-F)"</formula>
    </cfRule>
    <cfRule type="cellIs" dxfId="561" priority="534" operator="equal">
      <formula>"CATASTRÓFICO"</formula>
    </cfRule>
    <cfRule type="cellIs" dxfId="560" priority="533" operator="equal">
      <formula>"MODERADO (RC-F)"</formula>
    </cfRule>
    <cfRule type="cellIs" dxfId="559" priority="536" operator="equal">
      <formula>"MODERADO"</formula>
    </cfRule>
    <cfRule type="cellIs" dxfId="558" priority="535" operator="equal">
      <formula>"MAYOR"</formula>
    </cfRule>
    <cfRule type="cellIs" dxfId="557" priority="531" operator="equal">
      <formula>"CATASTRÓFICO (RC-F)"</formula>
    </cfRule>
    <cfRule type="cellIs" dxfId="556" priority="545" operator="equal">
      <formula>#REF!</formula>
    </cfRule>
  </conditionalFormatting>
  <conditionalFormatting sqref="N34 N39">
    <cfRule type="cellIs" dxfId="555" priority="852" operator="equal">
      <formula>"MENOR"</formula>
    </cfRule>
    <cfRule type="cellIs" dxfId="554" priority="851" operator="equal">
      <formula>"MODERADO"</formula>
    </cfRule>
    <cfRule type="cellIs" dxfId="553" priority="850" operator="equal">
      <formula>"MAYOR"</formula>
    </cfRule>
    <cfRule type="cellIs" dxfId="552" priority="849" operator="equal">
      <formula>"CATASTRÓFICO"</formula>
    </cfRule>
    <cfRule type="cellIs" dxfId="551" priority="848" operator="equal">
      <formula>"MODERADO (RC-F)"</formula>
    </cfRule>
    <cfRule type="cellIs" dxfId="550" priority="847" operator="equal">
      <formula>"MAYOR (RC-F)"</formula>
    </cfRule>
    <cfRule type="cellIs" dxfId="549" priority="846" operator="equal">
      <formula>"CATASTRÓFICO (RC-F)"</formula>
    </cfRule>
    <cfRule type="cellIs" dxfId="548" priority="860" operator="equal">
      <formula>#REF!</formula>
    </cfRule>
    <cfRule type="cellIs" dxfId="547" priority="853" operator="equal">
      <formula>"LEVE"</formula>
    </cfRule>
  </conditionalFormatting>
  <conditionalFormatting sqref="N42">
    <cfRule type="cellIs" dxfId="546" priority="755" operator="equal">
      <formula>#REF!</formula>
    </cfRule>
    <cfRule type="cellIs" dxfId="545" priority="741" operator="equal">
      <formula>"CATASTRÓFICO (RC-F)"</formula>
    </cfRule>
    <cfRule type="cellIs" dxfId="544" priority="748" operator="equal">
      <formula>"LEVE"</formula>
    </cfRule>
    <cfRule type="cellIs" dxfId="543" priority="747" operator="equal">
      <formula>"MENOR"</formula>
    </cfRule>
    <cfRule type="cellIs" dxfId="542" priority="746" operator="equal">
      <formula>"MODERADO"</formula>
    </cfRule>
    <cfRule type="cellIs" dxfId="541" priority="745" operator="equal">
      <formula>"MAYOR"</formula>
    </cfRule>
    <cfRule type="cellIs" dxfId="540" priority="744" operator="equal">
      <formula>"CATASTRÓFICO"</formula>
    </cfRule>
    <cfRule type="cellIs" dxfId="539" priority="743" operator="equal">
      <formula>"MODERADO (RC-F)"</formula>
    </cfRule>
    <cfRule type="cellIs" dxfId="538" priority="742" operator="equal">
      <formula>"MAYOR (RC-F)"</formula>
    </cfRule>
  </conditionalFormatting>
  <conditionalFormatting sqref="N56 N58 N60">
    <cfRule type="cellIs" dxfId="537" priority="219" operator="equal">
      <formula>"CATASTRÓFICO"</formula>
    </cfRule>
    <cfRule type="cellIs" dxfId="536" priority="220" operator="equal">
      <formula>"MAYOR"</formula>
    </cfRule>
    <cfRule type="cellIs" dxfId="535" priority="221" operator="equal">
      <formula>"MODERADO"</formula>
    </cfRule>
    <cfRule type="cellIs" dxfId="534" priority="230" operator="equal">
      <formula>#REF!</formula>
    </cfRule>
    <cfRule type="cellIs" dxfId="533" priority="223" operator="equal">
      <formula>"LEVE"</formula>
    </cfRule>
    <cfRule type="cellIs" dxfId="532" priority="222" operator="equal">
      <formula>"MENOR"</formula>
    </cfRule>
    <cfRule type="cellIs" dxfId="531" priority="216" operator="equal">
      <formula>"CATASTRÓFICO (RC-F)"</formula>
    </cfRule>
    <cfRule type="cellIs" dxfId="530" priority="217" operator="equal">
      <formula>"MAYOR (RC-F)"</formula>
    </cfRule>
    <cfRule type="cellIs" dxfId="529" priority="218" operator="equal">
      <formula>"MODERADO (RC-F)"</formula>
    </cfRule>
  </conditionalFormatting>
  <conditionalFormatting sqref="N62 N65">
    <cfRule type="cellIs" dxfId="528" priority="325" operator="equal">
      <formula>"MAYOR"</formula>
    </cfRule>
    <cfRule type="cellIs" dxfId="527" priority="328" operator="equal">
      <formula>"LEVE"</formula>
    </cfRule>
    <cfRule type="cellIs" dxfId="526" priority="335" operator="equal">
      <formula>#REF!</formula>
    </cfRule>
    <cfRule type="cellIs" dxfId="525" priority="321" operator="equal">
      <formula>"CATASTRÓFICO (RC-F)"</formula>
    </cfRule>
    <cfRule type="cellIs" dxfId="524" priority="322" operator="equal">
      <formula>"MAYOR (RC-F)"</formula>
    </cfRule>
    <cfRule type="cellIs" dxfId="523" priority="323" operator="equal">
      <formula>"MODERADO (RC-F)"</formula>
    </cfRule>
    <cfRule type="cellIs" dxfId="522" priority="324" operator="equal">
      <formula>"CATASTRÓFICO"</formula>
    </cfRule>
    <cfRule type="cellIs" dxfId="521" priority="327" operator="equal">
      <formula>"MENOR"</formula>
    </cfRule>
    <cfRule type="cellIs" dxfId="520" priority="326" operator="equal">
      <formula>"MODERADO"</formula>
    </cfRule>
  </conditionalFormatting>
  <conditionalFormatting sqref="N67:N68">
    <cfRule type="cellIs" dxfId="519" priority="429" operator="equal">
      <formula>"CATASTRÓFICO"</formula>
    </cfRule>
    <cfRule type="cellIs" dxfId="518" priority="426" operator="equal">
      <formula>"CATASTRÓFICO (RC-F)"</formula>
    </cfRule>
    <cfRule type="cellIs" dxfId="517" priority="427" operator="equal">
      <formula>"MAYOR (RC-F)"</formula>
    </cfRule>
    <cfRule type="cellIs" dxfId="516" priority="428" operator="equal">
      <formula>"MODERADO (RC-F)"</formula>
    </cfRule>
    <cfRule type="cellIs" dxfId="515" priority="430" operator="equal">
      <formula>"MAYOR"</formula>
    </cfRule>
    <cfRule type="cellIs" dxfId="514" priority="431" operator="equal">
      <formula>"MODERADO"</formula>
    </cfRule>
    <cfRule type="cellIs" dxfId="513" priority="432" operator="equal">
      <formula>"MENOR"</formula>
    </cfRule>
    <cfRule type="cellIs" dxfId="512" priority="433" operator="equal">
      <formula>"LEVE"</formula>
    </cfRule>
    <cfRule type="cellIs" dxfId="511" priority="440" operator="equal">
      <formula>#REF!</formula>
    </cfRule>
  </conditionalFormatting>
  <conditionalFormatting sqref="N71">
    <cfRule type="cellIs" dxfId="510" priority="953" operator="equal">
      <formula>"MODERADO (RC-F)"</formula>
    </cfRule>
    <cfRule type="cellIs" dxfId="509" priority="952" operator="equal">
      <formula>"MAYOR (RC-F)"</formula>
    </cfRule>
    <cfRule type="cellIs" dxfId="508" priority="951" operator="equal">
      <formula>"CATASTRÓFICO (RC-F)"</formula>
    </cfRule>
    <cfRule type="cellIs" dxfId="507" priority="954" operator="equal">
      <formula>"CATASTRÓFICO"</formula>
    </cfRule>
    <cfRule type="cellIs" dxfId="506" priority="965" operator="equal">
      <formula>#REF!</formula>
    </cfRule>
    <cfRule type="cellIs" dxfId="505" priority="956" operator="equal">
      <formula>"MODERADO"</formula>
    </cfRule>
    <cfRule type="cellIs" dxfId="504" priority="958" operator="equal">
      <formula>"LEVE"</formula>
    </cfRule>
    <cfRule type="cellIs" dxfId="503" priority="957" operator="equal">
      <formula>"MENOR"</formula>
    </cfRule>
    <cfRule type="cellIs" dxfId="502" priority="955" operator="equal">
      <formula>"MAYOR"</formula>
    </cfRule>
  </conditionalFormatting>
  <conditionalFormatting sqref="N73:N76">
    <cfRule type="cellIs" dxfId="501" priority="55" operator="equal">
      <formula>"CATASTRÓFICO (RC-F)"</formula>
    </cfRule>
    <cfRule type="cellIs" dxfId="500" priority="60" operator="equal">
      <formula>"MODERADO"</formula>
    </cfRule>
    <cfRule type="cellIs" dxfId="499" priority="56" operator="equal">
      <formula>"MAYOR (RC-F)"</formula>
    </cfRule>
    <cfRule type="cellIs" dxfId="498" priority="61" operator="equal">
      <formula>"MENOR"</formula>
    </cfRule>
    <cfRule type="cellIs" dxfId="497" priority="62" operator="equal">
      <formula>"LEVE"</formula>
    </cfRule>
    <cfRule type="cellIs" dxfId="496" priority="69" operator="equal">
      <formula>#REF!</formula>
    </cfRule>
    <cfRule type="cellIs" dxfId="495" priority="57" operator="equal">
      <formula>"MODERADO (RC-F)"</formula>
    </cfRule>
    <cfRule type="cellIs" dxfId="494" priority="58" operator="equal">
      <formula>"CATASTRÓFICO"</formula>
    </cfRule>
    <cfRule type="cellIs" dxfId="493" priority="59" operator="equal">
      <formula>"MAYOR"</formula>
    </cfRule>
  </conditionalFormatting>
  <conditionalFormatting sqref="Q16 Q19 Q22 Q46 Q48 Q50">
    <cfRule type="cellIs" dxfId="492" priority="1108" operator="equal">
      <formula>#REF!</formula>
    </cfRule>
    <cfRule type="cellIs" dxfId="491" priority="1071" operator="equal">
      <formula>#REF!</formula>
    </cfRule>
    <cfRule type="cellIs" dxfId="490" priority="1073" operator="equal">
      <formula>#REF!</formula>
    </cfRule>
    <cfRule type="cellIs" dxfId="489" priority="1076" operator="equal">
      <formula>#REF!</formula>
    </cfRule>
    <cfRule type="cellIs" dxfId="488" priority="1080" operator="equal">
      <formula>#REF!</formula>
    </cfRule>
    <cfRule type="cellIs" dxfId="487" priority="1092" operator="equal">
      <formula>#REF!</formula>
    </cfRule>
    <cfRule type="cellIs" dxfId="486" priority="1094" operator="equal">
      <formula>#REF!</formula>
    </cfRule>
    <cfRule type="cellIs" dxfId="485" priority="1097" operator="equal">
      <formula>#REF!</formula>
    </cfRule>
    <cfRule type="cellIs" dxfId="484" priority="1099" operator="equal">
      <formula>#REF!</formula>
    </cfRule>
    <cfRule type="cellIs" dxfId="483" priority="1100" operator="equal">
      <formula>#REF!</formula>
    </cfRule>
    <cfRule type="cellIs" dxfId="482" priority="1103" operator="equal">
      <formula>#REF!</formula>
    </cfRule>
    <cfRule type="cellIs" dxfId="481" priority="1104" operator="equal">
      <formula>#REF!</formula>
    </cfRule>
    <cfRule type="cellIs" dxfId="480" priority="1105" operator="equal">
      <formula>#REF!</formula>
    </cfRule>
    <cfRule type="cellIs" dxfId="479" priority="1096" operator="equal">
      <formula>#REF!</formula>
    </cfRule>
    <cfRule type="cellIs" dxfId="478" priority="1095" operator="equal">
      <formula>#REF!</formula>
    </cfRule>
    <cfRule type="cellIs" dxfId="477" priority="1106" operator="equal">
      <formula>#REF!</formula>
    </cfRule>
  </conditionalFormatting>
  <conditionalFormatting sqref="Q25">
    <cfRule type="cellIs" dxfId="476" priority="672" operator="equal">
      <formula>#REF!</formula>
    </cfRule>
    <cfRule type="cellIs" dxfId="475" priority="673" operator="equal">
      <formula>#REF!</formula>
    </cfRule>
    <cfRule type="cellIs" dxfId="474" priority="674" operator="equal">
      <formula>#REF!</formula>
    </cfRule>
    <cfRule type="cellIs" dxfId="473" priority="675" operator="equal">
      <formula>#REF!</formula>
    </cfRule>
    <cfRule type="cellIs" dxfId="472" priority="677" operator="equal">
      <formula>#REF!</formula>
    </cfRule>
    <cfRule type="cellIs" dxfId="471" priority="678" operator="equal">
      <formula>#REF!</formula>
    </cfRule>
    <cfRule type="cellIs" dxfId="470" priority="681" operator="equal">
      <formula>#REF!</formula>
    </cfRule>
    <cfRule type="cellIs" dxfId="469" priority="682" operator="equal">
      <formula>#REF!</formula>
    </cfRule>
    <cfRule type="cellIs" dxfId="468" priority="683" operator="equal">
      <formula>#REF!</formula>
    </cfRule>
    <cfRule type="cellIs" dxfId="467" priority="684" operator="equal">
      <formula>#REF!</formula>
    </cfRule>
    <cfRule type="cellIs" dxfId="466" priority="686" operator="equal">
      <formula>#REF!</formula>
    </cfRule>
    <cfRule type="cellIs" dxfId="465" priority="649" operator="equal">
      <formula>#REF!</formula>
    </cfRule>
    <cfRule type="cellIs" dxfId="464" priority="651" operator="equal">
      <formula>#REF!</formula>
    </cfRule>
    <cfRule type="cellIs" dxfId="463" priority="654" operator="equal">
      <formula>#REF!</formula>
    </cfRule>
    <cfRule type="cellIs" dxfId="462" priority="658" operator="equal">
      <formula>#REF!</formula>
    </cfRule>
    <cfRule type="cellIs" dxfId="461" priority="670" operator="equal">
      <formula>#REF!</formula>
    </cfRule>
  </conditionalFormatting>
  <conditionalFormatting sqref="Q31">
    <cfRule type="cellIs" dxfId="460" priority="544" operator="equal">
      <formula>#REF!</formula>
    </cfRule>
    <cfRule type="cellIs" dxfId="459" priority="546" operator="equal">
      <formula>#REF!</formula>
    </cfRule>
    <cfRule type="cellIs" dxfId="458" priority="572" operator="equal">
      <formula>#REF!</formula>
    </cfRule>
    <cfRule type="cellIs" dxfId="457" priority="570" operator="equal">
      <formula>#REF!</formula>
    </cfRule>
    <cfRule type="cellIs" dxfId="456" priority="569" operator="equal">
      <formula>#REF!</formula>
    </cfRule>
    <cfRule type="cellIs" dxfId="455" priority="568" operator="equal">
      <formula>#REF!</formula>
    </cfRule>
    <cfRule type="cellIs" dxfId="454" priority="567" operator="equal">
      <formula>#REF!</formula>
    </cfRule>
    <cfRule type="cellIs" dxfId="453" priority="565" operator="equal">
      <formula>#REF!</formula>
    </cfRule>
    <cfRule type="cellIs" dxfId="452" priority="553" operator="equal">
      <formula>#REF!</formula>
    </cfRule>
    <cfRule type="cellIs" dxfId="451" priority="573" operator="equal">
      <formula>#REF!</formula>
    </cfRule>
    <cfRule type="cellIs" dxfId="450" priority="576" operator="equal">
      <formula>#REF!</formula>
    </cfRule>
    <cfRule type="cellIs" dxfId="449" priority="577" operator="equal">
      <formula>#REF!</formula>
    </cfRule>
    <cfRule type="cellIs" dxfId="448" priority="578" operator="equal">
      <formula>#REF!</formula>
    </cfRule>
    <cfRule type="cellIs" dxfId="447" priority="549" operator="equal">
      <formula>#REF!</formula>
    </cfRule>
    <cfRule type="cellIs" dxfId="446" priority="579" operator="equal">
      <formula>#REF!</formula>
    </cfRule>
    <cfRule type="cellIs" dxfId="445" priority="581" operator="equal">
      <formula>#REF!</formula>
    </cfRule>
  </conditionalFormatting>
  <conditionalFormatting sqref="Q34">
    <cfRule type="cellIs" dxfId="444" priority="887" operator="equal">
      <formula>#REF!</formula>
    </cfRule>
    <cfRule type="cellIs" dxfId="443" priority="859" operator="equal">
      <formula>#REF!</formula>
    </cfRule>
    <cfRule type="cellIs" dxfId="442" priority="861" operator="equal">
      <formula>#REF!</formula>
    </cfRule>
    <cfRule type="cellIs" dxfId="441" priority="868" operator="equal">
      <formula>#REF!</formula>
    </cfRule>
    <cfRule type="cellIs" dxfId="440" priority="864" operator="equal">
      <formula>#REF!</formula>
    </cfRule>
    <cfRule type="cellIs" dxfId="439" priority="880" operator="equal">
      <formula>#REF!</formula>
    </cfRule>
    <cfRule type="cellIs" dxfId="438" priority="882" operator="equal">
      <formula>#REF!</formula>
    </cfRule>
    <cfRule type="cellIs" dxfId="437" priority="883" operator="equal">
      <formula>#REF!</formula>
    </cfRule>
    <cfRule type="cellIs" dxfId="436" priority="884" operator="equal">
      <formula>#REF!</formula>
    </cfRule>
    <cfRule type="cellIs" dxfId="435" priority="885" operator="equal">
      <formula>#REF!</formula>
    </cfRule>
    <cfRule type="cellIs" dxfId="434" priority="888" operator="equal">
      <formula>#REF!</formula>
    </cfRule>
    <cfRule type="cellIs" dxfId="433" priority="891" operator="equal">
      <formula>#REF!</formula>
    </cfRule>
    <cfRule type="cellIs" dxfId="432" priority="892" operator="equal">
      <formula>#REF!</formula>
    </cfRule>
    <cfRule type="cellIs" dxfId="431" priority="893" operator="equal">
      <formula>#REF!</formula>
    </cfRule>
    <cfRule type="cellIs" dxfId="430" priority="894" operator="equal">
      <formula>#REF!</formula>
    </cfRule>
    <cfRule type="cellIs" dxfId="429" priority="896" operator="equal">
      <formula>#REF!</formula>
    </cfRule>
  </conditionalFormatting>
  <conditionalFormatting sqref="Q39">
    <cfRule type="cellIs" dxfId="428" priority="141" operator="equal">
      <formula>#REF!</formula>
    </cfRule>
    <cfRule type="cellIs" dxfId="427" priority="136" operator="equal">
      <formula>#REF!</formula>
    </cfRule>
    <cfRule type="cellIs" dxfId="426" priority="137" operator="equal">
      <formula>#REF!</formula>
    </cfRule>
    <cfRule type="cellIs" dxfId="425" priority="138" operator="equal">
      <formula>#REF!</formula>
    </cfRule>
    <cfRule type="cellIs" dxfId="424" priority="140" operator="equal">
      <formula>#REF!</formula>
    </cfRule>
    <cfRule type="cellIs" dxfId="423" priority="145" operator="equal">
      <formula>#REF!</formula>
    </cfRule>
    <cfRule type="cellIs" dxfId="422" priority="146" operator="equal">
      <formula>#REF!</formula>
    </cfRule>
    <cfRule type="cellIs" dxfId="421" priority="147" operator="equal">
      <formula>#REF!</formula>
    </cfRule>
    <cfRule type="cellIs" dxfId="420" priority="149" operator="equal">
      <formula>#REF!</formula>
    </cfRule>
    <cfRule type="cellIs" dxfId="419" priority="117" operator="equal">
      <formula>#REF!</formula>
    </cfRule>
    <cfRule type="cellIs" dxfId="418" priority="110" operator="equal">
      <formula>"ALTO"</formula>
    </cfRule>
    <cfRule type="cellIs" dxfId="417" priority="144" operator="equal">
      <formula>#REF!</formula>
    </cfRule>
    <cfRule type="cellIs" dxfId="416" priority="106" operator="equal">
      <formula>"EXTREMO (RC/F)"</formula>
    </cfRule>
    <cfRule type="cellIs" dxfId="415" priority="107" operator="equal">
      <formula>"ALTO (RC/F)"</formula>
    </cfRule>
    <cfRule type="cellIs" dxfId="414" priority="108" operator="equal">
      <formula>"MODERADO (RC/F)"</formula>
    </cfRule>
    <cfRule type="cellIs" dxfId="413" priority="109" operator="equal">
      <formula>"EXTREMO"</formula>
    </cfRule>
    <cfRule type="cellIs" dxfId="412" priority="111" operator="equal">
      <formula>"MODERADO"</formula>
    </cfRule>
    <cfRule type="cellIs" dxfId="411" priority="112" operator="equal">
      <formula>"BAJO"</formula>
    </cfRule>
    <cfRule type="cellIs" dxfId="410" priority="113" operator="equal">
      <formula>#REF!</formula>
    </cfRule>
    <cfRule type="cellIs" dxfId="409" priority="114" operator="equal">
      <formula>#REF!</formula>
    </cfRule>
    <cfRule type="cellIs" dxfId="408" priority="121" operator="equal">
      <formula>#REF!</formula>
    </cfRule>
    <cfRule type="cellIs" dxfId="407" priority="133" operator="equal">
      <formula>#REF!</formula>
    </cfRule>
    <cfRule type="cellIs" dxfId="406" priority="135" operator="equal">
      <formula>#REF!</formula>
    </cfRule>
  </conditionalFormatting>
  <conditionalFormatting sqref="Q42">
    <cfRule type="cellIs" dxfId="405" priority="763" operator="equal">
      <formula>#REF!</formula>
    </cfRule>
    <cfRule type="cellIs" dxfId="404" priority="775" operator="equal">
      <formula>#REF!</formula>
    </cfRule>
    <cfRule type="cellIs" dxfId="403" priority="779" operator="equal">
      <formula>#REF!</formula>
    </cfRule>
    <cfRule type="cellIs" dxfId="402" priority="754" operator="equal">
      <formula>#REF!</formula>
    </cfRule>
    <cfRule type="cellIs" dxfId="401" priority="777" operator="equal">
      <formula>#REF!</formula>
    </cfRule>
    <cfRule type="cellIs" dxfId="400" priority="778" operator="equal">
      <formula>#REF!</formula>
    </cfRule>
    <cfRule type="cellIs" dxfId="399" priority="759" operator="equal">
      <formula>#REF!</formula>
    </cfRule>
    <cfRule type="cellIs" dxfId="398" priority="780" operator="equal">
      <formula>#REF!</formula>
    </cfRule>
    <cfRule type="cellIs" dxfId="397" priority="782" operator="equal">
      <formula>#REF!</formula>
    </cfRule>
    <cfRule type="cellIs" dxfId="396" priority="783" operator="equal">
      <formula>#REF!</formula>
    </cfRule>
    <cfRule type="cellIs" dxfId="395" priority="786" operator="equal">
      <formula>#REF!</formula>
    </cfRule>
    <cfRule type="cellIs" dxfId="394" priority="787" operator="equal">
      <formula>#REF!</formula>
    </cfRule>
    <cfRule type="cellIs" dxfId="393" priority="756" operator="equal">
      <formula>#REF!</formula>
    </cfRule>
    <cfRule type="cellIs" dxfId="392" priority="789" operator="equal">
      <formula>#REF!</formula>
    </cfRule>
    <cfRule type="cellIs" dxfId="391" priority="791" operator="equal">
      <formula>#REF!</formula>
    </cfRule>
    <cfRule type="cellIs" dxfId="390" priority="788" operator="equal">
      <formula>#REF!</formula>
    </cfRule>
  </conditionalFormatting>
  <conditionalFormatting sqref="Q56 Q58 Q60">
    <cfRule type="cellIs" dxfId="389" priority="266" operator="equal">
      <formula>#REF!</formula>
    </cfRule>
    <cfRule type="cellIs" dxfId="388" priority="229" operator="equal">
      <formula>#REF!</formula>
    </cfRule>
    <cfRule type="cellIs" dxfId="387" priority="231" operator="equal">
      <formula>#REF!</formula>
    </cfRule>
    <cfRule type="cellIs" dxfId="386" priority="234" operator="equal">
      <formula>#REF!</formula>
    </cfRule>
    <cfRule type="cellIs" dxfId="385" priority="238" operator="equal">
      <formula>#REF!</formula>
    </cfRule>
    <cfRule type="cellIs" dxfId="384" priority="250" operator="equal">
      <formula>#REF!</formula>
    </cfRule>
    <cfRule type="cellIs" dxfId="383" priority="252" operator="equal">
      <formula>#REF!</formula>
    </cfRule>
    <cfRule type="cellIs" dxfId="382" priority="253" operator="equal">
      <formula>#REF!</formula>
    </cfRule>
    <cfRule type="cellIs" dxfId="381" priority="264" operator="equal">
      <formula>#REF!</formula>
    </cfRule>
    <cfRule type="cellIs" dxfId="380" priority="263" operator="equal">
      <formula>#REF!</formula>
    </cfRule>
    <cfRule type="cellIs" dxfId="379" priority="262" operator="equal">
      <formula>#REF!</formula>
    </cfRule>
    <cfRule type="cellIs" dxfId="378" priority="261" operator="equal">
      <formula>#REF!</formula>
    </cfRule>
    <cfRule type="cellIs" dxfId="377" priority="258" operator="equal">
      <formula>#REF!</formula>
    </cfRule>
    <cfRule type="cellIs" dxfId="376" priority="257" operator="equal">
      <formula>#REF!</formula>
    </cfRule>
    <cfRule type="cellIs" dxfId="375" priority="255" operator="equal">
      <formula>#REF!</formula>
    </cfRule>
    <cfRule type="cellIs" dxfId="374" priority="254" operator="equal">
      <formula>#REF!</formula>
    </cfRule>
  </conditionalFormatting>
  <conditionalFormatting sqref="Q62 Q65">
    <cfRule type="cellIs" dxfId="373" priority="362" operator="equal">
      <formula>#REF!</formula>
    </cfRule>
    <cfRule type="cellIs" dxfId="372" priority="363" operator="equal">
      <formula>#REF!</formula>
    </cfRule>
    <cfRule type="cellIs" dxfId="371" priority="366" operator="equal">
      <formula>#REF!</formula>
    </cfRule>
    <cfRule type="cellIs" dxfId="370" priority="367" operator="equal">
      <formula>#REF!</formula>
    </cfRule>
    <cfRule type="cellIs" dxfId="369" priority="368" operator="equal">
      <formula>#REF!</formula>
    </cfRule>
    <cfRule type="cellIs" dxfId="368" priority="369" operator="equal">
      <formula>#REF!</formula>
    </cfRule>
    <cfRule type="cellIs" dxfId="367" priority="371" operator="equal">
      <formula>#REF!</formula>
    </cfRule>
    <cfRule type="cellIs" dxfId="366" priority="360" operator="equal">
      <formula>#REF!</formula>
    </cfRule>
    <cfRule type="cellIs" dxfId="365" priority="359" operator="equal">
      <formula>#REF!</formula>
    </cfRule>
    <cfRule type="cellIs" dxfId="364" priority="358" operator="equal">
      <formula>#REF!</formula>
    </cfRule>
    <cfRule type="cellIs" dxfId="363" priority="357" operator="equal">
      <formula>#REF!</formula>
    </cfRule>
    <cfRule type="cellIs" dxfId="362" priority="355" operator="equal">
      <formula>#REF!</formula>
    </cfRule>
    <cfRule type="cellIs" dxfId="361" priority="343" operator="equal">
      <formula>#REF!</formula>
    </cfRule>
    <cfRule type="cellIs" dxfId="360" priority="339" operator="equal">
      <formula>#REF!</formula>
    </cfRule>
    <cfRule type="cellIs" dxfId="359" priority="336" operator="equal">
      <formula>#REF!</formula>
    </cfRule>
    <cfRule type="cellIs" dxfId="358" priority="334" operator="equal">
      <formula>#REF!</formula>
    </cfRule>
  </conditionalFormatting>
  <conditionalFormatting sqref="Q67:Q68">
    <cfRule type="cellIs" dxfId="357" priority="444" operator="equal">
      <formula>#REF!</formula>
    </cfRule>
    <cfRule type="cellIs" dxfId="356" priority="448" operator="equal">
      <formula>#REF!</formula>
    </cfRule>
    <cfRule type="cellIs" dxfId="355" priority="460" operator="equal">
      <formula>#REF!</formula>
    </cfRule>
    <cfRule type="cellIs" dxfId="354" priority="462" operator="equal">
      <formula>#REF!</formula>
    </cfRule>
    <cfRule type="cellIs" dxfId="353" priority="463" operator="equal">
      <formula>#REF!</formula>
    </cfRule>
    <cfRule type="cellIs" dxfId="352" priority="464" operator="equal">
      <formula>#REF!</formula>
    </cfRule>
    <cfRule type="cellIs" dxfId="351" priority="465" operator="equal">
      <formula>#REF!</formula>
    </cfRule>
    <cfRule type="cellIs" dxfId="350" priority="474" operator="equal">
      <formula>#REF!</formula>
    </cfRule>
    <cfRule type="cellIs" dxfId="349" priority="467" operator="equal">
      <formula>#REF!</formula>
    </cfRule>
    <cfRule type="cellIs" dxfId="348" priority="468" operator="equal">
      <formula>#REF!</formula>
    </cfRule>
    <cfRule type="cellIs" dxfId="347" priority="441" operator="equal">
      <formula>#REF!</formula>
    </cfRule>
    <cfRule type="cellIs" dxfId="346" priority="473" operator="equal">
      <formula>#REF!</formula>
    </cfRule>
    <cfRule type="cellIs" dxfId="345" priority="476" operator="equal">
      <formula>#REF!</formula>
    </cfRule>
    <cfRule type="cellIs" dxfId="344" priority="439" operator="equal">
      <formula>#REF!</formula>
    </cfRule>
    <cfRule type="cellIs" dxfId="343" priority="472" operator="equal">
      <formula>#REF!</formula>
    </cfRule>
    <cfRule type="cellIs" dxfId="342" priority="471" operator="equal">
      <formula>#REF!</formula>
    </cfRule>
  </conditionalFormatting>
  <conditionalFormatting sqref="Q71 Q73">
    <cfRule type="cellIs" dxfId="341" priority="997" operator="equal">
      <formula>#REF!</formula>
    </cfRule>
    <cfRule type="cellIs" dxfId="340" priority="998" operator="equal">
      <formula>#REF!</formula>
    </cfRule>
    <cfRule type="cellIs" dxfId="339" priority="990" operator="equal">
      <formula>#REF!</formula>
    </cfRule>
    <cfRule type="cellIs" dxfId="338" priority="999" operator="equal">
      <formula>#REF!</formula>
    </cfRule>
    <cfRule type="cellIs" dxfId="337" priority="1001" operator="equal">
      <formula>#REF!</formula>
    </cfRule>
    <cfRule type="cellIs" dxfId="336" priority="993" operator="equal">
      <formula>#REF!</formula>
    </cfRule>
    <cfRule type="cellIs" dxfId="335" priority="992" operator="equal">
      <formula>#REF!</formula>
    </cfRule>
    <cfRule type="cellIs" dxfId="334" priority="996" operator="equal">
      <formula>#REF!</formula>
    </cfRule>
    <cfRule type="cellIs" dxfId="333" priority="985" operator="equal">
      <formula>#REF!</formula>
    </cfRule>
    <cfRule type="cellIs" dxfId="332" priority="987" operator="equal">
      <formula>#REF!</formula>
    </cfRule>
    <cfRule type="cellIs" dxfId="331" priority="988" operator="equal">
      <formula>#REF!</formula>
    </cfRule>
    <cfRule type="cellIs" dxfId="330" priority="989" operator="equal">
      <formula>#REF!</formula>
    </cfRule>
  </conditionalFormatting>
  <conditionalFormatting sqref="Q71">
    <cfRule type="cellIs" dxfId="329" priority="966" operator="equal">
      <formula>#REF!</formula>
    </cfRule>
    <cfRule type="cellIs" dxfId="328" priority="973" operator="equal">
      <formula>#REF!</formula>
    </cfRule>
    <cfRule type="cellIs" dxfId="327" priority="964" operator="equal">
      <formula>#REF!</formula>
    </cfRule>
    <cfRule type="cellIs" dxfId="326" priority="969" operator="equal">
      <formula>#REF!</formula>
    </cfRule>
  </conditionalFormatting>
  <conditionalFormatting sqref="Q73:Q76">
    <cfRule type="cellIs" dxfId="325" priority="70" operator="equal">
      <formula>#REF!</formula>
    </cfRule>
    <cfRule type="cellIs" dxfId="324" priority="93" operator="equal">
      <formula>#REF!</formula>
    </cfRule>
    <cfRule type="cellIs" dxfId="323" priority="92" operator="equal">
      <formula>#REF!</formula>
    </cfRule>
    <cfRule type="cellIs" dxfId="322" priority="68" operator="equal">
      <formula>#REF!</formula>
    </cfRule>
  </conditionalFormatting>
  <conditionalFormatting sqref="Q74:Q76">
    <cfRule type="cellIs" dxfId="321" priority="94" operator="equal">
      <formula>#REF!</formula>
    </cfRule>
    <cfRule type="cellIs" dxfId="320" priority="96" operator="equal">
      <formula>#REF!</formula>
    </cfRule>
    <cfRule type="cellIs" dxfId="319" priority="97" operator="equal">
      <formula>#REF!</formula>
    </cfRule>
    <cfRule type="cellIs" dxfId="318" priority="100" operator="equal">
      <formula>#REF!</formula>
    </cfRule>
    <cfRule type="cellIs" dxfId="317" priority="101" operator="equal">
      <formula>#REF!</formula>
    </cfRule>
    <cfRule type="cellIs" dxfId="316" priority="91" operator="equal">
      <formula>#REF!</formula>
    </cfRule>
    <cfRule type="cellIs" dxfId="315" priority="102" operator="equal">
      <formula>#REF!</formula>
    </cfRule>
    <cfRule type="cellIs" dxfId="314" priority="103" operator="equal">
      <formula>#REF!</formula>
    </cfRule>
    <cfRule type="cellIs" dxfId="313" priority="105" operator="equal">
      <formula>#REF!</formula>
    </cfRule>
    <cfRule type="cellIs" dxfId="312" priority="73" operator="equal">
      <formula>#REF!</formula>
    </cfRule>
    <cfRule type="cellIs" dxfId="311" priority="77" operator="equal">
      <formula>#REF!</formula>
    </cfRule>
    <cfRule type="cellIs" dxfId="310" priority="89" operator="equal">
      <formula>#REF!</formula>
    </cfRule>
  </conditionalFormatting>
  <conditionalFormatting sqref="AE16:AE17">
    <cfRule type="cellIs" dxfId="309" priority="1045" operator="equal">
      <formula>"ALTA"</formula>
    </cfRule>
    <cfRule type="cellIs" dxfId="308" priority="1046" operator="equal">
      <formula>"MEDIA"</formula>
    </cfRule>
    <cfRule type="cellIs" dxfId="307" priority="1047" operator="equal">
      <formula>"BAJA"</formula>
    </cfRule>
    <cfRule type="cellIs" dxfId="306" priority="1048" operator="equal">
      <formula>"MUY BAJA"</formula>
    </cfRule>
    <cfRule type="cellIs" dxfId="305" priority="1044" operator="equal">
      <formula>"MUY ALTA"</formula>
    </cfRule>
  </conditionalFormatting>
  <conditionalFormatting sqref="AE19:AE39">
    <cfRule type="cellIs" dxfId="304" priority="523" operator="equal">
      <formula>"MUY BAJA"</formula>
    </cfRule>
    <cfRule type="cellIs" dxfId="303" priority="519" operator="equal">
      <formula>"MUY ALTA"</formula>
    </cfRule>
    <cfRule type="cellIs" dxfId="302" priority="520" operator="equal">
      <formula>"ALTA"</formula>
    </cfRule>
    <cfRule type="cellIs" dxfId="301" priority="521" operator="equal">
      <formula>"MEDIA"</formula>
    </cfRule>
    <cfRule type="cellIs" dxfId="300" priority="522" operator="equal">
      <formula>"BAJA"</formula>
    </cfRule>
  </conditionalFormatting>
  <conditionalFormatting sqref="AE41:AE52">
    <cfRule type="cellIs" dxfId="299" priority="733" operator="equal">
      <formula>"MUY BAJA"</formula>
    </cfRule>
    <cfRule type="cellIs" dxfId="298" priority="731" operator="equal">
      <formula>"MEDIA"</formula>
    </cfRule>
    <cfRule type="cellIs" dxfId="297" priority="730" operator="equal">
      <formula>"ALTA"</formula>
    </cfRule>
    <cfRule type="cellIs" dxfId="296" priority="729" operator="equal">
      <formula>"MUY ALTA"</formula>
    </cfRule>
    <cfRule type="cellIs" dxfId="295" priority="732" operator="equal">
      <formula>"BAJA"</formula>
    </cfRule>
  </conditionalFormatting>
  <conditionalFormatting sqref="AE55:AE56 AE58 AE60">
    <cfRule type="cellIs" dxfId="294" priority="204" operator="equal">
      <formula>"MUY ALTA"</formula>
    </cfRule>
    <cfRule type="cellIs" dxfId="293" priority="208" operator="equal">
      <formula>"MUY BAJA"</formula>
    </cfRule>
    <cfRule type="cellIs" dxfId="292" priority="205" operator="equal">
      <formula>"ALTA"</formula>
    </cfRule>
    <cfRule type="cellIs" dxfId="291" priority="206" operator="equal">
      <formula>"MEDIA"</formula>
    </cfRule>
    <cfRule type="cellIs" dxfId="290" priority="207" operator="equal">
      <formula>"BAJA"</formula>
    </cfRule>
  </conditionalFormatting>
  <conditionalFormatting sqref="AE62:AE68">
    <cfRule type="cellIs" dxfId="289" priority="312" operator="equal">
      <formula>"BAJA"</formula>
    </cfRule>
    <cfRule type="cellIs" dxfId="288" priority="311" operator="equal">
      <formula>"MEDIA"</formula>
    </cfRule>
    <cfRule type="cellIs" dxfId="287" priority="310" operator="equal">
      <formula>"ALTA"</formula>
    </cfRule>
    <cfRule type="cellIs" dxfId="286" priority="309" operator="equal">
      <formula>"MUY ALTA"</formula>
    </cfRule>
    <cfRule type="cellIs" dxfId="285" priority="313" operator="equal">
      <formula>"MUY BAJA"</formula>
    </cfRule>
  </conditionalFormatting>
  <conditionalFormatting sqref="AE70:AE77">
    <cfRule type="cellIs" dxfId="284" priority="46" operator="equal">
      <formula>"BAJA"</formula>
    </cfRule>
    <cfRule type="cellIs" dxfId="283" priority="43" operator="equal">
      <formula>"MUY ALTA"</formula>
    </cfRule>
    <cfRule type="cellIs" dxfId="282" priority="44" operator="equal">
      <formula>"ALTA"</formula>
    </cfRule>
    <cfRule type="cellIs" dxfId="281" priority="45" operator="equal">
      <formula>"MEDIA"</formula>
    </cfRule>
    <cfRule type="cellIs" dxfId="280" priority="47" operator="equal">
      <formula>"MUY BAJA"</formula>
    </cfRule>
  </conditionalFormatting>
  <conditionalFormatting sqref="AG16 AG19 AG22 AG46 AG48 AG50">
    <cfRule type="cellIs" dxfId="279" priority="1042" operator="equal">
      <formula>"MENOR"</formula>
    </cfRule>
    <cfRule type="cellIs" dxfId="278" priority="1041" operator="equal">
      <formula>"MODERADO"</formula>
    </cfRule>
    <cfRule type="cellIs" dxfId="277" priority="1039" operator="equal">
      <formula>"CATASTROFICO"</formula>
    </cfRule>
    <cfRule type="cellIs" dxfId="276" priority="1040" operator="equal">
      <formula>"MAYOR"</formula>
    </cfRule>
    <cfRule type="cellIs" dxfId="275" priority="1043" operator="equal">
      <formula>"LEVE"</formula>
    </cfRule>
  </conditionalFormatting>
  <conditionalFormatting sqref="AG25">
    <cfRule type="cellIs" dxfId="274" priority="621" operator="equal">
      <formula>"MODERADO"</formula>
    </cfRule>
    <cfRule type="cellIs" dxfId="273" priority="619" operator="equal">
      <formula>"CATASTROFICO"</formula>
    </cfRule>
    <cfRule type="cellIs" dxfId="272" priority="620" operator="equal">
      <formula>"MAYOR"</formula>
    </cfRule>
    <cfRule type="cellIs" dxfId="271" priority="622" operator="equal">
      <formula>"MENOR"</formula>
    </cfRule>
    <cfRule type="cellIs" dxfId="270" priority="623" operator="equal">
      <formula>"LEVE"</formula>
    </cfRule>
  </conditionalFormatting>
  <conditionalFormatting sqref="AG31">
    <cfRule type="cellIs" dxfId="269" priority="518" operator="equal">
      <formula>"LEVE"</formula>
    </cfRule>
    <cfRule type="cellIs" dxfId="268" priority="517" operator="equal">
      <formula>"MENOR"</formula>
    </cfRule>
    <cfRule type="cellIs" dxfId="267" priority="516" operator="equal">
      <formula>"MODERADO"</formula>
    </cfRule>
    <cfRule type="cellIs" dxfId="266" priority="515" operator="equal">
      <formula>"MAYOR"</formula>
    </cfRule>
    <cfRule type="cellIs" dxfId="265" priority="514" operator="equal">
      <formula>"CATASTROFICO"</formula>
    </cfRule>
  </conditionalFormatting>
  <conditionalFormatting sqref="AG34 AG39">
    <cfRule type="cellIs" dxfId="264" priority="833" operator="equal">
      <formula>"LEVE"</formula>
    </cfRule>
    <cfRule type="cellIs" dxfId="263" priority="830" operator="equal">
      <formula>"MAYOR"</formula>
    </cfRule>
    <cfRule type="cellIs" dxfId="262" priority="829" operator="equal">
      <formula>"CATASTROFICO"</formula>
    </cfRule>
    <cfRule type="cellIs" dxfId="261" priority="832" operator="equal">
      <formula>"MENOR"</formula>
    </cfRule>
    <cfRule type="cellIs" dxfId="260" priority="831" operator="equal">
      <formula>"MODERADO"</formula>
    </cfRule>
  </conditionalFormatting>
  <conditionalFormatting sqref="AG42">
    <cfRule type="cellIs" dxfId="259" priority="725" operator="equal">
      <formula>"MAYOR"</formula>
    </cfRule>
    <cfRule type="cellIs" dxfId="258" priority="728" operator="equal">
      <formula>"LEVE"</formula>
    </cfRule>
    <cfRule type="cellIs" dxfId="257" priority="727" operator="equal">
      <formula>"MENOR"</formula>
    </cfRule>
    <cfRule type="cellIs" dxfId="256" priority="726" operator="equal">
      <formula>"MODERADO"</formula>
    </cfRule>
    <cfRule type="cellIs" dxfId="255" priority="724" operator="equal">
      <formula>"CATASTROFICO"</formula>
    </cfRule>
  </conditionalFormatting>
  <conditionalFormatting sqref="AG56 AG58 AG60">
    <cfRule type="cellIs" dxfId="254" priority="203" operator="equal">
      <formula>"LEVE"</formula>
    </cfRule>
    <cfRule type="cellIs" dxfId="253" priority="200" operator="equal">
      <formula>"MAYOR"</formula>
    </cfRule>
    <cfRule type="cellIs" dxfId="252" priority="202" operator="equal">
      <formula>"MENOR"</formula>
    </cfRule>
    <cfRule type="cellIs" dxfId="251" priority="199" operator="equal">
      <formula>"CATASTROFICO"</formula>
    </cfRule>
    <cfRule type="cellIs" dxfId="250" priority="201" operator="equal">
      <formula>"MODERADO"</formula>
    </cfRule>
  </conditionalFormatting>
  <conditionalFormatting sqref="AG62 AG65">
    <cfRule type="cellIs" dxfId="249" priority="305" operator="equal">
      <formula>"MAYOR"</formula>
    </cfRule>
    <cfRule type="cellIs" dxfId="248" priority="307" operator="equal">
      <formula>"MENOR"</formula>
    </cfRule>
    <cfRule type="cellIs" dxfId="247" priority="308" operator="equal">
      <formula>"LEVE"</formula>
    </cfRule>
    <cfRule type="cellIs" dxfId="246" priority="304" operator="equal">
      <formula>"CATASTROFICO"</formula>
    </cfRule>
    <cfRule type="cellIs" dxfId="245" priority="306" operator="equal">
      <formula>"MODERADO"</formula>
    </cfRule>
  </conditionalFormatting>
  <conditionalFormatting sqref="AG67:AG68">
    <cfRule type="cellIs" dxfId="244" priority="411" operator="equal">
      <formula>"MODERADO"</formula>
    </cfRule>
    <cfRule type="cellIs" dxfId="243" priority="409" operator="equal">
      <formula>"CATASTROFICO"</formula>
    </cfRule>
    <cfRule type="cellIs" dxfId="242" priority="413" operator="equal">
      <formula>"LEVE"</formula>
    </cfRule>
    <cfRule type="cellIs" dxfId="241" priority="412" operator="equal">
      <formula>"MENOR"</formula>
    </cfRule>
    <cfRule type="cellIs" dxfId="240" priority="410" operator="equal">
      <formula>"MAYOR"</formula>
    </cfRule>
  </conditionalFormatting>
  <conditionalFormatting sqref="AG71">
    <cfRule type="cellIs" dxfId="239" priority="937" operator="equal">
      <formula>"MENOR"</formula>
    </cfRule>
    <cfRule type="cellIs" dxfId="238" priority="938" operator="equal">
      <formula>"LEVE"</formula>
    </cfRule>
    <cfRule type="cellIs" dxfId="237" priority="936" operator="equal">
      <formula>"MODERADO"</formula>
    </cfRule>
    <cfRule type="cellIs" dxfId="236" priority="935" operator="equal">
      <formula>"MAYOR"</formula>
    </cfRule>
    <cfRule type="cellIs" dxfId="235" priority="934" operator="equal">
      <formula>"CATASTROFICO"</formula>
    </cfRule>
  </conditionalFormatting>
  <conditionalFormatting sqref="AG73:AG76">
    <cfRule type="cellIs" dxfId="234" priority="38" operator="equal">
      <formula>"CATASTROFICO"</formula>
    </cfRule>
    <cfRule type="cellIs" dxfId="233" priority="42" operator="equal">
      <formula>"LEVE"</formula>
    </cfRule>
    <cfRule type="cellIs" dxfId="232" priority="41" operator="equal">
      <formula>"MENOR"</formula>
    </cfRule>
    <cfRule type="cellIs" dxfId="231" priority="39" operator="equal">
      <formula>"MAYOR"</formula>
    </cfRule>
    <cfRule type="cellIs" dxfId="230" priority="40" operator="equal">
      <formula>"MODERADO"</formula>
    </cfRule>
  </conditionalFormatting>
  <conditionalFormatting sqref="AI16 AI19 AI22 AI46 AI48 AI50 Q16 Q19 Q22 Q46 Q48 Q50">
    <cfRule type="cellIs" dxfId="229" priority="1055" operator="equal">
      <formula>"BAJO"</formula>
    </cfRule>
    <cfRule type="cellIs" dxfId="228" priority="1049" operator="equal">
      <formula>"EXTREMO (RC/F)"</formula>
    </cfRule>
    <cfRule type="cellIs" dxfId="227" priority="1050" operator="equal">
      <formula>"ALTO (RC/F)"</formula>
    </cfRule>
    <cfRule type="cellIs" dxfId="226" priority="1051" operator="equal">
      <formula>"MODERADO (RC/F)"</formula>
    </cfRule>
    <cfRule type="cellIs" dxfId="225" priority="1052" operator="equal">
      <formula>"EXTREMO"</formula>
    </cfRule>
    <cfRule type="cellIs" dxfId="224" priority="1053" operator="equal">
      <formula>"ALTO"</formula>
    </cfRule>
    <cfRule type="cellIs" dxfId="223" priority="1054" operator="equal">
      <formula>"MODERADO"</formula>
    </cfRule>
  </conditionalFormatting>
  <conditionalFormatting sqref="AI16 AI19 AI22 AI46 AI48 AI50">
    <cfRule type="cellIs" dxfId="222" priority="1027" operator="equal">
      <formula>#REF!</formula>
    </cfRule>
    <cfRule type="cellIs" dxfId="221" priority="1029" operator="equal">
      <formula>#REF!</formula>
    </cfRule>
    <cfRule type="cellIs" dxfId="220" priority="1030" operator="equal">
      <formula>#REF!</formula>
    </cfRule>
    <cfRule type="cellIs" dxfId="219" priority="1033" operator="equal">
      <formula>#REF!</formula>
    </cfRule>
    <cfRule type="cellIs" dxfId="218" priority="1034" operator="equal">
      <formula>#REF!</formula>
    </cfRule>
    <cfRule type="cellIs" dxfId="217" priority="1035" operator="equal">
      <formula>#REF!</formula>
    </cfRule>
    <cfRule type="cellIs" dxfId="216" priority="1036" operator="equal">
      <formula>#REF!</formula>
    </cfRule>
    <cfRule type="cellIs" dxfId="215" priority="1038" operator="equal">
      <formula>#REF!</formula>
    </cfRule>
    <cfRule type="cellIs" dxfId="214" priority="1024" operator="equal">
      <formula>#REF!</formula>
    </cfRule>
    <cfRule type="cellIs" dxfId="213" priority="1002" operator="equal">
      <formula>#REF!</formula>
    </cfRule>
    <cfRule type="cellIs" dxfId="212" priority="1003" operator="equal">
      <formula>#REF!</formula>
    </cfRule>
    <cfRule type="cellIs" dxfId="211" priority="1006" operator="equal">
      <formula>#REF!</formula>
    </cfRule>
    <cfRule type="cellIs" dxfId="210" priority="1010" operator="equal">
      <formula>#REF!</formula>
    </cfRule>
    <cfRule type="cellIs" dxfId="209" priority="1022" operator="equal">
      <formula>#REF!</formula>
    </cfRule>
    <cfRule type="cellIs" dxfId="208" priority="1025" operator="equal">
      <formula>#REF!</formula>
    </cfRule>
    <cfRule type="cellIs" dxfId="207" priority="1026" operator="equal">
      <formula>#REF!</formula>
    </cfRule>
  </conditionalFormatting>
  <conditionalFormatting sqref="AI25 Q25">
    <cfRule type="cellIs" dxfId="206" priority="632" operator="equal">
      <formula>"EXTREMO"</formula>
    </cfRule>
    <cfRule type="cellIs" dxfId="205" priority="634" operator="equal">
      <formula>"MODERADO"</formula>
    </cfRule>
    <cfRule type="cellIs" dxfId="204" priority="633" operator="equal">
      <formula>"ALTO"</formula>
    </cfRule>
    <cfRule type="cellIs" dxfId="203" priority="631" operator="equal">
      <formula>"MODERADO (RC/F)"</formula>
    </cfRule>
    <cfRule type="cellIs" dxfId="202" priority="630" operator="equal">
      <formula>"ALTO (RC/F)"</formula>
    </cfRule>
    <cfRule type="cellIs" dxfId="201" priority="629" operator="equal">
      <formula>"EXTREMO (RC/F)"</formula>
    </cfRule>
    <cfRule type="cellIs" dxfId="200" priority="635" operator="equal">
      <formula>"BAJO"</formula>
    </cfRule>
  </conditionalFormatting>
  <conditionalFormatting sqref="AI25">
    <cfRule type="cellIs" dxfId="199" priority="607" operator="equal">
      <formula>#REF!</formula>
    </cfRule>
    <cfRule type="cellIs" dxfId="198" priority="618" operator="equal">
      <formula>#REF!</formula>
    </cfRule>
    <cfRule type="cellIs" dxfId="197" priority="616" operator="equal">
      <formula>#REF!</formula>
    </cfRule>
    <cfRule type="cellIs" dxfId="196" priority="615" operator="equal">
      <formula>#REF!</formula>
    </cfRule>
    <cfRule type="cellIs" dxfId="195" priority="614" operator="equal">
      <formula>#REF!</formula>
    </cfRule>
    <cfRule type="cellIs" dxfId="194" priority="606" operator="equal">
      <formula>#REF!</formula>
    </cfRule>
    <cfRule type="cellIs" dxfId="193" priority="582" operator="equal">
      <formula>#REF!</formula>
    </cfRule>
    <cfRule type="cellIs" dxfId="192" priority="583" operator="equal">
      <formula>#REF!</formula>
    </cfRule>
    <cfRule type="cellIs" dxfId="191" priority="586" operator="equal">
      <formula>#REF!</formula>
    </cfRule>
    <cfRule type="cellIs" dxfId="190" priority="605" operator="equal">
      <formula>#REF!</formula>
    </cfRule>
    <cfRule type="cellIs" dxfId="189" priority="590" operator="equal">
      <formula>#REF!</formula>
    </cfRule>
    <cfRule type="cellIs" dxfId="188" priority="602" operator="equal">
      <formula>#REF!</formula>
    </cfRule>
    <cfRule type="cellIs" dxfId="187" priority="604" operator="equal">
      <formula>#REF!</formula>
    </cfRule>
    <cfRule type="cellIs" dxfId="186" priority="613" operator="equal">
      <formula>#REF!</formula>
    </cfRule>
    <cfRule type="cellIs" dxfId="185" priority="610" operator="equal">
      <formula>#REF!</formula>
    </cfRule>
    <cfRule type="cellIs" dxfId="184" priority="609" operator="equal">
      <formula>#REF!</formula>
    </cfRule>
  </conditionalFormatting>
  <conditionalFormatting sqref="AI31 Q31">
    <cfRule type="cellIs" dxfId="183" priority="529" operator="equal">
      <formula>"MODERADO"</formula>
    </cfRule>
    <cfRule type="cellIs" dxfId="182" priority="528" operator="equal">
      <formula>"ALTO"</formula>
    </cfRule>
    <cfRule type="cellIs" dxfId="181" priority="530" operator="equal">
      <formula>"BAJO"</formula>
    </cfRule>
    <cfRule type="cellIs" dxfId="180" priority="524" operator="equal">
      <formula>"EXTREMO (RC/F)"</formula>
    </cfRule>
    <cfRule type="cellIs" dxfId="179" priority="525" operator="equal">
      <formula>"ALTO (RC/F)"</formula>
    </cfRule>
    <cfRule type="cellIs" dxfId="178" priority="526" operator="equal">
      <formula>"MODERADO (RC/F)"</formula>
    </cfRule>
    <cfRule type="cellIs" dxfId="177" priority="527" operator="equal">
      <formula>"EXTREMO"</formula>
    </cfRule>
  </conditionalFormatting>
  <conditionalFormatting sqref="AI31">
    <cfRule type="cellIs" dxfId="176" priority="504" operator="equal">
      <formula>#REF!</formula>
    </cfRule>
    <cfRule type="cellIs" dxfId="175" priority="502" operator="equal">
      <formula>#REF!</formula>
    </cfRule>
    <cfRule type="cellIs" dxfId="174" priority="501" operator="equal">
      <formula>#REF!</formula>
    </cfRule>
    <cfRule type="cellIs" dxfId="173" priority="500" operator="equal">
      <formula>#REF!</formula>
    </cfRule>
    <cfRule type="cellIs" dxfId="172" priority="499" operator="equal">
      <formula>#REF!</formula>
    </cfRule>
    <cfRule type="cellIs" dxfId="171" priority="497" operator="equal">
      <formula>#REF!</formula>
    </cfRule>
    <cfRule type="cellIs" dxfId="170" priority="485" operator="equal">
      <formula>#REF!</formula>
    </cfRule>
    <cfRule type="cellIs" dxfId="169" priority="481" operator="equal">
      <formula>#REF!</formula>
    </cfRule>
    <cfRule type="cellIs" dxfId="168" priority="478" operator="equal">
      <formula>#REF!</formula>
    </cfRule>
    <cfRule type="cellIs" dxfId="167" priority="477" operator="equal">
      <formula>#REF!</formula>
    </cfRule>
    <cfRule type="cellIs" dxfId="166" priority="508" operator="equal">
      <formula>#REF!</formula>
    </cfRule>
    <cfRule type="cellIs" dxfId="165" priority="510" operator="equal">
      <formula>#REF!</formula>
    </cfRule>
    <cfRule type="cellIs" dxfId="164" priority="511" operator="equal">
      <formula>#REF!</formula>
    </cfRule>
    <cfRule type="cellIs" dxfId="163" priority="513" operator="equal">
      <formula>#REF!</formula>
    </cfRule>
    <cfRule type="cellIs" dxfId="162" priority="505" operator="equal">
      <formula>#REF!</formula>
    </cfRule>
    <cfRule type="cellIs" dxfId="161" priority="509" operator="equal">
      <formula>#REF!</formula>
    </cfRule>
  </conditionalFormatting>
  <conditionalFormatting sqref="AI34 AI39 Q34">
    <cfRule type="cellIs" dxfId="160" priority="842" operator="equal">
      <formula>"EXTREMO"</formula>
    </cfRule>
    <cfRule type="cellIs" dxfId="159" priority="839" operator="equal">
      <formula>"EXTREMO (RC/F)"</formula>
    </cfRule>
    <cfRule type="cellIs" dxfId="158" priority="845" operator="equal">
      <formula>"BAJO"</formula>
    </cfRule>
    <cfRule type="cellIs" dxfId="157" priority="844" operator="equal">
      <formula>"MODERADO"</formula>
    </cfRule>
    <cfRule type="cellIs" dxfId="156" priority="843" operator="equal">
      <formula>"ALTO"</formula>
    </cfRule>
    <cfRule type="cellIs" dxfId="155" priority="841" operator="equal">
      <formula>"MODERADO (RC/F)"</formula>
    </cfRule>
    <cfRule type="cellIs" dxfId="154" priority="840" operator="equal">
      <formula>"ALTO (RC/F)"</formula>
    </cfRule>
  </conditionalFormatting>
  <conditionalFormatting sqref="AI34 AI39">
    <cfRule type="cellIs" dxfId="153" priority="814" operator="equal">
      <formula>#REF!</formula>
    </cfRule>
    <cfRule type="cellIs" dxfId="152" priority="792" operator="equal">
      <formula>#REF!</formula>
    </cfRule>
    <cfRule type="cellIs" dxfId="151" priority="793" operator="equal">
      <formula>#REF!</formula>
    </cfRule>
    <cfRule type="cellIs" dxfId="150" priority="796" operator="equal">
      <formula>#REF!</formula>
    </cfRule>
    <cfRule type="cellIs" dxfId="149" priority="800" operator="equal">
      <formula>#REF!</formula>
    </cfRule>
    <cfRule type="cellIs" dxfId="148" priority="812" operator="equal">
      <formula>#REF!</formula>
    </cfRule>
    <cfRule type="cellIs" dxfId="147" priority="815" operator="equal">
      <formula>#REF!</formula>
    </cfRule>
    <cfRule type="cellIs" dxfId="146" priority="828" operator="equal">
      <formula>#REF!</formula>
    </cfRule>
    <cfRule type="cellIs" dxfId="145" priority="819" operator="equal">
      <formula>#REF!</formula>
    </cfRule>
    <cfRule type="cellIs" dxfId="144" priority="820" operator="equal">
      <formula>#REF!</formula>
    </cfRule>
    <cfRule type="cellIs" dxfId="143" priority="823" operator="equal">
      <formula>#REF!</formula>
    </cfRule>
    <cfRule type="cellIs" dxfId="142" priority="824" operator="equal">
      <formula>#REF!</formula>
    </cfRule>
    <cfRule type="cellIs" dxfId="141" priority="816" operator="equal">
      <formula>#REF!</formula>
    </cfRule>
    <cfRule type="cellIs" dxfId="140" priority="825" operator="equal">
      <formula>#REF!</formula>
    </cfRule>
    <cfRule type="cellIs" dxfId="139" priority="826" operator="equal">
      <formula>#REF!</formula>
    </cfRule>
    <cfRule type="cellIs" dxfId="138" priority="817" operator="equal">
      <formula>#REF!</formula>
    </cfRule>
  </conditionalFormatting>
  <conditionalFormatting sqref="AI42 Q42">
    <cfRule type="cellIs" dxfId="137" priority="739" operator="equal">
      <formula>"MODERADO"</formula>
    </cfRule>
    <cfRule type="cellIs" dxfId="136" priority="738" operator="equal">
      <formula>"ALTO"</formula>
    </cfRule>
    <cfRule type="cellIs" dxfId="135" priority="736" operator="equal">
      <formula>"MODERADO (RC/F)"</formula>
    </cfRule>
    <cfRule type="cellIs" dxfId="134" priority="735" operator="equal">
      <formula>"ALTO (RC/F)"</formula>
    </cfRule>
    <cfRule type="cellIs" dxfId="133" priority="734" operator="equal">
      <formula>"EXTREMO (RC/F)"</formula>
    </cfRule>
    <cfRule type="cellIs" dxfId="132" priority="740" operator="equal">
      <formula>"BAJO"</formula>
    </cfRule>
    <cfRule type="cellIs" dxfId="131" priority="737" operator="equal">
      <formula>"EXTREMO"</formula>
    </cfRule>
  </conditionalFormatting>
  <conditionalFormatting sqref="AI42">
    <cfRule type="cellIs" dxfId="130" priority="688" operator="equal">
      <formula>#REF!</formula>
    </cfRule>
    <cfRule type="cellIs" dxfId="129" priority="719" operator="equal">
      <formula>#REF!</formula>
    </cfRule>
    <cfRule type="cellIs" dxfId="128" priority="720" operator="equal">
      <formula>#REF!</formula>
    </cfRule>
    <cfRule type="cellIs" dxfId="127" priority="721" operator="equal">
      <formula>#REF!</formula>
    </cfRule>
    <cfRule type="cellIs" dxfId="126" priority="723" operator="equal">
      <formula>#REF!</formula>
    </cfRule>
    <cfRule type="cellIs" dxfId="125" priority="715" operator="equal">
      <formula>#REF!</formula>
    </cfRule>
    <cfRule type="cellIs" dxfId="124" priority="714" operator="equal">
      <formula>#REF!</formula>
    </cfRule>
    <cfRule type="cellIs" dxfId="123" priority="712" operator="equal">
      <formula>#REF!</formula>
    </cfRule>
    <cfRule type="cellIs" dxfId="122" priority="711" operator="equal">
      <formula>#REF!</formula>
    </cfRule>
    <cfRule type="cellIs" dxfId="121" priority="710" operator="equal">
      <formula>#REF!</formula>
    </cfRule>
    <cfRule type="cellIs" dxfId="120" priority="709" operator="equal">
      <formula>#REF!</formula>
    </cfRule>
    <cfRule type="cellIs" dxfId="119" priority="707" operator="equal">
      <formula>#REF!</formula>
    </cfRule>
    <cfRule type="cellIs" dxfId="118" priority="695" operator="equal">
      <formula>#REF!</formula>
    </cfRule>
    <cfRule type="cellIs" dxfId="117" priority="691" operator="equal">
      <formula>#REF!</formula>
    </cfRule>
    <cfRule type="cellIs" dxfId="116" priority="687" operator="equal">
      <formula>#REF!</formula>
    </cfRule>
    <cfRule type="cellIs" dxfId="115" priority="718" operator="equal">
      <formula>#REF!</formula>
    </cfRule>
  </conditionalFormatting>
  <conditionalFormatting sqref="AI56 AI58 AI60 Q56 Q58 Q60">
    <cfRule type="cellIs" dxfId="114" priority="215" operator="equal">
      <formula>"BAJO"</formula>
    </cfRule>
    <cfRule type="cellIs" dxfId="113" priority="209" operator="equal">
      <formula>"EXTREMO (RC/F)"</formula>
    </cfRule>
    <cfRule type="cellIs" dxfId="112" priority="210" operator="equal">
      <formula>"ALTO (RC/F)"</formula>
    </cfRule>
    <cfRule type="cellIs" dxfId="111" priority="211" operator="equal">
      <formula>"MODERADO (RC/F)"</formula>
    </cfRule>
    <cfRule type="cellIs" dxfId="110" priority="212" operator="equal">
      <formula>"EXTREMO"</formula>
    </cfRule>
    <cfRule type="cellIs" dxfId="109" priority="213" operator="equal">
      <formula>"ALTO"</formula>
    </cfRule>
    <cfRule type="cellIs" dxfId="108" priority="214" operator="equal">
      <formula>"MODERADO"</formula>
    </cfRule>
  </conditionalFormatting>
  <conditionalFormatting sqref="AI56 AI58 AI60">
    <cfRule type="cellIs" dxfId="107" priority="184" operator="equal">
      <formula>#REF!</formula>
    </cfRule>
    <cfRule type="cellIs" dxfId="106" priority="182" operator="equal">
      <formula>#REF!</formula>
    </cfRule>
    <cfRule type="cellIs" dxfId="105" priority="170" operator="equal">
      <formula>#REF!</formula>
    </cfRule>
    <cfRule type="cellIs" dxfId="104" priority="166" operator="equal">
      <formula>#REF!</formula>
    </cfRule>
    <cfRule type="cellIs" dxfId="103" priority="196" operator="equal">
      <formula>#REF!</formula>
    </cfRule>
    <cfRule type="cellIs" dxfId="102" priority="198" operator="equal">
      <formula>#REF!</formula>
    </cfRule>
    <cfRule type="cellIs" dxfId="101" priority="187" operator="equal">
      <formula>#REF!</formula>
    </cfRule>
    <cfRule type="cellIs" dxfId="100" priority="189" operator="equal">
      <formula>#REF!</formula>
    </cfRule>
    <cfRule type="cellIs" dxfId="99" priority="190" operator="equal">
      <formula>#REF!</formula>
    </cfRule>
    <cfRule type="cellIs" dxfId="98" priority="193" operator="equal">
      <formula>#REF!</formula>
    </cfRule>
    <cfRule type="cellIs" dxfId="97" priority="195" operator="equal">
      <formula>#REF!</formula>
    </cfRule>
    <cfRule type="cellIs" dxfId="96" priority="163" operator="equal">
      <formula>#REF!</formula>
    </cfRule>
    <cfRule type="cellIs" dxfId="95" priority="162" operator="equal">
      <formula>#REF!</formula>
    </cfRule>
    <cfRule type="cellIs" dxfId="94" priority="186" operator="equal">
      <formula>#REF!</formula>
    </cfRule>
    <cfRule type="cellIs" dxfId="93" priority="194" operator="equal">
      <formula>#REF!</formula>
    </cfRule>
    <cfRule type="cellIs" dxfId="92" priority="185" operator="equal">
      <formula>#REF!</formula>
    </cfRule>
  </conditionalFormatting>
  <conditionalFormatting sqref="AI62 AI65 Q62 Q65">
    <cfRule type="cellIs" dxfId="91" priority="314" operator="equal">
      <formula>"EXTREMO (RC/F)"</formula>
    </cfRule>
    <cfRule type="cellIs" dxfId="90" priority="315" operator="equal">
      <formula>"ALTO (RC/F)"</formula>
    </cfRule>
    <cfRule type="cellIs" dxfId="89" priority="316" operator="equal">
      <formula>"MODERADO (RC/F)"</formula>
    </cfRule>
    <cfRule type="cellIs" dxfId="88" priority="317" operator="equal">
      <formula>"EXTREMO"</formula>
    </cfRule>
    <cfRule type="cellIs" dxfId="87" priority="318" operator="equal">
      <formula>"ALTO"</formula>
    </cfRule>
    <cfRule type="cellIs" dxfId="86" priority="319" operator="equal">
      <formula>"MODERADO"</formula>
    </cfRule>
    <cfRule type="cellIs" dxfId="85" priority="320" operator="equal">
      <formula>"BAJO"</formula>
    </cfRule>
  </conditionalFormatting>
  <conditionalFormatting sqref="AI62 AI65">
    <cfRule type="cellIs" dxfId="84" priority="303" operator="equal">
      <formula>#REF!</formula>
    </cfRule>
    <cfRule type="cellIs" dxfId="83" priority="301" operator="equal">
      <formula>#REF!</formula>
    </cfRule>
    <cfRule type="cellIs" dxfId="82" priority="300" operator="equal">
      <formula>#REF!</formula>
    </cfRule>
    <cfRule type="cellIs" dxfId="81" priority="299" operator="equal">
      <formula>#REF!</formula>
    </cfRule>
    <cfRule type="cellIs" dxfId="80" priority="298" operator="equal">
      <formula>#REF!</formula>
    </cfRule>
    <cfRule type="cellIs" dxfId="79" priority="295" operator="equal">
      <formula>#REF!</formula>
    </cfRule>
    <cfRule type="cellIs" dxfId="78" priority="294" operator="equal">
      <formula>#REF!</formula>
    </cfRule>
    <cfRule type="cellIs" dxfId="77" priority="292" operator="equal">
      <formula>#REF!</formula>
    </cfRule>
    <cfRule type="cellIs" dxfId="76" priority="291" operator="equal">
      <formula>#REF!</formula>
    </cfRule>
    <cfRule type="cellIs" dxfId="75" priority="290" operator="equal">
      <formula>#REF!</formula>
    </cfRule>
    <cfRule type="cellIs" dxfId="74" priority="289" operator="equal">
      <formula>#REF!</formula>
    </cfRule>
    <cfRule type="cellIs" dxfId="73" priority="287" operator="equal">
      <formula>#REF!</formula>
    </cfRule>
    <cfRule type="cellIs" dxfId="72" priority="275" operator="equal">
      <formula>#REF!</formula>
    </cfRule>
    <cfRule type="cellIs" dxfId="71" priority="271" operator="equal">
      <formula>#REF!</formula>
    </cfRule>
    <cfRule type="cellIs" dxfId="70" priority="268" operator="equal">
      <formula>#REF!</formula>
    </cfRule>
    <cfRule type="cellIs" dxfId="69" priority="267" operator="equal">
      <formula>#REF!</formula>
    </cfRule>
  </conditionalFormatting>
  <conditionalFormatting sqref="AI67:AI68 Q67:Q68">
    <cfRule type="cellIs" dxfId="68" priority="425" operator="equal">
      <formula>"BAJO"</formula>
    </cfRule>
    <cfRule type="cellIs" dxfId="67" priority="424" operator="equal">
      <formula>"MODERADO"</formula>
    </cfRule>
    <cfRule type="cellIs" dxfId="66" priority="423" operator="equal">
      <formula>"ALTO"</formula>
    </cfRule>
    <cfRule type="cellIs" dxfId="65" priority="422" operator="equal">
      <formula>"EXTREMO"</formula>
    </cfRule>
    <cfRule type="cellIs" dxfId="64" priority="421" operator="equal">
      <formula>"MODERADO (RC/F)"</formula>
    </cfRule>
    <cfRule type="cellIs" dxfId="63" priority="420" operator="equal">
      <formula>"ALTO (RC/F)"</formula>
    </cfRule>
    <cfRule type="cellIs" dxfId="62" priority="419" operator="equal">
      <formula>"EXTREMO (RC/F)"</formula>
    </cfRule>
  </conditionalFormatting>
  <conditionalFormatting sqref="AI67:AI68">
    <cfRule type="cellIs" dxfId="61" priority="395" operator="equal">
      <formula>#REF!</formula>
    </cfRule>
    <cfRule type="cellIs" dxfId="60" priority="396" operator="equal">
      <formula>#REF!</formula>
    </cfRule>
    <cfRule type="cellIs" dxfId="59" priority="380" operator="equal">
      <formula>#REF!</formula>
    </cfRule>
    <cfRule type="cellIs" dxfId="58" priority="397" operator="equal">
      <formula>#REF!</formula>
    </cfRule>
    <cfRule type="cellIs" dxfId="57" priority="399" operator="equal">
      <formula>#REF!</formula>
    </cfRule>
    <cfRule type="cellIs" dxfId="56" priority="408" operator="equal">
      <formula>#REF!</formula>
    </cfRule>
    <cfRule type="cellIs" dxfId="55" priority="403" operator="equal">
      <formula>#REF!</formula>
    </cfRule>
    <cfRule type="cellIs" dxfId="54" priority="404" operator="equal">
      <formula>#REF!</formula>
    </cfRule>
    <cfRule type="cellIs" dxfId="53" priority="406" operator="equal">
      <formula>#REF!</formula>
    </cfRule>
    <cfRule type="cellIs" dxfId="52" priority="405" operator="equal">
      <formula>#REF!</formula>
    </cfRule>
    <cfRule type="cellIs" dxfId="51" priority="392" operator="equal">
      <formula>#REF!</formula>
    </cfRule>
    <cfRule type="cellIs" dxfId="50" priority="394" operator="equal">
      <formula>#REF!</formula>
    </cfRule>
    <cfRule type="cellIs" dxfId="49" priority="400" operator="equal">
      <formula>#REF!</formula>
    </cfRule>
    <cfRule type="cellIs" dxfId="48" priority="376" operator="equal">
      <formula>#REF!</formula>
    </cfRule>
    <cfRule type="cellIs" dxfId="47" priority="373" operator="equal">
      <formula>#REF!</formula>
    </cfRule>
    <cfRule type="cellIs" dxfId="46" priority="372" operator="equal">
      <formula>#REF!</formula>
    </cfRule>
  </conditionalFormatting>
  <conditionalFormatting sqref="AI71 AI73 Q71">
    <cfRule type="cellIs" dxfId="45" priority="944" operator="equal">
      <formula>"EXTREMO (RC/F)"</formula>
    </cfRule>
    <cfRule type="cellIs" dxfId="44" priority="945" operator="equal">
      <formula>"ALTO (RC/F)"</formula>
    </cfRule>
    <cfRule type="cellIs" dxfId="43" priority="946" operator="equal">
      <formula>"MODERADO (RC/F)"</formula>
    </cfRule>
    <cfRule type="cellIs" dxfId="42" priority="947" operator="equal">
      <formula>"EXTREMO"</formula>
    </cfRule>
    <cfRule type="cellIs" dxfId="41" priority="948" operator="equal">
      <formula>"ALTO"</formula>
    </cfRule>
    <cfRule type="cellIs" dxfId="40" priority="949" operator="equal">
      <formula>"MODERADO"</formula>
    </cfRule>
    <cfRule type="cellIs" dxfId="39" priority="950" operator="equal">
      <formula>"BAJO"</formula>
    </cfRule>
  </conditionalFormatting>
  <conditionalFormatting sqref="AI71 AI73">
    <cfRule type="cellIs" dxfId="38" priority="929" operator="equal">
      <formula>#REF!</formula>
    </cfRule>
    <cfRule type="cellIs" dxfId="37" priority="928" operator="equal">
      <formula>#REF!</formula>
    </cfRule>
    <cfRule type="cellIs" dxfId="36" priority="925" operator="equal">
      <formula>#REF!</formula>
    </cfRule>
    <cfRule type="cellIs" dxfId="35" priority="924" operator="equal">
      <formula>#REF!</formula>
    </cfRule>
    <cfRule type="cellIs" dxfId="34" priority="922" operator="equal">
      <formula>#REF!</formula>
    </cfRule>
    <cfRule type="cellIs" dxfId="33" priority="931" operator="equal">
      <formula>#REF!</formula>
    </cfRule>
    <cfRule type="cellIs" dxfId="32" priority="933" operator="equal">
      <formula>#REF!</formula>
    </cfRule>
    <cfRule type="cellIs" dxfId="31" priority="930" operator="equal">
      <formula>#REF!</formula>
    </cfRule>
    <cfRule type="cellIs" dxfId="30" priority="921" operator="equal">
      <formula>#REF!</formula>
    </cfRule>
    <cfRule type="cellIs" dxfId="29" priority="919" operator="equal">
      <formula>#REF!</formula>
    </cfRule>
    <cfRule type="cellIs" dxfId="28" priority="917" operator="equal">
      <formula>#REF!</formula>
    </cfRule>
    <cfRule type="cellIs" dxfId="27" priority="920" operator="equal">
      <formula>#REF!</formula>
    </cfRule>
  </conditionalFormatting>
  <conditionalFormatting sqref="AI71">
    <cfRule type="cellIs" dxfId="26" priority="905" operator="equal">
      <formula>#REF!</formula>
    </cfRule>
    <cfRule type="cellIs" dxfId="25" priority="901" operator="equal">
      <formula>#REF!</formula>
    </cfRule>
    <cfRule type="cellIs" dxfId="24" priority="898" operator="equal">
      <formula>#REF!</formula>
    </cfRule>
    <cfRule type="cellIs" dxfId="23" priority="897" operator="equal">
      <formula>#REF!</formula>
    </cfRule>
  </conditionalFormatting>
  <conditionalFormatting sqref="AI73:AI76">
    <cfRule type="cellIs" dxfId="22" priority="1" operator="equal">
      <formula>#REF!</formula>
    </cfRule>
    <cfRule type="cellIs" dxfId="21" priority="25" operator="equal">
      <formula>#REF!</formula>
    </cfRule>
    <cfRule type="cellIs" dxfId="20" priority="24" operator="equal">
      <formula>#REF!</formula>
    </cfRule>
    <cfRule type="cellIs" dxfId="19" priority="2" operator="equal">
      <formula>#REF!</formula>
    </cfRule>
  </conditionalFormatting>
  <conditionalFormatting sqref="AI74:AI76 Q73:Q76">
    <cfRule type="cellIs" dxfId="18" priority="48" operator="equal">
      <formula>"EXTREMO (RC/F)"</formula>
    </cfRule>
    <cfRule type="cellIs" dxfId="17" priority="49" operator="equal">
      <formula>"ALTO (RC/F)"</formula>
    </cfRule>
    <cfRule type="cellIs" dxfId="16" priority="50" operator="equal">
      <formula>"MODERADO (RC/F)"</formula>
    </cfRule>
    <cfRule type="cellIs" dxfId="15" priority="51" operator="equal">
      <formula>"EXTREMO"</formula>
    </cfRule>
    <cfRule type="cellIs" dxfId="14" priority="53" operator="equal">
      <formula>"MODERADO"</formula>
    </cfRule>
    <cfRule type="cellIs" dxfId="13" priority="54" operator="equal">
      <formula>"BAJO"</formula>
    </cfRule>
    <cfRule type="cellIs" dxfId="12" priority="52" operator="equal">
      <formula>"ALTO"</formula>
    </cfRule>
  </conditionalFormatting>
  <conditionalFormatting sqref="AI74:AI76">
    <cfRule type="cellIs" dxfId="11" priority="33" operator="equal">
      <formula>#REF!</formula>
    </cfRule>
    <cfRule type="cellIs" dxfId="10" priority="32" operator="equal">
      <formula>#REF!</formula>
    </cfRule>
    <cfRule type="cellIs" dxfId="9" priority="29" operator="equal">
      <formula>#REF!</formula>
    </cfRule>
    <cfRule type="cellIs" dxfId="8" priority="28" operator="equal">
      <formula>#REF!</formula>
    </cfRule>
    <cfRule type="cellIs" dxfId="7" priority="23" operator="equal">
      <formula>#REF!</formula>
    </cfRule>
    <cfRule type="cellIs" dxfId="6" priority="21" operator="equal">
      <formula>#REF!</formula>
    </cfRule>
    <cfRule type="cellIs" dxfId="5" priority="9" operator="equal">
      <formula>#REF!</formula>
    </cfRule>
    <cfRule type="cellIs" dxfId="4" priority="5" operator="equal">
      <formula>#REF!</formula>
    </cfRule>
    <cfRule type="cellIs" dxfId="3" priority="26" operator="equal">
      <formula>#REF!</formula>
    </cfRule>
    <cfRule type="cellIs" dxfId="2" priority="34" operator="equal">
      <formula>#REF!</formula>
    </cfRule>
    <cfRule type="cellIs" dxfId="1" priority="35" operator="equal">
      <formula>#REF!</formula>
    </cfRule>
    <cfRule type="cellIs" dxfId="0" priority="37" operator="equal">
      <formula>#REF!</formula>
    </cfRule>
  </conditionalFormatting>
  <dataValidations count="4">
    <dataValidation type="list" allowBlank="1" showInputMessage="1" showErrorMessage="1" sqref="F74 F76" xr:uid="{00000000-0002-0000-0000-000000000000}">
      <formula1>"Interna y Externa,Interna,Externa"</formula1>
    </dataValidation>
    <dataValidation type="list" allowBlank="1" showInputMessage="1" showErrorMessage="1" sqref="Q74:Q77 AI74:AI77" xr:uid="{00000000-0002-0000-0000-000001000000}">
      <formula1>"EXTREMO,ALTO,MODERADO,BAJO"</formula1>
    </dataValidation>
    <dataValidation type="list" allowBlank="1" showInputMessage="1" showErrorMessage="1" sqref="L74:L77" xr:uid="{00000000-0002-0000-0000-000002000000}">
      <formula1>"Muy Alta,Alta,Media,Baja,Muy Baja"</formula1>
    </dataValidation>
    <dataValidation type="list" allowBlank="1" showInputMessage="1" showErrorMessage="1" sqref="N74:N77" xr:uid="{00000000-0002-0000-0000-000003000000}">
      <formula1>"Catastrófico,Mayor,Moderado,Menor,Leve"</formula1>
    </dataValidation>
  </dataValidations>
  <pageMargins left="0.31496062992125984" right="0.31496062992125984" top="0.59055118110236227" bottom="0.74803149606299213" header="0.19685039370078741" footer="0.31496062992125984"/>
  <pageSetup scale="50" orientation="landscape" r:id="rId1"/>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'C:\Users\jhon montes\Documents\MINISTERIO CIT\RIESGOS\Matrices de Riesgos\Actualización controles\[DE-FM-022 Matriz Riesgos Corrupción y Fraude V7.xlsx]Datos Validacion'!#REF!</xm:f>
          </x14:formula1>
          <xm:sqref>AB47 S47 X47 U47:V47 Z47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28"/>
  <sheetViews>
    <sheetView topLeftCell="A10" zoomScale="70" zoomScaleNormal="70" workbookViewId="0">
      <selection activeCell="N17" sqref="N17"/>
    </sheetView>
  </sheetViews>
  <sheetFormatPr baseColWidth="10" defaultRowHeight="14.5" x14ac:dyDescent="0.35"/>
  <cols>
    <col min="1" max="1" width="2.1796875" customWidth="1"/>
    <col min="2" max="3" width="11.7265625" bestFit="1" customWidth="1"/>
    <col min="4" max="7" width="12.7265625" customWidth="1"/>
    <col min="8" max="8" width="16.26953125" customWidth="1"/>
    <col min="9" max="9" width="10.54296875" customWidth="1"/>
    <col min="10" max="11" width="11.7265625" bestFit="1" customWidth="1"/>
    <col min="12" max="12" width="22.81640625" customWidth="1"/>
    <col min="13" max="13" width="23.81640625" customWidth="1"/>
    <col min="14" max="14" width="21.7265625" customWidth="1"/>
  </cols>
  <sheetData>
    <row r="1" spans="1:14" ht="42.75" customHeight="1" x14ac:dyDescent="0.35">
      <c r="A1" s="213"/>
      <c r="B1" s="213"/>
      <c r="C1" s="213"/>
      <c r="D1" s="213"/>
      <c r="E1" s="274" t="s">
        <v>402</v>
      </c>
      <c r="F1" s="274"/>
      <c r="G1" s="274"/>
      <c r="H1" s="274"/>
      <c r="I1" s="274"/>
      <c r="J1" s="274"/>
      <c r="K1" s="274"/>
      <c r="L1" s="274"/>
      <c r="M1" s="274"/>
      <c r="N1" s="274"/>
    </row>
    <row r="3" spans="1:14" x14ac:dyDescent="0.35">
      <c r="A3" s="275" t="s">
        <v>403</v>
      </c>
      <c r="B3" s="275"/>
      <c r="C3" s="275"/>
      <c r="D3" s="275"/>
      <c r="E3" s="275"/>
      <c r="F3" s="275"/>
      <c r="G3" s="275"/>
      <c r="H3" s="275"/>
    </row>
    <row r="4" spans="1:14" x14ac:dyDescent="0.35">
      <c r="G4" s="276" t="s">
        <v>404</v>
      </c>
      <c r="H4" s="277"/>
    </row>
    <row r="5" spans="1:14" ht="15.75" customHeight="1" x14ac:dyDescent="0.35">
      <c r="G5" s="66" t="s">
        <v>405</v>
      </c>
      <c r="H5" s="67"/>
    </row>
    <row r="6" spans="1:14" ht="15.75" customHeight="1" x14ac:dyDescent="0.35">
      <c r="G6" s="66" t="s">
        <v>406</v>
      </c>
      <c r="H6" s="68"/>
    </row>
    <row r="7" spans="1:14" x14ac:dyDescent="0.35">
      <c r="G7" s="66" t="s">
        <v>407</v>
      </c>
      <c r="H7" s="69"/>
    </row>
    <row r="8" spans="1:14" x14ac:dyDescent="0.35">
      <c r="G8" s="66" t="s">
        <v>408</v>
      </c>
      <c r="H8" s="70"/>
    </row>
    <row r="10" spans="1:14" ht="15.5" x14ac:dyDescent="0.35">
      <c r="B10" s="278" t="s">
        <v>409</v>
      </c>
      <c r="C10" s="278"/>
      <c r="D10" s="278"/>
      <c r="E10" s="278"/>
      <c r="F10" s="278"/>
      <c r="G10" s="278"/>
      <c r="H10" s="278"/>
      <c r="I10" s="278"/>
      <c r="J10" s="278"/>
      <c r="K10" s="278"/>
      <c r="L10" s="278"/>
      <c r="M10" s="278"/>
      <c r="N10" s="278"/>
    </row>
    <row r="11" spans="1:14" ht="9" customHeight="1" thickBot="1" x14ac:dyDescent="0.4"/>
    <row r="12" spans="1:14" ht="16.5" customHeight="1" thickTop="1" thickBot="1" x14ac:dyDescent="0.4">
      <c r="B12" s="279" t="s">
        <v>26</v>
      </c>
      <c r="C12" s="280"/>
      <c r="D12" s="281" t="s">
        <v>410</v>
      </c>
      <c r="E12" s="282"/>
      <c r="F12" s="282"/>
      <c r="G12" s="282"/>
      <c r="H12" s="283"/>
      <c r="J12" s="287" t="s">
        <v>26</v>
      </c>
      <c r="K12" s="288"/>
      <c r="L12" s="289" t="s">
        <v>448</v>
      </c>
      <c r="M12" s="290"/>
      <c r="N12" s="291"/>
    </row>
    <row r="13" spans="1:14" ht="15" thickBot="1" x14ac:dyDescent="0.4">
      <c r="B13" s="71" t="s">
        <v>411</v>
      </c>
      <c r="C13" s="72" t="s">
        <v>412</v>
      </c>
      <c r="D13" s="284"/>
      <c r="E13" s="285"/>
      <c r="F13" s="285"/>
      <c r="G13" s="285"/>
      <c r="H13" s="286"/>
      <c r="J13" s="73" t="s">
        <v>411</v>
      </c>
      <c r="K13" s="74" t="s">
        <v>413</v>
      </c>
      <c r="L13" s="292"/>
      <c r="M13" s="293"/>
      <c r="N13" s="294"/>
    </row>
    <row r="14" spans="1:14" ht="50.15" customHeight="1" thickBot="1" x14ac:dyDescent="0.4">
      <c r="B14" s="75" t="s">
        <v>414</v>
      </c>
      <c r="C14" s="76">
        <v>1</v>
      </c>
      <c r="D14" s="77"/>
      <c r="E14" s="78"/>
      <c r="F14" s="78"/>
      <c r="G14" s="78"/>
      <c r="H14" s="79"/>
      <c r="J14" s="75" t="s">
        <v>414</v>
      </c>
      <c r="K14" s="76">
        <v>1</v>
      </c>
      <c r="L14" s="77"/>
      <c r="M14" s="78"/>
      <c r="N14" s="79"/>
    </row>
    <row r="15" spans="1:14" ht="50.15" customHeight="1" thickBot="1" x14ac:dyDescent="0.4">
      <c r="B15" s="75" t="s">
        <v>415</v>
      </c>
      <c r="C15" s="76">
        <v>0.8</v>
      </c>
      <c r="D15" s="80"/>
      <c r="E15" s="81"/>
      <c r="F15" s="82"/>
      <c r="G15" s="82"/>
      <c r="H15" s="83"/>
      <c r="J15" s="75" t="s">
        <v>415</v>
      </c>
      <c r="K15" s="76">
        <v>0.8</v>
      </c>
      <c r="L15" s="84"/>
      <c r="M15" s="82"/>
      <c r="N15" s="83"/>
    </row>
    <row r="16" spans="1:14" ht="50.15" customHeight="1" thickBot="1" x14ac:dyDescent="0.4">
      <c r="B16" s="75" t="s">
        <v>416</v>
      </c>
      <c r="C16" s="76">
        <v>0.6</v>
      </c>
      <c r="D16" s="80"/>
      <c r="E16" s="81"/>
      <c r="F16" s="81"/>
      <c r="G16" s="82"/>
      <c r="H16" s="83"/>
      <c r="J16" s="75" t="s">
        <v>416</v>
      </c>
      <c r="K16" s="76">
        <v>0.6</v>
      </c>
      <c r="L16" s="80"/>
      <c r="M16" s="82"/>
      <c r="N16" s="83"/>
    </row>
    <row r="17" spans="2:14" ht="94.5" customHeight="1" thickBot="1" x14ac:dyDescent="0.4">
      <c r="B17" s="75" t="s">
        <v>417</v>
      </c>
      <c r="C17" s="76">
        <v>0.4</v>
      </c>
      <c r="D17" s="85"/>
      <c r="E17" s="81"/>
      <c r="F17" s="81"/>
      <c r="G17" s="82"/>
      <c r="H17" s="83"/>
      <c r="J17" s="75" t="s">
        <v>417</v>
      </c>
      <c r="K17" s="76">
        <v>0.4</v>
      </c>
      <c r="L17" s="86" t="s">
        <v>450</v>
      </c>
      <c r="M17" s="87" t="s">
        <v>418</v>
      </c>
      <c r="N17" s="88" t="s">
        <v>469</v>
      </c>
    </row>
    <row r="18" spans="2:14" ht="95.25" customHeight="1" thickBot="1" x14ac:dyDescent="0.4">
      <c r="B18" s="75" t="s">
        <v>419</v>
      </c>
      <c r="C18" s="76">
        <v>0.2</v>
      </c>
      <c r="D18" s="89"/>
      <c r="E18" s="90"/>
      <c r="F18" s="91"/>
      <c r="G18" s="92"/>
      <c r="H18" s="93"/>
      <c r="J18" s="75" t="s">
        <v>419</v>
      </c>
      <c r="K18" s="76">
        <v>0.2</v>
      </c>
      <c r="L18" s="94" t="s">
        <v>449</v>
      </c>
      <c r="M18" s="95" t="s">
        <v>420</v>
      </c>
      <c r="N18" s="96"/>
    </row>
    <row r="19" spans="2:14" ht="15.5" thickTop="1" thickBot="1" x14ac:dyDescent="0.4">
      <c r="B19" s="270" t="s">
        <v>28</v>
      </c>
      <c r="C19" s="72" t="s">
        <v>411</v>
      </c>
      <c r="D19" s="72" t="s">
        <v>421</v>
      </c>
      <c r="E19" s="72" t="s">
        <v>422</v>
      </c>
      <c r="F19" s="72" t="s">
        <v>407</v>
      </c>
      <c r="G19" s="72" t="s">
        <v>423</v>
      </c>
      <c r="H19" s="72" t="s">
        <v>424</v>
      </c>
      <c r="J19" s="272" t="s">
        <v>28</v>
      </c>
      <c r="K19" s="74" t="s">
        <v>411</v>
      </c>
      <c r="L19" s="72" t="s">
        <v>407</v>
      </c>
      <c r="M19" s="72" t="s">
        <v>423</v>
      </c>
      <c r="N19" s="72" t="s">
        <v>424</v>
      </c>
    </row>
    <row r="20" spans="2:14" ht="15" thickBot="1" x14ac:dyDescent="0.4">
      <c r="B20" s="271"/>
      <c r="C20" s="72" t="s">
        <v>412</v>
      </c>
      <c r="D20" s="97">
        <v>0.2</v>
      </c>
      <c r="E20" s="97">
        <v>0.4</v>
      </c>
      <c r="F20" s="97">
        <v>0.6</v>
      </c>
      <c r="G20" s="97">
        <v>0.8</v>
      </c>
      <c r="H20" s="97">
        <v>1</v>
      </c>
      <c r="J20" s="273"/>
      <c r="K20" s="74" t="s">
        <v>412</v>
      </c>
      <c r="L20" s="97">
        <v>0.6</v>
      </c>
      <c r="M20" s="97">
        <v>0.8</v>
      </c>
      <c r="N20" s="97">
        <v>1</v>
      </c>
    </row>
    <row r="22" spans="2:14" ht="83.25" customHeight="1" x14ac:dyDescent="0.35"/>
    <row r="24" spans="2:14" ht="83.25" customHeight="1" x14ac:dyDescent="0.35"/>
    <row r="26" spans="2:14" ht="83.25" customHeight="1" x14ac:dyDescent="0.35"/>
    <row r="28" spans="2:14" ht="83.25" customHeight="1" x14ac:dyDescent="0.35"/>
  </sheetData>
  <mergeCells count="11">
    <mergeCell ref="B19:B20"/>
    <mergeCell ref="J19:J20"/>
    <mergeCell ref="A1:D1"/>
    <mergeCell ref="E1:N1"/>
    <mergeCell ref="A3:H3"/>
    <mergeCell ref="G4:H4"/>
    <mergeCell ref="B10:N10"/>
    <mergeCell ref="B12:C12"/>
    <mergeCell ref="D12:H13"/>
    <mergeCell ref="J12:K12"/>
    <mergeCell ref="L12:N1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Riesgos </vt:lpstr>
      <vt:lpstr>Mapa Riesgos Residual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Monica Vargas</cp:lastModifiedBy>
  <dcterms:created xsi:type="dcterms:W3CDTF">2022-05-03T16:14:20Z</dcterms:created>
  <dcterms:modified xsi:type="dcterms:W3CDTF">2023-12-28T21:33:41Z</dcterms:modified>
</cp:coreProperties>
</file>